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mour\Documents\"/>
    </mc:Choice>
  </mc:AlternateContent>
  <xr:revisionPtr revIDLastSave="0" documentId="8_{084CDF46-44CF-4472-955F-44B02316B234}" xr6:coauthVersionLast="47" xr6:coauthVersionMax="47" xr10:uidLastSave="{00000000-0000-0000-0000-000000000000}"/>
  <bookViews>
    <workbookView xWindow="-108" yWindow="-108" windowWidth="23256" windowHeight="12576" activeTab="1" xr2:uid="{333B5F7E-79C6-4E52-B9AD-775A3D99B9E9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Pol'!$A$1:$U$166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G40" i="1" s="1"/>
  <c r="G25" i="1" s="1"/>
  <c r="G26" i="1" s="1"/>
  <c r="F39" i="1"/>
  <c r="G156" i="12"/>
  <c r="AC156" i="12"/>
  <c r="AD156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1" i="12"/>
  <c r="G11" i="12"/>
  <c r="M11" i="12" s="1"/>
  <c r="M10" i="12" s="1"/>
  <c r="I11" i="12"/>
  <c r="I10" i="12" s="1"/>
  <c r="K11" i="12"/>
  <c r="K10" i="12" s="1"/>
  <c r="O11" i="12"/>
  <c r="O10" i="12" s="1"/>
  <c r="Q11" i="12"/>
  <c r="Q10" i="12" s="1"/>
  <c r="U11" i="12"/>
  <c r="U10" i="12" s="1"/>
  <c r="F13" i="12"/>
  <c r="G13" i="12"/>
  <c r="M13" i="12" s="1"/>
  <c r="I13" i="12"/>
  <c r="K13" i="12"/>
  <c r="O13" i="12"/>
  <c r="Q13" i="12"/>
  <c r="U13" i="12"/>
  <c r="F15" i="12"/>
  <c r="G15" i="12"/>
  <c r="M15" i="12" s="1"/>
  <c r="I15" i="12"/>
  <c r="I14" i="12" s="1"/>
  <c r="K15" i="12"/>
  <c r="K14" i="12" s="1"/>
  <c r="O15" i="12"/>
  <c r="O14" i="12" s="1"/>
  <c r="Q15" i="12"/>
  <c r="Q14" i="12" s="1"/>
  <c r="U15" i="12"/>
  <c r="U14" i="12" s="1"/>
  <c r="F20" i="12"/>
  <c r="G20" i="12"/>
  <c r="M20" i="12" s="1"/>
  <c r="I20" i="12"/>
  <c r="K20" i="12"/>
  <c r="O20" i="12"/>
  <c r="Q20" i="12"/>
  <c r="U20" i="12"/>
  <c r="F25" i="12"/>
  <c r="G25" i="12"/>
  <c r="M25" i="12" s="1"/>
  <c r="I25" i="12"/>
  <c r="K25" i="12"/>
  <c r="O25" i="12"/>
  <c r="Q25" i="12"/>
  <c r="U25" i="12"/>
  <c r="F26" i="12"/>
  <c r="G26" i="12"/>
  <c r="M26" i="12" s="1"/>
  <c r="I26" i="12"/>
  <c r="K26" i="12"/>
  <c r="O26" i="12"/>
  <c r="Q26" i="12"/>
  <c r="U26" i="12"/>
  <c r="F37" i="12"/>
  <c r="G37" i="12"/>
  <c r="M37" i="12" s="1"/>
  <c r="I37" i="12"/>
  <c r="K37" i="12"/>
  <c r="O37" i="12"/>
  <c r="Q37" i="12"/>
  <c r="U37" i="12"/>
  <c r="F48" i="12"/>
  <c r="G48" i="12"/>
  <c r="M48" i="12" s="1"/>
  <c r="I48" i="12"/>
  <c r="K48" i="12"/>
  <c r="O48" i="12"/>
  <c r="Q48" i="12"/>
  <c r="U48" i="12"/>
  <c r="F52" i="12"/>
  <c r="G52" i="12"/>
  <c r="M52" i="12" s="1"/>
  <c r="I52" i="12"/>
  <c r="K52" i="12"/>
  <c r="O52" i="12"/>
  <c r="Q52" i="12"/>
  <c r="U52" i="12"/>
  <c r="F56" i="12"/>
  <c r="G56" i="12"/>
  <c r="M56" i="12" s="1"/>
  <c r="I56" i="12"/>
  <c r="K56" i="12"/>
  <c r="O56" i="12"/>
  <c r="Q56" i="12"/>
  <c r="U56" i="12"/>
  <c r="F59" i="12"/>
  <c r="G59" i="12" s="1"/>
  <c r="I59" i="12"/>
  <c r="I58" i="12" s="1"/>
  <c r="K59" i="12"/>
  <c r="K58" i="12" s="1"/>
  <c r="O59" i="12"/>
  <c r="O58" i="12" s="1"/>
  <c r="Q59" i="12"/>
  <c r="Q58" i="12" s="1"/>
  <c r="U59" i="12"/>
  <c r="U58" i="12" s="1"/>
  <c r="F60" i="12"/>
  <c r="G60" i="12" s="1"/>
  <c r="M60" i="12" s="1"/>
  <c r="I60" i="12"/>
  <c r="K60" i="12"/>
  <c r="O60" i="12"/>
  <c r="Q60" i="12"/>
  <c r="U60" i="12"/>
  <c r="F61" i="12"/>
  <c r="G61" i="12" s="1"/>
  <c r="M61" i="12" s="1"/>
  <c r="I61" i="12"/>
  <c r="K61" i="12"/>
  <c r="O61" i="12"/>
  <c r="Q61" i="12"/>
  <c r="U61" i="12"/>
  <c r="F63" i="12"/>
  <c r="G63" i="12"/>
  <c r="G62" i="12" s="1"/>
  <c r="I63" i="12"/>
  <c r="I62" i="12" s="1"/>
  <c r="K63" i="12"/>
  <c r="K62" i="12" s="1"/>
  <c r="O63" i="12"/>
  <c r="O62" i="12" s="1"/>
  <c r="Q63" i="12"/>
  <c r="Q62" i="12" s="1"/>
  <c r="U63" i="12"/>
  <c r="U62" i="12" s="1"/>
  <c r="F65" i="12"/>
  <c r="G65" i="12"/>
  <c r="M65" i="12" s="1"/>
  <c r="I65" i="12"/>
  <c r="K65" i="12"/>
  <c r="O65" i="12"/>
  <c r="Q65" i="12"/>
  <c r="U65" i="12"/>
  <c r="F67" i="12"/>
  <c r="G67" i="12"/>
  <c r="M67" i="12" s="1"/>
  <c r="I67" i="12"/>
  <c r="K67" i="12"/>
  <c r="O67" i="12"/>
  <c r="Q67" i="12"/>
  <c r="U67" i="12"/>
  <c r="F70" i="12"/>
  <c r="G70" i="12" s="1"/>
  <c r="I70" i="12"/>
  <c r="I69" i="12" s="1"/>
  <c r="K70" i="12"/>
  <c r="K69" i="12" s="1"/>
  <c r="O70" i="12"/>
  <c r="O69" i="12" s="1"/>
  <c r="Q70" i="12"/>
  <c r="Q69" i="12" s="1"/>
  <c r="U70" i="12"/>
  <c r="U69" i="12" s="1"/>
  <c r="F71" i="12"/>
  <c r="G71" i="12" s="1"/>
  <c r="M71" i="12" s="1"/>
  <c r="I71" i="12"/>
  <c r="K71" i="12"/>
  <c r="O71" i="12"/>
  <c r="Q71" i="12"/>
  <c r="U71" i="12"/>
  <c r="F73" i="12"/>
  <c r="G73" i="12" s="1"/>
  <c r="M73" i="12" s="1"/>
  <c r="I73" i="12"/>
  <c r="K73" i="12"/>
  <c r="O73" i="12"/>
  <c r="Q73" i="12"/>
  <c r="U73" i="12"/>
  <c r="F75" i="12"/>
  <c r="G75" i="12"/>
  <c r="M75" i="12" s="1"/>
  <c r="M74" i="12" s="1"/>
  <c r="I75" i="12"/>
  <c r="I74" i="12" s="1"/>
  <c r="K75" i="12"/>
  <c r="K74" i="12" s="1"/>
  <c r="O75" i="12"/>
  <c r="O74" i="12" s="1"/>
  <c r="Q75" i="12"/>
  <c r="Q74" i="12" s="1"/>
  <c r="U75" i="12"/>
  <c r="U74" i="12" s="1"/>
  <c r="F77" i="12"/>
  <c r="G77" i="12" s="1"/>
  <c r="I77" i="12"/>
  <c r="I76" i="12" s="1"/>
  <c r="K77" i="12"/>
  <c r="K76" i="12" s="1"/>
  <c r="O77" i="12"/>
  <c r="O76" i="12" s="1"/>
  <c r="Q77" i="12"/>
  <c r="Q76" i="12" s="1"/>
  <c r="U77" i="12"/>
  <c r="U76" i="12" s="1"/>
  <c r="F78" i="12"/>
  <c r="G78" i="12" s="1"/>
  <c r="M78" i="12" s="1"/>
  <c r="I78" i="12"/>
  <c r="K78" i="12"/>
  <c r="O78" i="12"/>
  <c r="Q78" i="12"/>
  <c r="U78" i="12"/>
  <c r="F80" i="12"/>
  <c r="G80" i="12"/>
  <c r="G79" i="12" s="1"/>
  <c r="I80" i="12"/>
  <c r="I79" i="12" s="1"/>
  <c r="K80" i="12"/>
  <c r="K79" i="12" s="1"/>
  <c r="O80" i="12"/>
  <c r="O79" i="12" s="1"/>
  <c r="Q80" i="12"/>
  <c r="Q79" i="12" s="1"/>
  <c r="U80" i="12"/>
  <c r="U79" i="12" s="1"/>
  <c r="F81" i="12"/>
  <c r="G81" i="12"/>
  <c r="M81" i="12" s="1"/>
  <c r="I81" i="12"/>
  <c r="K81" i="12"/>
  <c r="O81" i="12"/>
  <c r="Q81" i="12"/>
  <c r="U81" i="12"/>
  <c r="F82" i="12"/>
  <c r="G82" i="12"/>
  <c r="M82" i="12" s="1"/>
  <c r="I82" i="12"/>
  <c r="K82" i="12"/>
  <c r="O82" i="12"/>
  <c r="Q82" i="12"/>
  <c r="U82" i="12"/>
  <c r="F83" i="12"/>
  <c r="G83" i="12"/>
  <c r="M83" i="12" s="1"/>
  <c r="I83" i="12"/>
  <c r="K83" i="12"/>
  <c r="O83" i="12"/>
  <c r="Q83" i="12"/>
  <c r="U83" i="12"/>
  <c r="F84" i="12"/>
  <c r="G84" i="12"/>
  <c r="M84" i="12" s="1"/>
  <c r="I84" i="12"/>
  <c r="K84" i="12"/>
  <c r="O84" i="12"/>
  <c r="Q84" i="12"/>
  <c r="U84" i="12"/>
  <c r="F86" i="12"/>
  <c r="G86" i="12" s="1"/>
  <c r="I86" i="12"/>
  <c r="I85" i="12" s="1"/>
  <c r="K86" i="12"/>
  <c r="K85" i="12" s="1"/>
  <c r="O86" i="12"/>
  <c r="O85" i="12" s="1"/>
  <c r="Q86" i="12"/>
  <c r="Q85" i="12" s="1"/>
  <c r="U86" i="12"/>
  <c r="U85" i="12" s="1"/>
  <c r="F97" i="12"/>
  <c r="G97" i="12" s="1"/>
  <c r="M97" i="12" s="1"/>
  <c r="I97" i="12"/>
  <c r="K97" i="12"/>
  <c r="O97" i="12"/>
  <c r="Q97" i="12"/>
  <c r="U97" i="12"/>
  <c r="F99" i="12"/>
  <c r="G99" i="12" s="1"/>
  <c r="M99" i="12" s="1"/>
  <c r="I99" i="12"/>
  <c r="K99" i="12"/>
  <c r="O99" i="12"/>
  <c r="Q99" i="12"/>
  <c r="U99" i="12"/>
  <c r="F102" i="12"/>
  <c r="G102" i="12" s="1"/>
  <c r="M102" i="12" s="1"/>
  <c r="I102" i="12"/>
  <c r="K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F106" i="12"/>
  <c r="G106" i="12" s="1"/>
  <c r="M106" i="12" s="1"/>
  <c r="I106" i="12"/>
  <c r="K106" i="12"/>
  <c r="O106" i="12"/>
  <c r="Q106" i="12"/>
  <c r="U106" i="12"/>
  <c r="F117" i="12"/>
  <c r="G117" i="12" s="1"/>
  <c r="M117" i="12" s="1"/>
  <c r="I117" i="12"/>
  <c r="K117" i="12"/>
  <c r="O117" i="12"/>
  <c r="Q117" i="12"/>
  <c r="U117" i="12"/>
  <c r="F118" i="12"/>
  <c r="G118" i="12" s="1"/>
  <c r="M118" i="12" s="1"/>
  <c r="I118" i="12"/>
  <c r="K118" i="12"/>
  <c r="O118" i="12"/>
  <c r="Q118" i="12"/>
  <c r="U118" i="12"/>
  <c r="F119" i="12"/>
  <c r="G119" i="12" s="1"/>
  <c r="M119" i="12" s="1"/>
  <c r="I119" i="12"/>
  <c r="K119" i="12"/>
  <c r="O119" i="12"/>
  <c r="Q119" i="12"/>
  <c r="U119" i="12"/>
  <c r="F120" i="12"/>
  <c r="G120" i="12" s="1"/>
  <c r="M120" i="12" s="1"/>
  <c r="I120" i="12"/>
  <c r="K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F122" i="12"/>
  <c r="G122" i="12" s="1"/>
  <c r="M122" i="12" s="1"/>
  <c r="I122" i="12"/>
  <c r="K122" i="12"/>
  <c r="O122" i="12"/>
  <c r="Q122" i="12"/>
  <c r="U122" i="12"/>
  <c r="F123" i="12"/>
  <c r="G123" i="12" s="1"/>
  <c r="M123" i="12" s="1"/>
  <c r="I123" i="12"/>
  <c r="K123" i="12"/>
  <c r="O123" i="12"/>
  <c r="Q123" i="12"/>
  <c r="U123" i="12"/>
  <c r="F124" i="12"/>
  <c r="G124" i="12" s="1"/>
  <c r="M124" i="12" s="1"/>
  <c r="I124" i="12"/>
  <c r="K124" i="12"/>
  <c r="O124" i="12"/>
  <c r="Q124" i="12"/>
  <c r="U124" i="12"/>
  <c r="G125" i="12"/>
  <c r="F126" i="12"/>
  <c r="G126" i="12"/>
  <c r="M126" i="12" s="1"/>
  <c r="I126" i="12"/>
  <c r="I125" i="12" s="1"/>
  <c r="K126" i="12"/>
  <c r="K125" i="12" s="1"/>
  <c r="O126" i="12"/>
  <c r="O125" i="12" s="1"/>
  <c r="Q126" i="12"/>
  <c r="Q125" i="12" s="1"/>
  <c r="U126" i="12"/>
  <c r="U125" i="12" s="1"/>
  <c r="F132" i="12"/>
  <c r="G132" i="12"/>
  <c r="M132" i="12" s="1"/>
  <c r="I132" i="12"/>
  <c r="K132" i="12"/>
  <c r="O132" i="12"/>
  <c r="Q132" i="12"/>
  <c r="U132" i="12"/>
  <c r="F133" i="12"/>
  <c r="G133" i="12"/>
  <c r="M133" i="12" s="1"/>
  <c r="I133" i="12"/>
  <c r="K133" i="12"/>
  <c r="O133" i="12"/>
  <c r="Q133" i="12"/>
  <c r="U133" i="12"/>
  <c r="F134" i="12"/>
  <c r="G134" i="12"/>
  <c r="M134" i="12" s="1"/>
  <c r="I134" i="12"/>
  <c r="K134" i="12"/>
  <c r="O134" i="12"/>
  <c r="Q134" i="12"/>
  <c r="U134" i="12"/>
  <c r="F136" i="12"/>
  <c r="G136" i="12" s="1"/>
  <c r="I136" i="12"/>
  <c r="I135" i="12" s="1"/>
  <c r="K136" i="12"/>
  <c r="K135" i="12" s="1"/>
  <c r="O136" i="12"/>
  <c r="O135" i="12" s="1"/>
  <c r="Q136" i="12"/>
  <c r="Q135" i="12" s="1"/>
  <c r="U136" i="12"/>
  <c r="U135" i="12" s="1"/>
  <c r="F137" i="12"/>
  <c r="G137" i="12" s="1"/>
  <c r="M137" i="12" s="1"/>
  <c r="I137" i="12"/>
  <c r="K137" i="12"/>
  <c r="O137" i="12"/>
  <c r="Q137" i="12"/>
  <c r="U137" i="12"/>
  <c r="F140" i="12"/>
  <c r="G140" i="12"/>
  <c r="M140" i="12" s="1"/>
  <c r="I140" i="12"/>
  <c r="I139" i="12" s="1"/>
  <c r="K140" i="12"/>
  <c r="K139" i="12" s="1"/>
  <c r="O140" i="12"/>
  <c r="O139" i="12" s="1"/>
  <c r="Q140" i="12"/>
  <c r="Q139" i="12" s="1"/>
  <c r="U140" i="12"/>
  <c r="U139" i="12" s="1"/>
  <c r="F141" i="12"/>
  <c r="G141" i="12"/>
  <c r="M141" i="12" s="1"/>
  <c r="I141" i="12"/>
  <c r="K141" i="12"/>
  <c r="O141" i="12"/>
  <c r="Q141" i="12"/>
  <c r="U141" i="12"/>
  <c r="F142" i="12"/>
  <c r="G142" i="12"/>
  <c r="M142" i="12" s="1"/>
  <c r="I142" i="12"/>
  <c r="K142" i="12"/>
  <c r="O142" i="12"/>
  <c r="Q142" i="12"/>
  <c r="U142" i="12"/>
  <c r="F143" i="12"/>
  <c r="G143" i="12"/>
  <c r="M143" i="12" s="1"/>
  <c r="I143" i="12"/>
  <c r="K143" i="12"/>
  <c r="O143" i="12"/>
  <c r="Q143" i="12"/>
  <c r="U143" i="12"/>
  <c r="F144" i="12"/>
  <c r="G144" i="12"/>
  <c r="M144" i="12" s="1"/>
  <c r="I144" i="12"/>
  <c r="K144" i="12"/>
  <c r="O144" i="12"/>
  <c r="Q144" i="12"/>
  <c r="U144" i="12"/>
  <c r="F145" i="12"/>
  <c r="G145" i="12"/>
  <c r="M145" i="12" s="1"/>
  <c r="I145" i="12"/>
  <c r="K145" i="12"/>
  <c r="O145" i="12"/>
  <c r="Q145" i="12"/>
  <c r="U145" i="12"/>
  <c r="F147" i="12"/>
  <c r="G147" i="12" s="1"/>
  <c r="I147" i="12"/>
  <c r="I146" i="12" s="1"/>
  <c r="K147" i="12"/>
  <c r="K146" i="12" s="1"/>
  <c r="O147" i="12"/>
  <c r="O146" i="12" s="1"/>
  <c r="Q147" i="12"/>
  <c r="Q146" i="12" s="1"/>
  <c r="U147" i="12"/>
  <c r="U146" i="12" s="1"/>
  <c r="F148" i="12"/>
  <c r="G148" i="12" s="1"/>
  <c r="M148" i="12" s="1"/>
  <c r="I148" i="12"/>
  <c r="K148" i="12"/>
  <c r="O148" i="12"/>
  <c r="Q148" i="12"/>
  <c r="U148" i="12"/>
  <c r="F149" i="12"/>
  <c r="G149" i="12" s="1"/>
  <c r="M149" i="12" s="1"/>
  <c r="I149" i="12"/>
  <c r="K149" i="12"/>
  <c r="O149" i="12"/>
  <c r="Q149" i="12"/>
  <c r="U149" i="12"/>
  <c r="F150" i="12"/>
  <c r="G150" i="12" s="1"/>
  <c r="M150" i="12" s="1"/>
  <c r="I150" i="12"/>
  <c r="K150" i="12"/>
  <c r="O150" i="12"/>
  <c r="Q150" i="12"/>
  <c r="U150" i="12"/>
  <c r="G151" i="12"/>
  <c r="F152" i="12"/>
  <c r="G152" i="12"/>
  <c r="M152" i="12" s="1"/>
  <c r="I152" i="12"/>
  <c r="I151" i="12" s="1"/>
  <c r="K152" i="12"/>
  <c r="K151" i="12" s="1"/>
  <c r="O152" i="12"/>
  <c r="O151" i="12" s="1"/>
  <c r="Q152" i="12"/>
  <c r="Q151" i="12" s="1"/>
  <c r="U152" i="12"/>
  <c r="U151" i="12" s="1"/>
  <c r="F153" i="12"/>
  <c r="G153" i="12"/>
  <c r="M153" i="12" s="1"/>
  <c r="I153" i="12"/>
  <c r="K153" i="12"/>
  <c r="O153" i="12"/>
  <c r="Q153" i="12"/>
  <c r="U153" i="12"/>
  <c r="F154" i="12"/>
  <c r="G154" i="12"/>
  <c r="M154" i="12" s="1"/>
  <c r="I154" i="12"/>
  <c r="K154" i="12"/>
  <c r="O154" i="12"/>
  <c r="Q154" i="12"/>
  <c r="U154" i="12"/>
  <c r="I20" i="1"/>
  <c r="I19" i="1"/>
  <c r="I18" i="1"/>
  <c r="G27" i="1"/>
  <c r="F40" i="1"/>
  <c r="G23" i="1" s="1"/>
  <c r="H39" i="1"/>
  <c r="I39" i="1" s="1"/>
  <c r="I40" i="1" s="1"/>
  <c r="J39" i="1" s="1"/>
  <c r="J40" i="1" s="1"/>
  <c r="J28" i="1"/>
  <c r="J26" i="1"/>
  <c r="G38" i="1"/>
  <c r="F38" i="1"/>
  <c r="J23" i="1"/>
  <c r="J24" i="1"/>
  <c r="J25" i="1"/>
  <c r="J27" i="1"/>
  <c r="E24" i="1"/>
  <c r="E26" i="1"/>
  <c r="I17" i="1" l="1"/>
  <c r="I62" i="1"/>
  <c r="I16" i="1"/>
  <c r="I21" i="1" s="1"/>
  <c r="G24" i="1"/>
  <c r="G29" i="1" s="1"/>
  <c r="G28" i="1"/>
  <c r="M70" i="12"/>
  <c r="M69" i="12" s="1"/>
  <c r="G69" i="12"/>
  <c r="M147" i="12"/>
  <c r="M146" i="12" s="1"/>
  <c r="G146" i="12"/>
  <c r="M139" i="12"/>
  <c r="M125" i="12"/>
  <c r="M14" i="12"/>
  <c r="M151" i="12"/>
  <c r="G135" i="12"/>
  <c r="M136" i="12"/>
  <c r="M135" i="12" s="1"/>
  <c r="M77" i="12"/>
  <c r="M76" i="12" s="1"/>
  <c r="G76" i="12"/>
  <c r="M59" i="12"/>
  <c r="M58" i="12" s="1"/>
  <c r="G58" i="12"/>
  <c r="M86" i="12"/>
  <c r="M85" i="12" s="1"/>
  <c r="G85" i="12"/>
  <c r="G139" i="12"/>
  <c r="M80" i="12"/>
  <c r="M79" i="12" s="1"/>
  <c r="M63" i="12"/>
  <c r="M62" i="12" s="1"/>
  <c r="G10" i="12"/>
  <c r="M9" i="12"/>
  <c r="M8" i="12" s="1"/>
  <c r="G74" i="12"/>
  <c r="G14" i="12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C44ADDC5-27ED-409D-9DC7-8A4F1228D5EA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672B1EBF-2DEE-4FF8-81CA-D2D4503476BA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1888DD0-D378-42D6-AC01-94D5D06AE27A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A4FE76A1-3146-4E2B-8859-A702E2CD9CE6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A5EAA8EE-71E9-4AC9-AE89-0281C295277C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0192F6C-F47E-48CA-809F-61663A0A8C0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<sst xmlns="http://schemas.openxmlformats.org/spreadsheetml/2006/main" count="605" uniqueCount="301">
  <si>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</si>
  <si>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</si>
  <si>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</si>
  <si>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</si>
  <si>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</si>
  <si>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</si>
  <si>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</si>
  <si>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</si>
  <si>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</si>
  <si>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</si>
  <si>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</si>
  <si>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</si>
  <si>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</si>
  <si>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</si>
  <si>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</si>
  <si>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</si>
  <si>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</si>
  <si>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</si>
  <si>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</si>
  <si>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</si>
  <si>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</si>
  <si>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</si>
  <si>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</si>
  <si>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</si>
  <si>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</si>
  <si>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</si>
  <si>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</si>
  <si>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</si>
  <si>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</si>
  <si>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</si>
  <si>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</si>
  <si>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</si>
  <si>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</si>
  <si>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</si>
  <si>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</si>
  <si>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</si>
  <si>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</si>
  <si>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</si>
  <si>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</si>
  <si>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</si>
  <si>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</si>
  <si>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</si>
  <si>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</si>
  <si>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</si>
  <si>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</si>
  <si>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ZATEPLENÍ FASÁDY STÁVAJÍCÍHO OBJEKTU DD V MIKULOVĚ</t>
  </si>
  <si>
    <t>Rozpočet</t>
  </si>
  <si>
    <t>Celkem za stavbu</t>
  </si>
  <si>
    <t>CZK</t>
  </si>
  <si>
    <t>Rekapitulace dílů</t>
  </si>
  <si>
    <t>Typ dílu</t>
  </si>
  <si>
    <t>2</t>
  </si>
  <si>
    <t>Základy,zvláštní zakládání</t>
  </si>
  <si>
    <t>6</t>
  </si>
  <si>
    <t>Úpravy povrchu,podlahy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</si>
  <si>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</si>
  <si>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</si>
  <si>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</si>
  <si>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</si>
  <si>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</si>
  <si>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</si>
  <si>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</si>
  <si>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</si>
  <si>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</si>
  <si>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</si>
  <si>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</si>
  <si>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</si>
  <si>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</si>
  <si>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</si>
  <si>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764</t>
  </si>
  <si>
    <t>Konstrukce klempířské</t>
  </si>
  <si>
    <t>783</t>
  </si>
  <si>
    <t>Nátěry</t>
  </si>
  <si>
    <t>M65</t>
  </si>
  <si>
    <t>Elektroinstalace</t>
  </si>
  <si>
    <t>D96</t>
  </si>
  <si>
    <t>Přesuny sutí a vybouraných hmot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</si>
  <si>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</si>
  <si>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</si>
  <si>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</si>
  <si>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</si>
  <si>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</si>
  <si>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</si>
  <si>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</si>
  <si>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</si>
  <si>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</si>
  <si>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</si>
  <si>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</si>
  <si>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</si>
  <si>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</si>
  <si>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</si>
  <si>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</si>
  <si>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</si>
  <si>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</si>
  <si>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</si>
  <si>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</si>
  <si>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</si>
  <si>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</si>
  <si>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</si>
  <si>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</si>
  <si>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</si>
  <si>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</si>
  <si>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</si>
  <si>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</si>
  <si>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</si>
  <si>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</si>
  <si>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289970111R00</t>
  </si>
  <si>
    <t>Vrstva geotextilie Geofiltex 300g/m2</t>
  </si>
  <si>
    <t>m2</t>
  </si>
  <si>
    <t>POL1_0</t>
  </si>
  <si>
    <t>602011191R00</t>
  </si>
  <si>
    <t>Podkladní nátěr na stěnách pod tenkovrstvé omítky</t>
  </si>
  <si>
    <t>12,35+81,71+76,59</t>
  </si>
  <si>
    <t>VV</t>
  </si>
  <si>
    <t>602015112RT5</t>
  </si>
  <si>
    <t>Omítka stěn jádrová ručně, tloušťka vrstvy 20 mm</t>
  </si>
  <si>
    <t>622319835RT1</t>
  </si>
  <si>
    <t>Zateplovací systém, fasáda, minerální desky PV, tl. 160 mm, s omítkou silikon, zrno 2 mm</t>
  </si>
  <si>
    <t>Pohled jižní:105,29+3,8*6,69+4,35*2-26,81</t>
  </si>
  <si>
    <t>Pohled západní:159,22+9,48-28,87</t>
  </si>
  <si>
    <t>Pohled severní:124,46+4,35*2-0,5-10,36</t>
  </si>
  <si>
    <t>Pohled východní:156,51+9,48+7,57-32,9+4,41</t>
  </si>
  <si>
    <t>622319522RU1</t>
  </si>
  <si>
    <t>Zateplovací systém, sokl, XPS, tl. 100 mm, omítka mozaiková marmolit 6 kg/m2</t>
  </si>
  <si>
    <t>Sokl - pohled jižní:17,26+1,88*1,11</t>
  </si>
  <si>
    <t>Sokl - pohled západní:21,01-1,26</t>
  </si>
  <si>
    <t>Sokl - pohled severní:17,26-1,64</t>
  </si>
  <si>
    <t>Sokl - pohled východní:20,81-1,98-0,52-1,18+0,92+2,53+1,3</t>
  </si>
  <si>
    <t>622318135RT3</t>
  </si>
  <si>
    <t>Zateplovací systém, fasáda, desky PF Kooltherm K5, tl. 160 mm, s omítkou silikon, zrno 2 mm</t>
  </si>
  <si>
    <t>622318154RT3</t>
  </si>
  <si>
    <t>Zateplovací systém, ostění, desky PF Kooltherm K5, tl. 40 mm, s omítkou silikon, zrno 2 mm</t>
  </si>
  <si>
    <t>Sokl - pohled jižní:(1,67*2+1,94*2)*0,11</t>
  </si>
  <si>
    <t>Sokl - pohled západní:(2,03*2+1,72+2,45+1,1)*0,11</t>
  </si>
  <si>
    <t>Sokl - pohled severní:(2,37+2,04)*0,11</t>
  </si>
  <si>
    <t>Sokl - pohled východní:(4,65+1,98+2,38+1,81)*0,11</t>
  </si>
  <si>
    <t>Mezisoučet</t>
  </si>
  <si>
    <t>Pohled jižní:(5,9*4+4,1*2+4,66+8,00)*0,11</t>
  </si>
  <si>
    <t>Pohled západní:(5,32*2+1,78*6+5,93*2+4,73+2,17)*0,11+2,89*0,375</t>
  </si>
  <si>
    <t>Pohled severní:(3,79*3+2,04+1,82+6,84+1,84*2)*0,11</t>
  </si>
  <si>
    <t>Pohled východní:(5,9*5+4,76+5,95+4,73+5,5+3,78+3,76+1,03)*0,11</t>
  </si>
  <si>
    <t>620991121R00</t>
  </si>
  <si>
    <t>Zakrývání výplní vnějších otvorů z lešení</t>
  </si>
  <si>
    <t>Sokl - pohled jižní:0,34*2+0,45*2</t>
  </si>
  <si>
    <t>Sokl - pohled západní:0,51*2+0,33*3+0,59</t>
  </si>
  <si>
    <t>Sokl - pohled severní:0,7+0,51</t>
  </si>
  <si>
    <t>Sokl - pohled východní:1,6+0,48+0,71+0,68</t>
  </si>
  <si>
    <t>Pohled jižní:4,2*4+1,03*2+1,99+5,96</t>
  </si>
  <si>
    <t>Pohled západní:3,52*2+1,31*6+4,23*2+2,8+0,98+1,73</t>
  </si>
  <si>
    <t>Pohled severní:1,28*3+0,51+0,37+2,92+1,36*2</t>
  </si>
  <si>
    <t>Pohled východní:4,2*5+2,25+2,12+2,8+2,07+1,28+1,27+0,11</t>
  </si>
  <si>
    <t>622 48-9171.RA0</t>
  </si>
  <si>
    <t xml:space="preserve">Omítka tenkovrstvá mozaiková s výztužnou stěrkou, složitost 2, omítka nezateplených částí a části ostění </t>
  </si>
  <si>
    <t>POL2_0</t>
  </si>
  <si>
    <t>Ostění 100mm:31,78*0,1</t>
  </si>
  <si>
    <t>Předložené schodiště:0,88*4+0,24*2+2,33</t>
  </si>
  <si>
    <t>Schodiště do suterénu:2,85</t>
  </si>
  <si>
    <t>622 48-9131.RA0</t>
  </si>
  <si>
    <t xml:space="preserve">Omítka tenkovrstvá silikonová s výztužnou stěrkou, složitost 2, omítka nezateplených částí a části ostění </t>
  </si>
  <si>
    <t>Ostění 160mm:172,19*0,16</t>
  </si>
  <si>
    <t>Stříšky vchod:1,3+1,09</t>
  </si>
  <si>
    <t>Římsa:15,75*4*0,79+2</t>
  </si>
  <si>
    <t>622391123R00</t>
  </si>
  <si>
    <t>Příplatek za zapuštěné hmoždinky (STR) 10 ks/m2</t>
  </si>
  <si>
    <t>515,39+76,59+5,46</t>
  </si>
  <si>
    <t>632411104R00</t>
  </si>
  <si>
    <t>Vyrovnávací stěrka, ruční zpracování tl. 4 mm</t>
  </si>
  <si>
    <t>632922951RT1</t>
  </si>
  <si>
    <t>Kladení dlaždic 30x30 cm na stavitel. terče plast., výškově stavitelné podstavce 35-55 mm</t>
  </si>
  <si>
    <t>59761030R</t>
  </si>
  <si>
    <t>Dlaždice keramická tl. 20 mm, montáž na terče</t>
  </si>
  <si>
    <t>POL3_0</t>
  </si>
  <si>
    <t>941941031R00</t>
  </si>
  <si>
    <t>Montáž lešení lehkého řadového s podlahami, š. do 1 m, výšky do 10 m</t>
  </si>
  <si>
    <t>515,69+76,59+45,00</t>
  </si>
  <si>
    <t>941941831R00</t>
  </si>
  <si>
    <t>Demontáž lešení lehkého řadového s podlahami, š. do 1 m, výšky do 10 m</t>
  </si>
  <si>
    <t>941941111R00</t>
  </si>
  <si>
    <t>Pronájem lešení za den</t>
  </si>
  <si>
    <t>637,28*90</t>
  </si>
  <si>
    <t>978036121R00</t>
  </si>
  <si>
    <t>Otlučení omítek v rozsahu 10 %</t>
  </si>
  <si>
    <t>965081713R00</t>
  </si>
  <si>
    <t>Bourání dlažeb keramických tl.10 mm, nad 1 m2</t>
  </si>
  <si>
    <t>6,65+4,42</t>
  </si>
  <si>
    <t>978031</t>
  </si>
  <si>
    <t>Přípočet příprava podkladu fasády a teras</t>
  </si>
  <si>
    <t>hod</t>
  </si>
  <si>
    <t>999 28-1108.R00</t>
  </si>
  <si>
    <t>Přesun hmot pro opravy a údržbu do výšky 12 m</t>
  </si>
  <si>
    <t>t</t>
  </si>
  <si>
    <t>711141559RY2</t>
  </si>
  <si>
    <t xml:space="preserve">Provedení izolace proti vlhkosti na ploše vodorovné, asfaltovými pásy přitavením, 1 vrstva - včetně dod. </t>
  </si>
  <si>
    <t>711171559RU3</t>
  </si>
  <si>
    <t>Provedení izolace proti vlhkosti na ploše vodorovné, fólií, včetně fólie PVC-P, tl. 1,8 mm</t>
  </si>
  <si>
    <t>713121211R00</t>
  </si>
  <si>
    <t>Montáž tepelné izolace podlah balkónů a lodžií, lepená, 1 vrstva</t>
  </si>
  <si>
    <t>283755504R</t>
  </si>
  <si>
    <t>Deska izolační PIR, tl. 120 mm</t>
  </si>
  <si>
    <t>283755502R</t>
  </si>
  <si>
    <t>Deska izolační PIR, tl. 80 mm</t>
  </si>
  <si>
    <t>60621719R</t>
  </si>
  <si>
    <t>Překližka truhlářská bříza tl. 20 mm</t>
  </si>
  <si>
    <t>998 71-3102.R00</t>
  </si>
  <si>
    <t>Přesun hmot pro izolace tepelné, výšky do 12 m</t>
  </si>
  <si>
    <t>764412260R00</t>
  </si>
  <si>
    <t>Oplechování parapetů včetně rohů Pz, rš 400 mm</t>
  </si>
  <si>
    <t>m</t>
  </si>
  <si>
    <t>Sokl - pohled jižní:0,73*2+0,74*2</t>
  </si>
  <si>
    <t>Sokl - pohled západní:0,51*2+0,33*3</t>
  </si>
  <si>
    <t>Sokl - pohled severní:1,17+0,9</t>
  </si>
  <si>
    <t>Sokl - pohled východní:0,865+1,182</t>
  </si>
  <si>
    <t>Pohled jižní:2,4*4+0,58*2+1,13+2,11</t>
  </si>
  <si>
    <t>Pohled západní:2,46*2+0,89*6+2,39*2+2,38</t>
  </si>
  <si>
    <t>Pohled severní:0,88*3+0,62+0,92*2</t>
  </si>
  <si>
    <t>Pohled východní:2,38*5+1,19+2,38+0,88+0,89</t>
  </si>
  <si>
    <t>764422220R00</t>
  </si>
  <si>
    <t>Oplechování říms z Pz plechu, rš 1000 mm</t>
  </si>
  <si>
    <t>1,00+2,27</t>
  </si>
  <si>
    <t>764430240R00</t>
  </si>
  <si>
    <t>Oplechování zdí z Pz plechu, rš 500 mm</t>
  </si>
  <si>
    <t>1,16*2</t>
  </si>
  <si>
    <t>4,65+5,78</t>
  </si>
  <si>
    <t>764454203R00</t>
  </si>
  <si>
    <t>Odpadní trouby z Pz plechu, kruhové, D 120 mm</t>
  </si>
  <si>
    <t>764430840R00</t>
  </si>
  <si>
    <t>Demontáž oplechování zdí,rš od 330 do 500 mm</t>
  </si>
  <si>
    <t>764410850R00</t>
  </si>
  <si>
    <t>Demontáž oplechování parapetů,rš od 100 do 330 mm</t>
  </si>
  <si>
    <t>764422820R00</t>
  </si>
  <si>
    <t>Demontáž oplechování říms,rš 1000 mm</t>
  </si>
  <si>
    <t>764454802R00</t>
  </si>
  <si>
    <t>Demontáž odpadních trub kruhových, D 120 mm</t>
  </si>
  <si>
    <t>764351201R00</t>
  </si>
  <si>
    <t>Žlaby z Pz plechu podokapní čtyřhranné,rš 250 mm</t>
  </si>
  <si>
    <t>764451201R00</t>
  </si>
  <si>
    <t>Odpadní trouby z Pz plechu, čtvercové o str. 75 mm</t>
  </si>
  <si>
    <t>764326391R00</t>
  </si>
  <si>
    <t>Montáž okapnice  - balkon, lodžie</t>
  </si>
  <si>
    <t>55326105R</t>
  </si>
  <si>
    <t>Okapnice, poplastovaný plech, r.š. 250 mm, dl. 2 m</t>
  </si>
  <si>
    <t>kus</t>
  </si>
  <si>
    <t>764-1</t>
  </si>
  <si>
    <t>Kotevní materiál pro terasu a lodžii , vč. lišt a poplast. profilů, doraz. klipů</t>
  </si>
  <si>
    <t>kpl</t>
  </si>
  <si>
    <t>998764102R00</t>
  </si>
  <si>
    <t>Přesun hmot pro klempířské konstr., výšky do 12 m</t>
  </si>
  <si>
    <t>POL7_0</t>
  </si>
  <si>
    <t>783271001R00</t>
  </si>
  <si>
    <t xml:space="preserve">Nátěr polyuretanový kovových konstr. z + 2x email, vč. obroušení podkladu  </t>
  </si>
  <si>
    <t>Zábradlí lodžie:15</t>
  </si>
  <si>
    <t>Zábradlí terasa:20</t>
  </si>
  <si>
    <t>Zábradlí předložené schodiště:18</t>
  </si>
  <si>
    <t>Zábradlí schodiště do suterénu:15</t>
  </si>
  <si>
    <t>Točité schodiště vč. roštů a zábradlí:55</t>
  </si>
  <si>
    <t>24623801R</t>
  </si>
  <si>
    <t>Barva základní antikorozní polyuretanová základ</t>
  </si>
  <si>
    <t>kg</t>
  </si>
  <si>
    <t>24623802R</t>
  </si>
  <si>
    <t>Email 2-složkový univerzální nátěr</t>
  </si>
  <si>
    <t>783271</t>
  </si>
  <si>
    <t>Přípočty k nátěrům kovových konstrukcí, brusné papíry, štětce, ředidlo, zakrytí podlah</t>
  </si>
  <si>
    <t>650111711R00</t>
  </si>
  <si>
    <t>Montáž hromosvodu, vč. dodávky nových kotev</t>
  </si>
  <si>
    <t>650811121R00</t>
  </si>
  <si>
    <t>Demontáž hromosvodové svorky do 2 šroubů</t>
  </si>
  <si>
    <t>8,9*4</t>
  </si>
  <si>
    <t>979 08-1111.R00</t>
  </si>
  <si>
    <t>Odvoz suti a vybour. hmot na skládku do 1 km</t>
  </si>
  <si>
    <t>POL8_0</t>
  </si>
  <si>
    <t>979 08-1121.R00</t>
  </si>
  <si>
    <t>Příplatek k odvozu za každý další 1 km</t>
  </si>
  <si>
    <t>979 08-2111.R00</t>
  </si>
  <si>
    <t>Vnitrostaveništní doprava suti do 10 m</t>
  </si>
  <si>
    <t>979 08-2121.R00</t>
  </si>
  <si>
    <t>Příplatek k vnitrost. dopravě suti za dalších 5 m</t>
  </si>
  <si>
    <t>979 99-0142.R00</t>
  </si>
  <si>
    <t>Poplatek za uložení suti - minerální vata s perlinkou, skupina odpadu 170604</t>
  </si>
  <si>
    <t>979 99-0107.R00</t>
  </si>
  <si>
    <t>Poplatek za uložení suti - směs betonu, cihel, dřeva, skupina odpadu 170904</t>
  </si>
  <si>
    <t>005 21-1040.R</t>
  </si>
  <si>
    <t xml:space="preserve">Užívání veřejných ploch a prostranství  </t>
  </si>
  <si>
    <t>Soubor</t>
  </si>
  <si>
    <t>POL99_0</t>
  </si>
  <si>
    <t>005 26-1010.R</t>
  </si>
  <si>
    <t>Pojištění dodavatele a pojištění díla</t>
  </si>
  <si>
    <t>005 24-1010.R</t>
  </si>
  <si>
    <t xml:space="preserve">Dokumentace skutečného provedení </t>
  </si>
  <si>
    <t>005 21-1010.R</t>
  </si>
  <si>
    <t>Předání a převzetí staveniště</t>
  </si>
  <si>
    <t>005 12-1010.R</t>
  </si>
  <si>
    <t>Vybudování zařízení staveniště</t>
  </si>
  <si>
    <t>005 12-1030.R</t>
  </si>
  <si>
    <t>Odstranění zařízení staveniště</t>
  </si>
  <si>
    <t>005 12-1020.R</t>
  </si>
  <si>
    <t xml:space="preserve">Provoz zařízení staveniště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</si>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</sst>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18" fillId="0" borderId="34" xfId="0" applyNumberFormat="1" applyFont="1" applyBorder="1" applyAlignment="1">
      <alignment vertical="top" wrapText="1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10824C0F-E5D0-40D0-B556-79B56D251A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RTS%20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4BA8-F9C9-44F1-94AC-3B382047AC19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BF2F-F80F-4D62-B0EE-7273EDF56864}">
  <sheetPr codeName="List5112">
    <tabColor rgb="FF66FF66"/>
  </sheetPr>
  <dimension ref="A1:O65"/>
  <sheetViews>
    <sheetView showGridLines="0" tabSelected="1" topLeftCell="B1" zoomScaleNormal="100" zoomScaleSheetLayoutView="75" workbookViewId="0">
      <selection activeCell="H32" sqref="H32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5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/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SUMIF(F47:F61,A16,I47:I61)+SUMIF(F47:F61,"PSU",I47:I61)</f>
        <v>0</v>
      </c>
      <c r="J16" s="82"/>
    </row>
    <row r="17" spans="1:10" ht="23.25" customHeight="1" x14ac:dyDescent="0.25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SUMIF(F47:F61,A17,I47:I61)</f>
        <v>0</v>
      </c>
      <c r="J17" s="82"/>
    </row>
    <row r="18" spans="1:10" ht="23.25" customHeight="1" x14ac:dyDescent="0.25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SUMIF(F47:F61,A18,I47:I61)</f>
        <v>0</v>
      </c>
      <c r="J18" s="82"/>
    </row>
    <row r="19" spans="1:10" ht="23.25" customHeight="1" x14ac:dyDescent="0.25">
      <c r="A19" s="192" t="s">
        <v>78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SUMIF(F47:F61,A19,I47:I61)</f>
        <v>0</v>
      </c>
      <c r="J19" s="82"/>
    </row>
    <row r="20" spans="1:10" ht="23.25" customHeight="1" x14ac:dyDescent="0.25">
      <c r="A20" s="192" t="s">
        <v>77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SUMIF(F47:F61,A20,I47:I61)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48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46</v>
      </c>
      <c r="C39" s="137" t="s">
        <v>45</v>
      </c>
      <c r="D39" s="138"/>
      <c r="E39" s="138"/>
      <c r="F39" s="146">
        <f>'Rozpočet Pol'!AC156</f>
        <v>0</v>
      </c>
      <c r="G39" s="147">
        <f>'Rozpočet Pol'!AD156</f>
        <v>0</v>
      </c>
      <c r="H39" s="148">
        <f>(F39*SazbaDPH1/100)+(G39*SazbaDPH2/100)</f>
        <v>0</v>
      </c>
      <c r="I39" s="148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47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6" x14ac:dyDescent="0.3">
      <c r="B44" s="160" t="s">
        <v>49</v>
      </c>
    </row>
    <row r="46" spans="1:10" ht="25.5" customHeight="1" x14ac:dyDescent="0.25">
      <c r="A46" s="161"/>
      <c r="B46" s="167" t="s">
        <v>16</v>
      </c>
      <c r="C46" s="167" t="s">
        <v>5</v>
      </c>
      <c r="D46" s="168"/>
      <c r="E46" s="168"/>
      <c r="F46" s="171" t="s">
        <v>50</v>
      </c>
      <c r="G46" s="171"/>
      <c r="H46" s="171"/>
      <c r="I46" s="172" t="s">
        <v>28</v>
      </c>
      <c r="J46" s="172"/>
    </row>
    <row r="47" spans="1:10" ht="25.5" customHeight="1" x14ac:dyDescent="0.25">
      <c r="A47" s="162"/>
      <c r="B47" s="173" t="s">
        <v>51</v>
      </c>
      <c r="C47" s="174" t="s">
        <v>52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5">
      <c r="A48" s="162"/>
      <c r="B48" s="165" t="s">
        <v>53</v>
      </c>
      <c r="C48" s="164" t="s">
        <v>54</v>
      </c>
      <c r="D48" s="166"/>
      <c r="E48" s="166"/>
      <c r="F48" s="182" t="s">
        <v>23</v>
      </c>
      <c r="G48" s="183"/>
      <c r="H48" s="183"/>
      <c r="I48" s="184">
        <f>'Rozpočet Pol'!G10</f>
        <v>0</v>
      </c>
      <c r="J48" s="184"/>
    </row>
    <row r="49" spans="1:10" ht="25.5" customHeight="1" x14ac:dyDescent="0.25">
      <c r="A49" s="162"/>
      <c r="B49" s="165" t="s">
        <v>55</v>
      </c>
      <c r="C49" s="164" t="s">
        <v>56</v>
      </c>
      <c r="D49" s="166"/>
      <c r="E49" s="166"/>
      <c r="F49" s="182" t="s">
        <v>23</v>
      </c>
      <c r="G49" s="183"/>
      <c r="H49" s="183"/>
      <c r="I49" s="184">
        <f>'Rozpočet Pol'!G14</f>
        <v>0</v>
      </c>
      <c r="J49" s="184"/>
    </row>
    <row r="50" spans="1:10" ht="25.5" customHeight="1" x14ac:dyDescent="0.25">
      <c r="A50" s="162"/>
      <c r="B50" s="165" t="s">
        <v>57</v>
      </c>
      <c r="C50" s="164" t="s">
        <v>58</v>
      </c>
      <c r="D50" s="166"/>
      <c r="E50" s="166"/>
      <c r="F50" s="182" t="s">
        <v>23</v>
      </c>
      <c r="G50" s="183"/>
      <c r="H50" s="183"/>
      <c r="I50" s="184">
        <f>'Rozpočet Pol'!G58</f>
        <v>0</v>
      </c>
      <c r="J50" s="184"/>
    </row>
    <row r="51" spans="1:10" ht="25.5" customHeight="1" x14ac:dyDescent="0.25">
      <c r="A51" s="162"/>
      <c r="B51" s="165" t="s">
        <v>59</v>
      </c>
      <c r="C51" s="164" t="s">
        <v>60</v>
      </c>
      <c r="D51" s="166"/>
      <c r="E51" s="166"/>
      <c r="F51" s="182" t="s">
        <v>23</v>
      </c>
      <c r="G51" s="183"/>
      <c r="H51" s="183"/>
      <c r="I51" s="184">
        <f>'Rozpočet Pol'!G62</f>
        <v>0</v>
      </c>
      <c r="J51" s="184"/>
    </row>
    <row r="52" spans="1:10" ht="25.5" customHeight="1" x14ac:dyDescent="0.25">
      <c r="A52" s="162"/>
      <c r="B52" s="165" t="s">
        <v>61</v>
      </c>
      <c r="C52" s="164" t="s">
        <v>62</v>
      </c>
      <c r="D52" s="166"/>
      <c r="E52" s="166"/>
      <c r="F52" s="182" t="s">
        <v>23</v>
      </c>
      <c r="G52" s="183"/>
      <c r="H52" s="183"/>
      <c r="I52" s="184">
        <f>'Rozpočet Pol'!G69</f>
        <v>0</v>
      </c>
      <c r="J52" s="184"/>
    </row>
    <row r="53" spans="1:10" ht="25.5" customHeight="1" x14ac:dyDescent="0.25">
      <c r="A53" s="162"/>
      <c r="B53" s="165" t="s">
        <v>63</v>
      </c>
      <c r="C53" s="164" t="s">
        <v>64</v>
      </c>
      <c r="D53" s="166"/>
      <c r="E53" s="166"/>
      <c r="F53" s="182" t="s">
        <v>23</v>
      </c>
      <c r="G53" s="183"/>
      <c r="H53" s="183"/>
      <c r="I53" s="184">
        <f>'Rozpočet Pol'!G74</f>
        <v>0</v>
      </c>
      <c r="J53" s="184"/>
    </row>
    <row r="54" spans="1:10" ht="25.5" customHeight="1" x14ac:dyDescent="0.25">
      <c r="A54" s="162"/>
      <c r="B54" s="165" t="s">
        <v>65</v>
      </c>
      <c r="C54" s="164" t="s">
        <v>66</v>
      </c>
      <c r="D54" s="166"/>
      <c r="E54" s="166"/>
      <c r="F54" s="182" t="s">
        <v>24</v>
      </c>
      <c r="G54" s="183"/>
      <c r="H54" s="183"/>
      <c r="I54" s="184">
        <f>'Rozpočet Pol'!G76</f>
        <v>0</v>
      </c>
      <c r="J54" s="184"/>
    </row>
    <row r="55" spans="1:10" ht="25.5" customHeight="1" x14ac:dyDescent="0.25">
      <c r="A55" s="162"/>
      <c r="B55" s="165" t="s">
        <v>67</v>
      </c>
      <c r="C55" s="164" t="s">
        <v>68</v>
      </c>
      <c r="D55" s="166"/>
      <c r="E55" s="166"/>
      <c r="F55" s="182" t="s">
        <v>24</v>
      </c>
      <c r="G55" s="183"/>
      <c r="H55" s="183"/>
      <c r="I55" s="184">
        <f>'Rozpočet Pol'!G79</f>
        <v>0</v>
      </c>
      <c r="J55" s="184"/>
    </row>
    <row r="56" spans="1:10" ht="25.5" customHeight="1" x14ac:dyDescent="0.25">
      <c r="A56" s="162"/>
      <c r="B56" s="165" t="s">
        <v>69</v>
      </c>
      <c r="C56" s="164" t="s">
        <v>70</v>
      </c>
      <c r="D56" s="166"/>
      <c r="E56" s="166"/>
      <c r="F56" s="182" t="s">
        <v>24</v>
      </c>
      <c r="G56" s="183"/>
      <c r="H56" s="183"/>
      <c r="I56" s="184">
        <f>'Rozpočet Pol'!G85</f>
        <v>0</v>
      </c>
      <c r="J56" s="184"/>
    </row>
    <row r="57" spans="1:10" ht="25.5" customHeight="1" x14ac:dyDescent="0.25">
      <c r="A57" s="162"/>
      <c r="B57" s="165" t="s">
        <v>71</v>
      </c>
      <c r="C57" s="164" t="s">
        <v>72</v>
      </c>
      <c r="D57" s="166"/>
      <c r="E57" s="166"/>
      <c r="F57" s="182" t="s">
        <v>24</v>
      </c>
      <c r="G57" s="183"/>
      <c r="H57" s="183"/>
      <c r="I57" s="184">
        <f>'Rozpočet Pol'!G125</f>
        <v>0</v>
      </c>
      <c r="J57" s="184"/>
    </row>
    <row r="58" spans="1:10" ht="25.5" customHeight="1" x14ac:dyDescent="0.25">
      <c r="A58" s="162"/>
      <c r="B58" s="165" t="s">
        <v>73</v>
      </c>
      <c r="C58" s="164" t="s">
        <v>74</v>
      </c>
      <c r="D58" s="166"/>
      <c r="E58" s="166"/>
      <c r="F58" s="182" t="s">
        <v>25</v>
      </c>
      <c r="G58" s="183"/>
      <c r="H58" s="183"/>
      <c r="I58" s="184">
        <f>'Rozpočet Pol'!G135</f>
        <v>0</v>
      </c>
      <c r="J58" s="184"/>
    </row>
    <row r="59" spans="1:10" ht="25.5" customHeight="1" x14ac:dyDescent="0.25">
      <c r="A59" s="162"/>
      <c r="B59" s="165" t="s">
        <v>75</v>
      </c>
      <c r="C59" s="164" t="s">
        <v>76</v>
      </c>
      <c r="D59" s="166"/>
      <c r="E59" s="166"/>
      <c r="F59" s="182" t="s">
        <v>23</v>
      </c>
      <c r="G59" s="183"/>
      <c r="H59" s="183"/>
      <c r="I59" s="184">
        <f>'Rozpočet Pol'!G139</f>
        <v>0</v>
      </c>
      <c r="J59" s="184"/>
    </row>
    <row r="60" spans="1:10" ht="25.5" customHeight="1" x14ac:dyDescent="0.25">
      <c r="A60" s="162"/>
      <c r="B60" s="165" t="s">
        <v>77</v>
      </c>
      <c r="C60" s="164" t="s">
        <v>27</v>
      </c>
      <c r="D60" s="166"/>
      <c r="E60" s="166"/>
      <c r="F60" s="182" t="s">
        <v>77</v>
      </c>
      <c r="G60" s="183"/>
      <c r="H60" s="183"/>
      <c r="I60" s="184">
        <f>'Rozpočet Pol'!G146</f>
        <v>0</v>
      </c>
      <c r="J60" s="184"/>
    </row>
    <row r="61" spans="1:10" ht="25.5" customHeight="1" x14ac:dyDescent="0.25">
      <c r="A61" s="162"/>
      <c r="B61" s="176" t="s">
        <v>78</v>
      </c>
      <c r="C61" s="177" t="s">
        <v>26</v>
      </c>
      <c r="D61" s="178"/>
      <c r="E61" s="178"/>
      <c r="F61" s="185" t="s">
        <v>78</v>
      </c>
      <c r="G61" s="186"/>
      <c r="H61" s="186"/>
      <c r="I61" s="187">
        <f>'Rozpočet Pol'!G151</f>
        <v>0</v>
      </c>
      <c r="J61" s="187"/>
    </row>
    <row r="62" spans="1:10" ht="25.5" customHeight="1" x14ac:dyDescent="0.25">
      <c r="A62" s="163"/>
      <c r="B62" s="169" t="s">
        <v>1</v>
      </c>
      <c r="C62" s="169"/>
      <c r="D62" s="170"/>
      <c r="E62" s="170"/>
      <c r="F62" s="188"/>
      <c r="G62" s="189"/>
      <c r="H62" s="189"/>
      <c r="I62" s="190">
        <f>SUM(I47:I61)</f>
        <v>0</v>
      </c>
      <c r="J62" s="190"/>
    </row>
    <row r="63" spans="1:10" x14ac:dyDescent="0.25">
      <c r="F63" s="191"/>
      <c r="G63" s="129"/>
      <c r="H63" s="191"/>
      <c r="I63" s="129"/>
      <c r="J63" s="129"/>
    </row>
    <row r="64" spans="1:10" x14ac:dyDescent="0.25">
      <c r="F64" s="191"/>
      <c r="G64" s="129"/>
      <c r="H64" s="191"/>
      <c r="I64" s="129"/>
      <c r="J64" s="129"/>
    </row>
    <row r="65" spans="6:10" x14ac:dyDescent="0.25">
      <c r="F65" s="191"/>
      <c r="G65" s="129"/>
      <c r="H65" s="191"/>
      <c r="I65" s="129"/>
      <c r="J6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1">
    <mergeCell ref="I60:J60"/>
    <mergeCell ref="C60:E60"/>
    <mergeCell ref="I61:J61"/>
    <mergeCell ref="C61:E61"/>
    <mergeCell ref="I62:J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1DE6-92C5-4057-8F74-072B1AA3748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8B4D-F093-4408-B368-775D6C230904}">
  <sheetPr>
    <outlinePr summaryBelow="0"/>
  </sheetPr>
  <dimension ref="A1:BH166"/>
  <sheetViews>
    <sheetView topLeftCell="A86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</cols>
  <sheetData>
    <row r="1" spans="1:60" ht="15.75" customHeight="1" x14ac:dyDescent="0.3">
      <c r="A1" s="194" t="s">
        <v>6</v>
      </c>
      <c r="B1" s="194"/>
      <c r="C1" s="194"/>
      <c r="D1" s="194"/>
      <c r="E1" s="194"/>
      <c r="F1" s="194"/>
      <c r="G1" s="194"/>
      <c r="AE1" t="s">
        <v>80</v>
      </c>
    </row>
    <row r="2" spans="1:60" ht="25.05" customHeight="1" x14ac:dyDescent="0.25">
      <c r="A2" s="201" t="s">
        <v>79</v>
      </c>
      <c r="B2" s="195"/>
      <c r="C2" s="196" t="s">
        <v>45</v>
      </c>
      <c r="D2" s="197"/>
      <c r="E2" s="197"/>
      <c r="F2" s="197"/>
      <c r="G2" s="203"/>
      <c r="AE2" t="s">
        <v>81</v>
      </c>
    </row>
    <row r="3" spans="1:60" ht="25.05" hidden="1" customHeight="1" x14ac:dyDescent="0.25">
      <c r="A3" s="202" t="s">
        <v>7</v>
      </c>
      <c r="B3" s="200"/>
      <c r="C3" s="198"/>
      <c r="D3" s="199"/>
      <c r="E3" s="199"/>
      <c r="F3" s="199"/>
      <c r="G3" s="204"/>
      <c r="AE3" t="s">
        <v>82</v>
      </c>
    </row>
    <row r="4" spans="1:60" ht="25.05" hidden="1" customHeight="1" x14ac:dyDescent="0.25">
      <c r="A4" s="202" t="s">
        <v>8</v>
      </c>
      <c r="B4" s="200"/>
      <c r="C4" s="198"/>
      <c r="D4" s="199"/>
      <c r="E4" s="199"/>
      <c r="F4" s="199"/>
      <c r="G4" s="204"/>
      <c r="AE4" t="s">
        <v>83</v>
      </c>
    </row>
    <row r="5" spans="1:60" hidden="1" x14ac:dyDescent="0.25">
      <c r="A5" s="205" t="s">
        <v>84</v>
      </c>
      <c r="B5" s="206"/>
      <c r="C5" s="207"/>
      <c r="D5" s="208"/>
      <c r="E5" s="208"/>
      <c r="F5" s="208"/>
      <c r="G5" s="209"/>
      <c r="AE5" t="s">
        <v>85</v>
      </c>
    </row>
    <row r="7" spans="1:60" ht="39.6" x14ac:dyDescent="0.25">
      <c r="A7" s="214" t="s">
        <v>86</v>
      </c>
      <c r="B7" s="215" t="s">
        <v>87</v>
      </c>
      <c r="C7" s="215" t="s">
        <v>88</v>
      </c>
      <c r="D7" s="214" t="s">
        <v>89</v>
      </c>
      <c r="E7" s="214" t="s">
        <v>90</v>
      </c>
      <c r="F7" s="210" t="s">
        <v>91</v>
      </c>
      <c r="G7" s="235" t="s">
        <v>28</v>
      </c>
      <c r="H7" s="236" t="s">
        <v>29</v>
      </c>
      <c r="I7" s="236" t="s">
        <v>92</v>
      </c>
      <c r="J7" s="236" t="s">
        <v>30</v>
      </c>
      <c r="K7" s="236" t="s">
        <v>93</v>
      </c>
      <c r="L7" s="236" t="s">
        <v>94</v>
      </c>
      <c r="M7" s="236" t="s">
        <v>95</v>
      </c>
      <c r="N7" s="236" t="s">
        <v>96</v>
      </c>
      <c r="O7" s="236" t="s">
        <v>97</v>
      </c>
      <c r="P7" s="236" t="s">
        <v>98</v>
      </c>
      <c r="Q7" s="236" t="s">
        <v>99</v>
      </c>
      <c r="R7" s="236" t="s">
        <v>100</v>
      </c>
      <c r="S7" s="236" t="s">
        <v>101</v>
      </c>
      <c r="T7" s="236" t="s">
        <v>102</v>
      </c>
      <c r="U7" s="217" t="s">
        <v>103</v>
      </c>
    </row>
    <row r="8" spans="1:60" x14ac:dyDescent="0.25">
      <c r="A8" s="237" t="s">
        <v>104</v>
      </c>
      <c r="B8" s="238" t="s">
        <v>51</v>
      </c>
      <c r="C8" s="239" t="s">
        <v>52</v>
      </c>
      <c r="D8" s="240"/>
      <c r="E8" s="241"/>
      <c r="F8" s="242"/>
      <c r="G8" s="242">
        <f>SUMIF(AE9:AE9,"&lt;&gt;NOR",G9:G9)</f>
        <v>0</v>
      </c>
      <c r="H8" s="242"/>
      <c r="I8" s="242">
        <f>SUM(I9:I9)</f>
        <v>0</v>
      </c>
      <c r="J8" s="242"/>
      <c r="K8" s="242">
        <f>SUM(K9:K9)</f>
        <v>0</v>
      </c>
      <c r="L8" s="242"/>
      <c r="M8" s="242">
        <f>SUM(M9:M9)</f>
        <v>0</v>
      </c>
      <c r="N8" s="216"/>
      <c r="O8" s="216">
        <f>SUM(O9:O9)</f>
        <v>6.0000000000000001E-3</v>
      </c>
      <c r="P8" s="216"/>
      <c r="Q8" s="216">
        <f>SUM(Q9:Q9)</f>
        <v>0</v>
      </c>
      <c r="R8" s="216"/>
      <c r="S8" s="216"/>
      <c r="T8" s="237"/>
      <c r="U8" s="216">
        <f>SUM(U9:U9)</f>
        <v>1.1299999999999999</v>
      </c>
      <c r="AE8" t="s">
        <v>105</v>
      </c>
    </row>
    <row r="9" spans="1:60" outlineLevel="1" x14ac:dyDescent="0.25">
      <c r="A9" s="212">
        <v>1</v>
      </c>
      <c r="B9" s="218" t="s">
        <v>106</v>
      </c>
      <c r="C9" s="265" t="s">
        <v>107</v>
      </c>
      <c r="D9" s="220" t="s">
        <v>108</v>
      </c>
      <c r="E9" s="228">
        <v>12</v>
      </c>
      <c r="F9" s="232">
        <f>H9+J9</f>
        <v>0</v>
      </c>
      <c r="G9" s="233">
        <f>ROUND(E9*F9,2)</f>
        <v>0</v>
      </c>
      <c r="H9" s="233"/>
      <c r="I9" s="233">
        <f>ROUND(E9*H9,2)</f>
        <v>0</v>
      </c>
      <c r="J9" s="233"/>
      <c r="K9" s="233">
        <f>ROUND(E9*J9,2)</f>
        <v>0</v>
      </c>
      <c r="L9" s="233">
        <v>0</v>
      </c>
      <c r="M9" s="233">
        <f>G9*(1+L9/100)</f>
        <v>0</v>
      </c>
      <c r="N9" s="221">
        <v>5.0000000000000001E-4</v>
      </c>
      <c r="O9" s="221">
        <f>ROUND(E9*N9,5)</f>
        <v>6.0000000000000001E-3</v>
      </c>
      <c r="P9" s="221">
        <v>0</v>
      </c>
      <c r="Q9" s="221">
        <f>ROUND(E9*P9,5)</f>
        <v>0</v>
      </c>
      <c r="R9" s="221"/>
      <c r="S9" s="221"/>
      <c r="T9" s="222">
        <v>9.4E-2</v>
      </c>
      <c r="U9" s="221">
        <f>ROUND(E9*T9,2)</f>
        <v>1.1299999999999999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109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x14ac:dyDescent="0.25">
      <c r="A10" s="213" t="s">
        <v>104</v>
      </c>
      <c r="B10" s="219" t="s">
        <v>53</v>
      </c>
      <c r="C10" s="266" t="s">
        <v>54</v>
      </c>
      <c r="D10" s="223"/>
      <c r="E10" s="229"/>
      <c r="F10" s="234"/>
      <c r="G10" s="234">
        <f>SUMIF(AE11:AE13,"&lt;&gt;NOR",G11:G13)</f>
        <v>0</v>
      </c>
      <c r="H10" s="234"/>
      <c r="I10" s="234">
        <f>SUM(I11:I13)</f>
        <v>0</v>
      </c>
      <c r="J10" s="234"/>
      <c r="K10" s="234">
        <f>SUM(K11:K13)</f>
        <v>0</v>
      </c>
      <c r="L10" s="234"/>
      <c r="M10" s="234">
        <f>SUM(M11:M13)</f>
        <v>0</v>
      </c>
      <c r="N10" s="224"/>
      <c r="O10" s="224">
        <f>SUM(O11:O13)</f>
        <v>3.13788</v>
      </c>
      <c r="P10" s="224"/>
      <c r="Q10" s="224">
        <f>SUM(Q11:Q13)</f>
        <v>0</v>
      </c>
      <c r="R10" s="224"/>
      <c r="S10" s="224"/>
      <c r="T10" s="225"/>
      <c r="U10" s="224">
        <f>SUM(U11:U13)</f>
        <v>48.709999999999994</v>
      </c>
      <c r="AE10" t="s">
        <v>105</v>
      </c>
    </row>
    <row r="11" spans="1:60" outlineLevel="1" x14ac:dyDescent="0.25">
      <c r="A11" s="212">
        <v>2</v>
      </c>
      <c r="B11" s="218" t="s">
        <v>110</v>
      </c>
      <c r="C11" s="265" t="s">
        <v>111</v>
      </c>
      <c r="D11" s="220" t="s">
        <v>108</v>
      </c>
      <c r="E11" s="228">
        <v>170.65</v>
      </c>
      <c r="F11" s="232">
        <f>H11+J11</f>
        <v>0</v>
      </c>
      <c r="G11" s="233">
        <f>ROUND(E11*F11,2)</f>
        <v>0</v>
      </c>
      <c r="H11" s="233"/>
      <c r="I11" s="233">
        <f>ROUND(E11*H11,2)</f>
        <v>0</v>
      </c>
      <c r="J11" s="233"/>
      <c r="K11" s="233">
        <f>ROUND(E11*J11,2)</f>
        <v>0</v>
      </c>
      <c r="L11" s="233">
        <v>0</v>
      </c>
      <c r="M11" s="233">
        <f>G11*(1+L11/100)</f>
        <v>0</v>
      </c>
      <c r="N11" s="221">
        <v>3.5E-4</v>
      </c>
      <c r="O11" s="221">
        <f>ROUND(E11*N11,5)</f>
        <v>5.9729999999999998E-2</v>
      </c>
      <c r="P11" s="221">
        <v>0</v>
      </c>
      <c r="Q11" s="221">
        <f>ROUND(E11*P11,5)</f>
        <v>0</v>
      </c>
      <c r="R11" s="221"/>
      <c r="S11" s="221"/>
      <c r="T11" s="222">
        <v>7.0000000000000007E-2</v>
      </c>
      <c r="U11" s="221">
        <f>ROUND(E11*T11,2)</f>
        <v>11.95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109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5">
      <c r="A12" s="212"/>
      <c r="B12" s="218"/>
      <c r="C12" s="267" t="s">
        <v>112</v>
      </c>
      <c r="D12" s="226"/>
      <c r="E12" s="230">
        <v>170.65</v>
      </c>
      <c r="F12" s="233"/>
      <c r="G12" s="233"/>
      <c r="H12" s="233"/>
      <c r="I12" s="233"/>
      <c r="J12" s="233"/>
      <c r="K12" s="233"/>
      <c r="L12" s="233"/>
      <c r="M12" s="233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113</v>
      </c>
      <c r="AF12" s="211">
        <v>0</v>
      </c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5">
      <c r="A13" s="212">
        <v>3</v>
      </c>
      <c r="B13" s="218" t="s">
        <v>114</v>
      </c>
      <c r="C13" s="265" t="s">
        <v>115</v>
      </c>
      <c r="D13" s="220" t="s">
        <v>108</v>
      </c>
      <c r="E13" s="228">
        <v>76.59</v>
      </c>
      <c r="F13" s="232">
        <f>H13+J13</f>
        <v>0</v>
      </c>
      <c r="G13" s="233">
        <f>ROUND(E13*F13,2)</f>
        <v>0</v>
      </c>
      <c r="H13" s="233"/>
      <c r="I13" s="233">
        <f>ROUND(E13*H13,2)</f>
        <v>0</v>
      </c>
      <c r="J13" s="233"/>
      <c r="K13" s="233">
        <f>ROUND(E13*J13,2)</f>
        <v>0</v>
      </c>
      <c r="L13" s="233">
        <v>0</v>
      </c>
      <c r="M13" s="233">
        <f>G13*(1+L13/100)</f>
        <v>0</v>
      </c>
      <c r="N13" s="221">
        <v>4.0189999999999997E-2</v>
      </c>
      <c r="O13" s="221">
        <f>ROUND(E13*N13,5)</f>
        <v>3.0781499999999999</v>
      </c>
      <c r="P13" s="221">
        <v>0</v>
      </c>
      <c r="Q13" s="221">
        <f>ROUND(E13*P13,5)</f>
        <v>0</v>
      </c>
      <c r="R13" s="221"/>
      <c r="S13" s="221"/>
      <c r="T13" s="222">
        <v>0.48</v>
      </c>
      <c r="U13" s="221">
        <f>ROUND(E13*T13,2)</f>
        <v>36.76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109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x14ac:dyDescent="0.25">
      <c r="A14" s="213" t="s">
        <v>104</v>
      </c>
      <c r="B14" s="219" t="s">
        <v>55</v>
      </c>
      <c r="C14" s="266" t="s">
        <v>56</v>
      </c>
      <c r="D14" s="223"/>
      <c r="E14" s="229"/>
      <c r="F14" s="234"/>
      <c r="G14" s="234">
        <f>SUMIF(AE15:AE57,"&lt;&gt;NOR",G15:G57)</f>
        <v>0</v>
      </c>
      <c r="H14" s="234"/>
      <c r="I14" s="234">
        <f>SUM(I15:I57)</f>
        <v>0</v>
      </c>
      <c r="J14" s="234"/>
      <c r="K14" s="234">
        <f>SUM(K15:K57)</f>
        <v>0</v>
      </c>
      <c r="L14" s="234"/>
      <c r="M14" s="234">
        <f>SUM(M15:M57)</f>
        <v>0</v>
      </c>
      <c r="N14" s="224"/>
      <c r="O14" s="224">
        <f>SUM(O15:O57)</f>
        <v>18.884610000000002</v>
      </c>
      <c r="P14" s="224"/>
      <c r="Q14" s="224">
        <f>SUM(Q15:Q57)</f>
        <v>0</v>
      </c>
      <c r="R14" s="224"/>
      <c r="S14" s="224"/>
      <c r="T14" s="225"/>
      <c r="U14" s="224">
        <f>SUM(U15:U57)</f>
        <v>916.31999999999994</v>
      </c>
      <c r="AE14" t="s">
        <v>105</v>
      </c>
    </row>
    <row r="15" spans="1:60" ht="20.399999999999999" outlineLevel="1" x14ac:dyDescent="0.25">
      <c r="A15" s="212">
        <v>4</v>
      </c>
      <c r="B15" s="218" t="s">
        <v>116</v>
      </c>
      <c r="C15" s="265" t="s">
        <v>117</v>
      </c>
      <c r="D15" s="220" t="s">
        <v>108</v>
      </c>
      <c r="E15" s="228">
        <v>519.80200000000002</v>
      </c>
      <c r="F15" s="232">
        <f>H15+J15</f>
        <v>0</v>
      </c>
      <c r="G15" s="233">
        <f>ROUND(E15*F15,2)</f>
        <v>0</v>
      </c>
      <c r="H15" s="233"/>
      <c r="I15" s="233">
        <f>ROUND(E15*H15,2)</f>
        <v>0</v>
      </c>
      <c r="J15" s="233"/>
      <c r="K15" s="233">
        <f>ROUND(E15*J15,2)</f>
        <v>0</v>
      </c>
      <c r="L15" s="233">
        <v>0</v>
      </c>
      <c r="M15" s="233">
        <f>G15*(1+L15/100)</f>
        <v>0</v>
      </c>
      <c r="N15" s="221">
        <v>3.0859999999999999E-2</v>
      </c>
      <c r="O15" s="221">
        <f>ROUND(E15*N15,5)</f>
        <v>16.041090000000001</v>
      </c>
      <c r="P15" s="221">
        <v>0</v>
      </c>
      <c r="Q15" s="221">
        <f>ROUND(E15*P15,5)</f>
        <v>0</v>
      </c>
      <c r="R15" s="221"/>
      <c r="S15" s="221"/>
      <c r="T15" s="222">
        <v>1.2758</v>
      </c>
      <c r="U15" s="221">
        <f>ROUND(E15*T15,2)</f>
        <v>663.16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109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5">
      <c r="A16" s="212"/>
      <c r="B16" s="218"/>
      <c r="C16" s="267" t="s">
        <v>118</v>
      </c>
      <c r="D16" s="226"/>
      <c r="E16" s="230">
        <v>112.602</v>
      </c>
      <c r="F16" s="233"/>
      <c r="G16" s="233"/>
      <c r="H16" s="233"/>
      <c r="I16" s="233"/>
      <c r="J16" s="233"/>
      <c r="K16" s="233"/>
      <c r="L16" s="233"/>
      <c r="M16" s="233"/>
      <c r="N16" s="221"/>
      <c r="O16" s="221"/>
      <c r="P16" s="221"/>
      <c r="Q16" s="221"/>
      <c r="R16" s="221"/>
      <c r="S16" s="221"/>
      <c r="T16" s="222"/>
      <c r="U16" s="221"/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113</v>
      </c>
      <c r="AF16" s="211">
        <v>0</v>
      </c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12"/>
      <c r="B17" s="218"/>
      <c r="C17" s="267" t="s">
        <v>119</v>
      </c>
      <c r="D17" s="226"/>
      <c r="E17" s="230">
        <v>139.83000000000001</v>
      </c>
      <c r="F17" s="233"/>
      <c r="G17" s="233"/>
      <c r="H17" s="233"/>
      <c r="I17" s="233"/>
      <c r="J17" s="233"/>
      <c r="K17" s="233"/>
      <c r="L17" s="233"/>
      <c r="M17" s="233"/>
      <c r="N17" s="221"/>
      <c r="O17" s="221"/>
      <c r="P17" s="221"/>
      <c r="Q17" s="221"/>
      <c r="R17" s="221"/>
      <c r="S17" s="221"/>
      <c r="T17" s="222"/>
      <c r="U17" s="221"/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113</v>
      </c>
      <c r="AF17" s="211">
        <v>0</v>
      </c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12"/>
      <c r="B18" s="218"/>
      <c r="C18" s="267" t="s">
        <v>120</v>
      </c>
      <c r="D18" s="226"/>
      <c r="E18" s="230">
        <v>122.3</v>
      </c>
      <c r="F18" s="233"/>
      <c r="G18" s="233"/>
      <c r="H18" s="233"/>
      <c r="I18" s="233"/>
      <c r="J18" s="233"/>
      <c r="K18" s="233"/>
      <c r="L18" s="233"/>
      <c r="M18" s="233"/>
      <c r="N18" s="221"/>
      <c r="O18" s="221"/>
      <c r="P18" s="221"/>
      <c r="Q18" s="221"/>
      <c r="R18" s="221"/>
      <c r="S18" s="221"/>
      <c r="T18" s="222"/>
      <c r="U18" s="221"/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113</v>
      </c>
      <c r="AF18" s="211">
        <v>0</v>
      </c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5">
      <c r="A19" s="212"/>
      <c r="B19" s="218"/>
      <c r="C19" s="267" t="s">
        <v>121</v>
      </c>
      <c r="D19" s="226"/>
      <c r="E19" s="230">
        <v>145.07</v>
      </c>
      <c r="F19" s="233"/>
      <c r="G19" s="233"/>
      <c r="H19" s="233"/>
      <c r="I19" s="233"/>
      <c r="J19" s="233"/>
      <c r="K19" s="233"/>
      <c r="L19" s="233"/>
      <c r="M19" s="233"/>
      <c r="N19" s="221"/>
      <c r="O19" s="221"/>
      <c r="P19" s="221"/>
      <c r="Q19" s="221"/>
      <c r="R19" s="221"/>
      <c r="S19" s="221"/>
      <c r="T19" s="222"/>
      <c r="U19" s="221"/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113</v>
      </c>
      <c r="AF19" s="211">
        <v>0</v>
      </c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ht="20.399999999999999" outlineLevel="1" x14ac:dyDescent="0.25">
      <c r="A20" s="212">
        <v>5</v>
      </c>
      <c r="B20" s="218" t="s">
        <v>122</v>
      </c>
      <c r="C20" s="265" t="s">
        <v>123</v>
      </c>
      <c r="D20" s="220" t="s">
        <v>108</v>
      </c>
      <c r="E20" s="228">
        <v>76.596800000000002</v>
      </c>
      <c r="F20" s="232">
        <f>H20+J20</f>
        <v>0</v>
      </c>
      <c r="G20" s="233">
        <f>ROUND(E20*F20,2)</f>
        <v>0</v>
      </c>
      <c r="H20" s="233"/>
      <c r="I20" s="233">
        <f>ROUND(E20*H20,2)</f>
        <v>0</v>
      </c>
      <c r="J20" s="233"/>
      <c r="K20" s="233">
        <f>ROUND(E20*J20,2)</f>
        <v>0</v>
      </c>
      <c r="L20" s="233">
        <v>0</v>
      </c>
      <c r="M20" s="233">
        <f>G20*(1+L20/100)</f>
        <v>0</v>
      </c>
      <c r="N20" s="221">
        <v>1.745E-2</v>
      </c>
      <c r="O20" s="221">
        <f>ROUND(E20*N20,5)</f>
        <v>1.3366100000000001</v>
      </c>
      <c r="P20" s="221">
        <v>0</v>
      </c>
      <c r="Q20" s="221">
        <f>ROUND(E20*P20,5)</f>
        <v>0</v>
      </c>
      <c r="R20" s="221"/>
      <c r="S20" s="221"/>
      <c r="T20" s="222">
        <v>1.2558</v>
      </c>
      <c r="U20" s="221">
        <f>ROUND(E20*T20,2)</f>
        <v>96.19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109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5">
      <c r="A21" s="212"/>
      <c r="B21" s="218"/>
      <c r="C21" s="267" t="s">
        <v>124</v>
      </c>
      <c r="D21" s="226"/>
      <c r="E21" s="230">
        <v>19.346800000000002</v>
      </c>
      <c r="F21" s="233"/>
      <c r="G21" s="233"/>
      <c r="H21" s="233"/>
      <c r="I21" s="233"/>
      <c r="J21" s="233"/>
      <c r="K21" s="233"/>
      <c r="L21" s="233"/>
      <c r="M21" s="233"/>
      <c r="N21" s="221"/>
      <c r="O21" s="221"/>
      <c r="P21" s="221"/>
      <c r="Q21" s="221"/>
      <c r="R21" s="221"/>
      <c r="S21" s="221"/>
      <c r="T21" s="222"/>
      <c r="U21" s="221"/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113</v>
      </c>
      <c r="AF21" s="211">
        <v>0</v>
      </c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12"/>
      <c r="B22" s="218"/>
      <c r="C22" s="267" t="s">
        <v>125</v>
      </c>
      <c r="D22" s="226"/>
      <c r="E22" s="230">
        <v>19.75</v>
      </c>
      <c r="F22" s="233"/>
      <c r="G22" s="233"/>
      <c r="H22" s="233"/>
      <c r="I22" s="233"/>
      <c r="J22" s="233"/>
      <c r="K22" s="233"/>
      <c r="L22" s="233"/>
      <c r="M22" s="233"/>
      <c r="N22" s="221"/>
      <c r="O22" s="221"/>
      <c r="P22" s="221"/>
      <c r="Q22" s="221"/>
      <c r="R22" s="221"/>
      <c r="S22" s="221"/>
      <c r="T22" s="222"/>
      <c r="U22" s="221"/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113</v>
      </c>
      <c r="AF22" s="211">
        <v>0</v>
      </c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5">
      <c r="A23" s="212"/>
      <c r="B23" s="218"/>
      <c r="C23" s="267" t="s">
        <v>126</v>
      </c>
      <c r="D23" s="226"/>
      <c r="E23" s="230">
        <v>15.62</v>
      </c>
      <c r="F23" s="233"/>
      <c r="G23" s="233"/>
      <c r="H23" s="233"/>
      <c r="I23" s="233"/>
      <c r="J23" s="233"/>
      <c r="K23" s="233"/>
      <c r="L23" s="233"/>
      <c r="M23" s="233"/>
      <c r="N23" s="221"/>
      <c r="O23" s="221"/>
      <c r="P23" s="221"/>
      <c r="Q23" s="221"/>
      <c r="R23" s="221"/>
      <c r="S23" s="221"/>
      <c r="T23" s="222"/>
      <c r="U23" s="221"/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113</v>
      </c>
      <c r="AF23" s="211">
        <v>0</v>
      </c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ht="20.399999999999999" outlineLevel="1" x14ac:dyDescent="0.25">
      <c r="A24" s="212"/>
      <c r="B24" s="218"/>
      <c r="C24" s="267" t="s">
        <v>127</v>
      </c>
      <c r="D24" s="226"/>
      <c r="E24" s="230">
        <v>21.88</v>
      </c>
      <c r="F24" s="233"/>
      <c r="G24" s="233"/>
      <c r="H24" s="233"/>
      <c r="I24" s="233"/>
      <c r="J24" s="233"/>
      <c r="K24" s="233"/>
      <c r="L24" s="233"/>
      <c r="M24" s="233"/>
      <c r="N24" s="221"/>
      <c r="O24" s="221"/>
      <c r="P24" s="221"/>
      <c r="Q24" s="221"/>
      <c r="R24" s="221"/>
      <c r="S24" s="221"/>
      <c r="T24" s="222"/>
      <c r="U24" s="221"/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113</v>
      </c>
      <c r="AF24" s="211">
        <v>0</v>
      </c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ht="20.399999999999999" outlineLevel="1" x14ac:dyDescent="0.25">
      <c r="A25" s="212">
        <v>6</v>
      </c>
      <c r="B25" s="218" t="s">
        <v>128</v>
      </c>
      <c r="C25" s="265" t="s">
        <v>129</v>
      </c>
      <c r="D25" s="220" t="s">
        <v>108</v>
      </c>
      <c r="E25" s="228">
        <v>5.46</v>
      </c>
      <c r="F25" s="232">
        <f>H25+J25</f>
        <v>0</v>
      </c>
      <c r="G25" s="233">
        <f>ROUND(E25*F25,2)</f>
        <v>0</v>
      </c>
      <c r="H25" s="233"/>
      <c r="I25" s="233">
        <f>ROUND(E25*H25,2)</f>
        <v>0</v>
      </c>
      <c r="J25" s="233"/>
      <c r="K25" s="233">
        <f>ROUND(E25*J25,2)</f>
        <v>0</v>
      </c>
      <c r="L25" s="233">
        <v>0</v>
      </c>
      <c r="M25" s="233">
        <f>G25*(1+L25/100)</f>
        <v>0</v>
      </c>
      <c r="N25" s="221">
        <v>2.317E-2</v>
      </c>
      <c r="O25" s="221">
        <f>ROUND(E25*N25,5)</f>
        <v>0.12651000000000001</v>
      </c>
      <c r="P25" s="221">
        <v>0</v>
      </c>
      <c r="Q25" s="221">
        <f>ROUND(E25*P25,5)</f>
        <v>0</v>
      </c>
      <c r="R25" s="221"/>
      <c r="S25" s="221"/>
      <c r="T25" s="222">
        <v>1.2558</v>
      </c>
      <c r="U25" s="221">
        <f>ROUND(E25*T25,2)</f>
        <v>6.86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109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0.399999999999999" outlineLevel="1" x14ac:dyDescent="0.25">
      <c r="A26" s="212">
        <v>7</v>
      </c>
      <c r="B26" s="218" t="s">
        <v>130</v>
      </c>
      <c r="C26" s="265" t="s">
        <v>131</v>
      </c>
      <c r="D26" s="220" t="s">
        <v>108</v>
      </c>
      <c r="E26" s="228">
        <v>23.202549999999999</v>
      </c>
      <c r="F26" s="232">
        <f>H26+J26</f>
        <v>0</v>
      </c>
      <c r="G26" s="233">
        <f>ROUND(E26*F26,2)</f>
        <v>0</v>
      </c>
      <c r="H26" s="233"/>
      <c r="I26" s="233">
        <f>ROUND(E26*H26,2)</f>
        <v>0</v>
      </c>
      <c r="J26" s="233"/>
      <c r="K26" s="233">
        <f>ROUND(E26*J26,2)</f>
        <v>0</v>
      </c>
      <c r="L26" s="233">
        <v>0</v>
      </c>
      <c r="M26" s="233">
        <f>G26*(1+L26/100)</f>
        <v>0</v>
      </c>
      <c r="N26" s="221">
        <v>2.0480000000000002E-2</v>
      </c>
      <c r="O26" s="221">
        <f>ROUND(E26*N26,5)</f>
        <v>0.47519</v>
      </c>
      <c r="P26" s="221">
        <v>0</v>
      </c>
      <c r="Q26" s="221">
        <f>ROUND(E26*P26,5)</f>
        <v>0</v>
      </c>
      <c r="R26" s="221"/>
      <c r="S26" s="221"/>
      <c r="T26" s="222">
        <v>2.9020000000000001</v>
      </c>
      <c r="U26" s="221">
        <f>ROUND(E26*T26,2)</f>
        <v>67.33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109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5">
      <c r="A27" s="212"/>
      <c r="B27" s="218"/>
      <c r="C27" s="267" t="s">
        <v>132</v>
      </c>
      <c r="D27" s="226"/>
      <c r="E27" s="230">
        <v>0.79420000000000002</v>
      </c>
      <c r="F27" s="233"/>
      <c r="G27" s="233"/>
      <c r="H27" s="233"/>
      <c r="I27" s="233"/>
      <c r="J27" s="233"/>
      <c r="K27" s="233"/>
      <c r="L27" s="233"/>
      <c r="M27" s="233"/>
      <c r="N27" s="221"/>
      <c r="O27" s="221"/>
      <c r="P27" s="221"/>
      <c r="Q27" s="221"/>
      <c r="R27" s="221"/>
      <c r="S27" s="221"/>
      <c r="T27" s="222"/>
      <c r="U27" s="221"/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113</v>
      </c>
      <c r="AF27" s="211">
        <v>0</v>
      </c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5">
      <c r="A28" s="212"/>
      <c r="B28" s="218"/>
      <c r="C28" s="267" t="s">
        <v>133</v>
      </c>
      <c r="D28" s="226"/>
      <c r="E28" s="230">
        <v>1.0263</v>
      </c>
      <c r="F28" s="233"/>
      <c r="G28" s="233"/>
      <c r="H28" s="233"/>
      <c r="I28" s="233"/>
      <c r="J28" s="233"/>
      <c r="K28" s="233"/>
      <c r="L28" s="233"/>
      <c r="M28" s="233"/>
      <c r="N28" s="221"/>
      <c r="O28" s="221"/>
      <c r="P28" s="221"/>
      <c r="Q28" s="221"/>
      <c r="R28" s="221"/>
      <c r="S28" s="221"/>
      <c r="T28" s="222"/>
      <c r="U28" s="221"/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113</v>
      </c>
      <c r="AF28" s="211">
        <v>0</v>
      </c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5">
      <c r="A29" s="212"/>
      <c r="B29" s="218"/>
      <c r="C29" s="267" t="s">
        <v>134</v>
      </c>
      <c r="D29" s="226"/>
      <c r="E29" s="230">
        <v>0.48509999999999998</v>
      </c>
      <c r="F29" s="233"/>
      <c r="G29" s="233"/>
      <c r="H29" s="233"/>
      <c r="I29" s="233"/>
      <c r="J29" s="233"/>
      <c r="K29" s="233"/>
      <c r="L29" s="233"/>
      <c r="M29" s="233"/>
      <c r="N29" s="221"/>
      <c r="O29" s="221"/>
      <c r="P29" s="221"/>
      <c r="Q29" s="221"/>
      <c r="R29" s="221"/>
      <c r="S29" s="221"/>
      <c r="T29" s="222"/>
      <c r="U29" s="221"/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113</v>
      </c>
      <c r="AF29" s="211">
        <v>0</v>
      </c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5">
      <c r="A30" s="212"/>
      <c r="B30" s="218"/>
      <c r="C30" s="267" t="s">
        <v>135</v>
      </c>
      <c r="D30" s="226"/>
      <c r="E30" s="230">
        <v>1.1901999999999999</v>
      </c>
      <c r="F30" s="233"/>
      <c r="G30" s="233"/>
      <c r="H30" s="233"/>
      <c r="I30" s="233"/>
      <c r="J30" s="233"/>
      <c r="K30" s="233"/>
      <c r="L30" s="233"/>
      <c r="M30" s="233"/>
      <c r="N30" s="221"/>
      <c r="O30" s="221"/>
      <c r="P30" s="221"/>
      <c r="Q30" s="221"/>
      <c r="R30" s="221"/>
      <c r="S30" s="221"/>
      <c r="T30" s="222"/>
      <c r="U30" s="221"/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113</v>
      </c>
      <c r="AF30" s="211">
        <v>0</v>
      </c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5">
      <c r="A31" s="212"/>
      <c r="B31" s="218"/>
      <c r="C31" s="268" t="s">
        <v>136</v>
      </c>
      <c r="D31" s="227"/>
      <c r="E31" s="231">
        <v>3.4958</v>
      </c>
      <c r="F31" s="233"/>
      <c r="G31" s="233"/>
      <c r="H31" s="233"/>
      <c r="I31" s="233"/>
      <c r="J31" s="233"/>
      <c r="K31" s="233"/>
      <c r="L31" s="233"/>
      <c r="M31" s="233"/>
      <c r="N31" s="221"/>
      <c r="O31" s="221"/>
      <c r="P31" s="221"/>
      <c r="Q31" s="221"/>
      <c r="R31" s="221"/>
      <c r="S31" s="221"/>
      <c r="T31" s="222"/>
      <c r="U31" s="221"/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113</v>
      </c>
      <c r="AF31" s="211">
        <v>1</v>
      </c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5">
      <c r="A32" s="212"/>
      <c r="B32" s="218"/>
      <c r="C32" s="267" t="s">
        <v>137</v>
      </c>
      <c r="D32" s="226"/>
      <c r="E32" s="230">
        <v>4.8906000000000001</v>
      </c>
      <c r="F32" s="233"/>
      <c r="G32" s="233"/>
      <c r="H32" s="233"/>
      <c r="I32" s="233"/>
      <c r="J32" s="233"/>
      <c r="K32" s="233"/>
      <c r="L32" s="233"/>
      <c r="M32" s="233"/>
      <c r="N32" s="221"/>
      <c r="O32" s="221"/>
      <c r="P32" s="221"/>
      <c r="Q32" s="221"/>
      <c r="R32" s="221"/>
      <c r="S32" s="221"/>
      <c r="T32" s="222"/>
      <c r="U32" s="221"/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113</v>
      </c>
      <c r="AF32" s="211">
        <v>0</v>
      </c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30.6" outlineLevel="1" x14ac:dyDescent="0.25">
      <c r="A33" s="212"/>
      <c r="B33" s="218"/>
      <c r="C33" s="267" t="s">
        <v>138</v>
      </c>
      <c r="D33" s="226"/>
      <c r="E33" s="230">
        <v>5.4925499999999996</v>
      </c>
      <c r="F33" s="233"/>
      <c r="G33" s="233"/>
      <c r="H33" s="233"/>
      <c r="I33" s="233"/>
      <c r="J33" s="233"/>
      <c r="K33" s="233"/>
      <c r="L33" s="233"/>
      <c r="M33" s="233"/>
      <c r="N33" s="221"/>
      <c r="O33" s="221"/>
      <c r="P33" s="221"/>
      <c r="Q33" s="221"/>
      <c r="R33" s="221"/>
      <c r="S33" s="221"/>
      <c r="T33" s="222"/>
      <c r="U33" s="221"/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113</v>
      </c>
      <c r="AF33" s="211">
        <v>0</v>
      </c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5">
      <c r="A34" s="212"/>
      <c r="B34" s="218"/>
      <c r="C34" s="267" t="s">
        <v>139</v>
      </c>
      <c r="D34" s="226"/>
      <c r="E34" s="230">
        <v>2.8325</v>
      </c>
      <c r="F34" s="233"/>
      <c r="G34" s="233"/>
      <c r="H34" s="233"/>
      <c r="I34" s="233"/>
      <c r="J34" s="233"/>
      <c r="K34" s="233"/>
      <c r="L34" s="233"/>
      <c r="M34" s="233"/>
      <c r="N34" s="221"/>
      <c r="O34" s="221"/>
      <c r="P34" s="221"/>
      <c r="Q34" s="221"/>
      <c r="R34" s="221"/>
      <c r="S34" s="221"/>
      <c r="T34" s="222"/>
      <c r="U34" s="221"/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113</v>
      </c>
      <c r="AF34" s="211">
        <v>0</v>
      </c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ht="30.6" outlineLevel="1" x14ac:dyDescent="0.25">
      <c r="A35" s="212"/>
      <c r="B35" s="218"/>
      <c r="C35" s="267" t="s">
        <v>140</v>
      </c>
      <c r="D35" s="226"/>
      <c r="E35" s="230">
        <v>6.4911000000000003</v>
      </c>
      <c r="F35" s="233"/>
      <c r="G35" s="233"/>
      <c r="H35" s="233"/>
      <c r="I35" s="233"/>
      <c r="J35" s="233"/>
      <c r="K35" s="233"/>
      <c r="L35" s="233"/>
      <c r="M35" s="233"/>
      <c r="N35" s="221"/>
      <c r="O35" s="221"/>
      <c r="P35" s="221"/>
      <c r="Q35" s="221"/>
      <c r="R35" s="221"/>
      <c r="S35" s="221"/>
      <c r="T35" s="222"/>
      <c r="U35" s="221"/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113</v>
      </c>
      <c r="AF35" s="211">
        <v>0</v>
      </c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5">
      <c r="A36" s="212"/>
      <c r="B36" s="218"/>
      <c r="C36" s="268" t="s">
        <v>136</v>
      </c>
      <c r="D36" s="227"/>
      <c r="E36" s="231">
        <v>19.70675</v>
      </c>
      <c r="F36" s="233"/>
      <c r="G36" s="233"/>
      <c r="H36" s="233"/>
      <c r="I36" s="233"/>
      <c r="J36" s="233"/>
      <c r="K36" s="233"/>
      <c r="L36" s="233"/>
      <c r="M36" s="233"/>
      <c r="N36" s="221"/>
      <c r="O36" s="221"/>
      <c r="P36" s="221"/>
      <c r="Q36" s="221"/>
      <c r="R36" s="221"/>
      <c r="S36" s="221"/>
      <c r="T36" s="222"/>
      <c r="U36" s="221"/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113</v>
      </c>
      <c r="AF36" s="211">
        <v>1</v>
      </c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5">
      <c r="A37" s="212">
        <v>8</v>
      </c>
      <c r="B37" s="218" t="s">
        <v>141</v>
      </c>
      <c r="C37" s="265" t="s">
        <v>142</v>
      </c>
      <c r="D37" s="220" t="s">
        <v>108</v>
      </c>
      <c r="E37" s="228">
        <v>107.8</v>
      </c>
      <c r="F37" s="232">
        <f>H37+J37</f>
        <v>0</v>
      </c>
      <c r="G37" s="233">
        <f>ROUND(E37*F37,2)</f>
        <v>0</v>
      </c>
      <c r="H37" s="233"/>
      <c r="I37" s="233">
        <f>ROUND(E37*H37,2)</f>
        <v>0</v>
      </c>
      <c r="J37" s="233"/>
      <c r="K37" s="233">
        <f>ROUND(E37*J37,2)</f>
        <v>0</v>
      </c>
      <c r="L37" s="233">
        <v>0</v>
      </c>
      <c r="M37" s="233">
        <f>G37*(1+L37/100)</f>
        <v>0</v>
      </c>
      <c r="N37" s="221">
        <v>4.0000000000000003E-5</v>
      </c>
      <c r="O37" s="221">
        <f>ROUND(E37*N37,5)</f>
        <v>4.3099999999999996E-3</v>
      </c>
      <c r="P37" s="221">
        <v>0</v>
      </c>
      <c r="Q37" s="221">
        <f>ROUND(E37*P37,5)</f>
        <v>0</v>
      </c>
      <c r="R37" s="221"/>
      <c r="S37" s="221"/>
      <c r="T37" s="222">
        <v>7.8E-2</v>
      </c>
      <c r="U37" s="221">
        <f>ROUND(E37*T37,2)</f>
        <v>8.41</v>
      </c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109</v>
      </c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5">
      <c r="A38" s="212"/>
      <c r="B38" s="218"/>
      <c r="C38" s="267" t="s">
        <v>143</v>
      </c>
      <c r="D38" s="226"/>
      <c r="E38" s="230">
        <v>1.58</v>
      </c>
      <c r="F38" s="233"/>
      <c r="G38" s="233"/>
      <c r="H38" s="233"/>
      <c r="I38" s="233"/>
      <c r="J38" s="233"/>
      <c r="K38" s="233"/>
      <c r="L38" s="233"/>
      <c r="M38" s="233"/>
      <c r="N38" s="221"/>
      <c r="O38" s="221"/>
      <c r="P38" s="221"/>
      <c r="Q38" s="221"/>
      <c r="R38" s="221"/>
      <c r="S38" s="221"/>
      <c r="T38" s="222"/>
      <c r="U38" s="221"/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113</v>
      </c>
      <c r="AF38" s="211">
        <v>0</v>
      </c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5">
      <c r="A39" s="212"/>
      <c r="B39" s="218"/>
      <c r="C39" s="267" t="s">
        <v>144</v>
      </c>
      <c r="D39" s="226"/>
      <c r="E39" s="230">
        <v>2.6</v>
      </c>
      <c r="F39" s="233"/>
      <c r="G39" s="233"/>
      <c r="H39" s="233"/>
      <c r="I39" s="233"/>
      <c r="J39" s="233"/>
      <c r="K39" s="233"/>
      <c r="L39" s="233"/>
      <c r="M39" s="233"/>
      <c r="N39" s="221"/>
      <c r="O39" s="221"/>
      <c r="P39" s="221"/>
      <c r="Q39" s="221"/>
      <c r="R39" s="221"/>
      <c r="S39" s="221"/>
      <c r="T39" s="222"/>
      <c r="U39" s="221"/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113</v>
      </c>
      <c r="AF39" s="211">
        <v>0</v>
      </c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5">
      <c r="A40" s="212"/>
      <c r="B40" s="218"/>
      <c r="C40" s="267" t="s">
        <v>145</v>
      </c>
      <c r="D40" s="226"/>
      <c r="E40" s="230">
        <v>1.21</v>
      </c>
      <c r="F40" s="233"/>
      <c r="G40" s="233"/>
      <c r="H40" s="233"/>
      <c r="I40" s="233"/>
      <c r="J40" s="233"/>
      <c r="K40" s="233"/>
      <c r="L40" s="233"/>
      <c r="M40" s="233"/>
      <c r="N40" s="221"/>
      <c r="O40" s="221"/>
      <c r="P40" s="221"/>
      <c r="Q40" s="221"/>
      <c r="R40" s="221"/>
      <c r="S40" s="221"/>
      <c r="T40" s="222"/>
      <c r="U40" s="221"/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113</v>
      </c>
      <c r="AF40" s="211">
        <v>0</v>
      </c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5">
      <c r="A41" s="212"/>
      <c r="B41" s="218"/>
      <c r="C41" s="267" t="s">
        <v>146</v>
      </c>
      <c r="D41" s="226"/>
      <c r="E41" s="230">
        <v>3.47</v>
      </c>
      <c r="F41" s="233"/>
      <c r="G41" s="233"/>
      <c r="H41" s="233"/>
      <c r="I41" s="233"/>
      <c r="J41" s="233"/>
      <c r="K41" s="233"/>
      <c r="L41" s="233"/>
      <c r="M41" s="233"/>
      <c r="N41" s="221"/>
      <c r="O41" s="221"/>
      <c r="P41" s="221"/>
      <c r="Q41" s="221"/>
      <c r="R41" s="221"/>
      <c r="S41" s="221"/>
      <c r="T41" s="222"/>
      <c r="U41" s="221"/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113</v>
      </c>
      <c r="AF41" s="211">
        <v>0</v>
      </c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5">
      <c r="A42" s="212"/>
      <c r="B42" s="218"/>
      <c r="C42" s="268" t="s">
        <v>136</v>
      </c>
      <c r="D42" s="227"/>
      <c r="E42" s="231">
        <v>8.86</v>
      </c>
      <c r="F42" s="233"/>
      <c r="G42" s="233"/>
      <c r="H42" s="233"/>
      <c r="I42" s="233"/>
      <c r="J42" s="233"/>
      <c r="K42" s="233"/>
      <c r="L42" s="233"/>
      <c r="M42" s="233"/>
      <c r="N42" s="221"/>
      <c r="O42" s="221"/>
      <c r="P42" s="221"/>
      <c r="Q42" s="221"/>
      <c r="R42" s="221"/>
      <c r="S42" s="221"/>
      <c r="T42" s="222"/>
      <c r="U42" s="221"/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113</v>
      </c>
      <c r="AF42" s="211">
        <v>1</v>
      </c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5">
      <c r="A43" s="212"/>
      <c r="B43" s="218"/>
      <c r="C43" s="267" t="s">
        <v>147</v>
      </c>
      <c r="D43" s="226"/>
      <c r="E43" s="230">
        <v>26.81</v>
      </c>
      <c r="F43" s="233"/>
      <c r="G43" s="233"/>
      <c r="H43" s="233"/>
      <c r="I43" s="233"/>
      <c r="J43" s="233"/>
      <c r="K43" s="233"/>
      <c r="L43" s="233"/>
      <c r="M43" s="233"/>
      <c r="N43" s="221"/>
      <c r="O43" s="221"/>
      <c r="P43" s="221"/>
      <c r="Q43" s="221"/>
      <c r="R43" s="221"/>
      <c r="S43" s="221"/>
      <c r="T43" s="222"/>
      <c r="U43" s="221"/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113</v>
      </c>
      <c r="AF43" s="211">
        <v>0</v>
      </c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5">
      <c r="A44" s="212"/>
      <c r="B44" s="218"/>
      <c r="C44" s="267" t="s">
        <v>148</v>
      </c>
      <c r="D44" s="226"/>
      <c r="E44" s="230">
        <v>28.87</v>
      </c>
      <c r="F44" s="233"/>
      <c r="G44" s="233"/>
      <c r="H44" s="233"/>
      <c r="I44" s="233"/>
      <c r="J44" s="233"/>
      <c r="K44" s="233"/>
      <c r="L44" s="233"/>
      <c r="M44" s="233"/>
      <c r="N44" s="221"/>
      <c r="O44" s="221"/>
      <c r="P44" s="221"/>
      <c r="Q44" s="221"/>
      <c r="R44" s="221"/>
      <c r="S44" s="221"/>
      <c r="T44" s="222"/>
      <c r="U44" s="221"/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113</v>
      </c>
      <c r="AF44" s="211">
        <v>0</v>
      </c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5">
      <c r="A45" s="212"/>
      <c r="B45" s="218"/>
      <c r="C45" s="267" t="s">
        <v>149</v>
      </c>
      <c r="D45" s="226"/>
      <c r="E45" s="230">
        <v>10.36</v>
      </c>
      <c r="F45" s="233"/>
      <c r="G45" s="233"/>
      <c r="H45" s="233"/>
      <c r="I45" s="233"/>
      <c r="J45" s="233"/>
      <c r="K45" s="233"/>
      <c r="L45" s="233"/>
      <c r="M45" s="233"/>
      <c r="N45" s="221"/>
      <c r="O45" s="221"/>
      <c r="P45" s="221"/>
      <c r="Q45" s="221"/>
      <c r="R45" s="221"/>
      <c r="S45" s="221"/>
      <c r="T45" s="222"/>
      <c r="U45" s="221"/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113</v>
      </c>
      <c r="AF45" s="211">
        <v>0</v>
      </c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ht="20.399999999999999" outlineLevel="1" x14ac:dyDescent="0.25">
      <c r="A46" s="212"/>
      <c r="B46" s="218"/>
      <c r="C46" s="267" t="s">
        <v>150</v>
      </c>
      <c r="D46" s="226"/>
      <c r="E46" s="230">
        <v>32.9</v>
      </c>
      <c r="F46" s="233"/>
      <c r="G46" s="233"/>
      <c r="H46" s="233"/>
      <c r="I46" s="233"/>
      <c r="J46" s="233"/>
      <c r="K46" s="233"/>
      <c r="L46" s="233"/>
      <c r="M46" s="233"/>
      <c r="N46" s="221"/>
      <c r="O46" s="221"/>
      <c r="P46" s="221"/>
      <c r="Q46" s="221"/>
      <c r="R46" s="221"/>
      <c r="S46" s="221"/>
      <c r="T46" s="222"/>
      <c r="U46" s="221"/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113</v>
      </c>
      <c r="AF46" s="211">
        <v>0</v>
      </c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1" x14ac:dyDescent="0.25">
      <c r="A47" s="212"/>
      <c r="B47" s="218"/>
      <c r="C47" s="268" t="s">
        <v>136</v>
      </c>
      <c r="D47" s="227"/>
      <c r="E47" s="231">
        <v>98.94</v>
      </c>
      <c r="F47" s="233"/>
      <c r="G47" s="233"/>
      <c r="H47" s="233"/>
      <c r="I47" s="233"/>
      <c r="J47" s="233"/>
      <c r="K47" s="233"/>
      <c r="L47" s="233"/>
      <c r="M47" s="233"/>
      <c r="N47" s="221"/>
      <c r="O47" s="221"/>
      <c r="P47" s="221"/>
      <c r="Q47" s="221"/>
      <c r="R47" s="221"/>
      <c r="S47" s="221"/>
      <c r="T47" s="222"/>
      <c r="U47" s="221"/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113</v>
      </c>
      <c r="AF47" s="211">
        <v>1</v>
      </c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ht="20.399999999999999" outlineLevel="1" x14ac:dyDescent="0.25">
      <c r="A48" s="212">
        <v>9</v>
      </c>
      <c r="B48" s="218" t="s">
        <v>151</v>
      </c>
      <c r="C48" s="265" t="s">
        <v>152</v>
      </c>
      <c r="D48" s="220" t="s">
        <v>108</v>
      </c>
      <c r="E48" s="228">
        <v>12.358000000000001</v>
      </c>
      <c r="F48" s="232">
        <f>H48+J48</f>
        <v>0</v>
      </c>
      <c r="G48" s="233">
        <f>ROUND(E48*F48,2)</f>
        <v>0</v>
      </c>
      <c r="H48" s="233"/>
      <c r="I48" s="233">
        <f>ROUND(E48*H48,2)</f>
        <v>0</v>
      </c>
      <c r="J48" s="233"/>
      <c r="K48" s="233">
        <f>ROUND(E48*J48,2)</f>
        <v>0</v>
      </c>
      <c r="L48" s="233">
        <v>0</v>
      </c>
      <c r="M48" s="233">
        <f>G48*(1+L48/100)</f>
        <v>0</v>
      </c>
      <c r="N48" s="221">
        <v>1.1270000000000001E-2</v>
      </c>
      <c r="O48" s="221">
        <f>ROUND(E48*N48,5)</f>
        <v>0.13927</v>
      </c>
      <c r="P48" s="221">
        <v>0</v>
      </c>
      <c r="Q48" s="221">
        <f>ROUND(E48*P48,5)</f>
        <v>0</v>
      </c>
      <c r="R48" s="221"/>
      <c r="S48" s="221"/>
      <c r="T48" s="222">
        <v>0.77693999999999996</v>
      </c>
      <c r="U48" s="221">
        <f>ROUND(E48*T48,2)</f>
        <v>9.6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153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5">
      <c r="A49" s="212"/>
      <c r="B49" s="218"/>
      <c r="C49" s="267" t="s">
        <v>154</v>
      </c>
      <c r="D49" s="226"/>
      <c r="E49" s="230">
        <v>3.1779999999999999</v>
      </c>
      <c r="F49" s="233"/>
      <c r="G49" s="233"/>
      <c r="H49" s="233"/>
      <c r="I49" s="233"/>
      <c r="J49" s="233"/>
      <c r="K49" s="233"/>
      <c r="L49" s="233"/>
      <c r="M49" s="233"/>
      <c r="N49" s="221"/>
      <c r="O49" s="221"/>
      <c r="P49" s="221"/>
      <c r="Q49" s="221"/>
      <c r="R49" s="221"/>
      <c r="S49" s="221"/>
      <c r="T49" s="222"/>
      <c r="U49" s="221"/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113</v>
      </c>
      <c r="AF49" s="211">
        <v>0</v>
      </c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5">
      <c r="A50" s="212"/>
      <c r="B50" s="218"/>
      <c r="C50" s="267" t="s">
        <v>155</v>
      </c>
      <c r="D50" s="226"/>
      <c r="E50" s="230">
        <v>6.33</v>
      </c>
      <c r="F50" s="233"/>
      <c r="G50" s="233"/>
      <c r="H50" s="233"/>
      <c r="I50" s="233"/>
      <c r="J50" s="233"/>
      <c r="K50" s="233"/>
      <c r="L50" s="233"/>
      <c r="M50" s="233"/>
      <c r="N50" s="221"/>
      <c r="O50" s="221"/>
      <c r="P50" s="221"/>
      <c r="Q50" s="221"/>
      <c r="R50" s="221"/>
      <c r="S50" s="221"/>
      <c r="T50" s="222"/>
      <c r="U50" s="221"/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113</v>
      </c>
      <c r="AF50" s="211">
        <v>0</v>
      </c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5">
      <c r="A51" s="212"/>
      <c r="B51" s="218"/>
      <c r="C51" s="267" t="s">
        <v>156</v>
      </c>
      <c r="D51" s="226"/>
      <c r="E51" s="230">
        <v>2.85</v>
      </c>
      <c r="F51" s="233"/>
      <c r="G51" s="233"/>
      <c r="H51" s="233"/>
      <c r="I51" s="233"/>
      <c r="J51" s="233"/>
      <c r="K51" s="233"/>
      <c r="L51" s="233"/>
      <c r="M51" s="233"/>
      <c r="N51" s="221"/>
      <c r="O51" s="221"/>
      <c r="P51" s="221"/>
      <c r="Q51" s="221"/>
      <c r="R51" s="221"/>
      <c r="S51" s="221"/>
      <c r="T51" s="222"/>
      <c r="U51" s="221"/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113</v>
      </c>
      <c r="AF51" s="211">
        <v>0</v>
      </c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ht="20.399999999999999" outlineLevel="1" x14ac:dyDescent="0.25">
      <c r="A52" s="212">
        <v>10</v>
      </c>
      <c r="B52" s="218" t="s">
        <v>157</v>
      </c>
      <c r="C52" s="265" t="s">
        <v>158</v>
      </c>
      <c r="D52" s="220" t="s">
        <v>108</v>
      </c>
      <c r="E52" s="228">
        <v>81.710400000000007</v>
      </c>
      <c r="F52" s="232">
        <f>H52+J52</f>
        <v>0</v>
      </c>
      <c r="G52" s="233">
        <f>ROUND(E52*F52,2)</f>
        <v>0</v>
      </c>
      <c r="H52" s="233"/>
      <c r="I52" s="233">
        <f>ROUND(E52*H52,2)</f>
        <v>0</v>
      </c>
      <c r="J52" s="233"/>
      <c r="K52" s="233">
        <f>ROUND(E52*J52,2)</f>
        <v>0</v>
      </c>
      <c r="L52" s="233">
        <v>0</v>
      </c>
      <c r="M52" s="233">
        <f>G52*(1+L52/100)</f>
        <v>0</v>
      </c>
      <c r="N52" s="221">
        <v>8.5900000000000004E-3</v>
      </c>
      <c r="O52" s="221">
        <f>ROUND(E52*N52,5)</f>
        <v>0.70189000000000001</v>
      </c>
      <c r="P52" s="221">
        <v>0</v>
      </c>
      <c r="Q52" s="221">
        <f>ROUND(E52*P52,5)</f>
        <v>0</v>
      </c>
      <c r="R52" s="221"/>
      <c r="S52" s="221"/>
      <c r="T52" s="222">
        <v>0.71965999999999997</v>
      </c>
      <c r="U52" s="221">
        <f>ROUND(E52*T52,2)</f>
        <v>58.8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153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5">
      <c r="A53" s="212"/>
      <c r="B53" s="218"/>
      <c r="C53" s="267" t="s">
        <v>159</v>
      </c>
      <c r="D53" s="226"/>
      <c r="E53" s="230">
        <v>27.5504</v>
      </c>
      <c r="F53" s="233"/>
      <c r="G53" s="233"/>
      <c r="H53" s="233"/>
      <c r="I53" s="233"/>
      <c r="J53" s="233"/>
      <c r="K53" s="233"/>
      <c r="L53" s="233"/>
      <c r="M53" s="233"/>
      <c r="N53" s="221"/>
      <c r="O53" s="221"/>
      <c r="P53" s="221"/>
      <c r="Q53" s="221"/>
      <c r="R53" s="221"/>
      <c r="S53" s="221"/>
      <c r="T53" s="222"/>
      <c r="U53" s="221"/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113</v>
      </c>
      <c r="AF53" s="211">
        <v>0</v>
      </c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5">
      <c r="A54" s="212"/>
      <c r="B54" s="218"/>
      <c r="C54" s="267" t="s">
        <v>160</v>
      </c>
      <c r="D54" s="226"/>
      <c r="E54" s="230">
        <v>2.39</v>
      </c>
      <c r="F54" s="233"/>
      <c r="G54" s="233"/>
      <c r="H54" s="233"/>
      <c r="I54" s="233"/>
      <c r="J54" s="233"/>
      <c r="K54" s="233"/>
      <c r="L54" s="233"/>
      <c r="M54" s="233"/>
      <c r="N54" s="221"/>
      <c r="O54" s="221"/>
      <c r="P54" s="221"/>
      <c r="Q54" s="221"/>
      <c r="R54" s="221"/>
      <c r="S54" s="221"/>
      <c r="T54" s="222"/>
      <c r="U54" s="221"/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113</v>
      </c>
      <c r="AF54" s="211">
        <v>0</v>
      </c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5">
      <c r="A55" s="212"/>
      <c r="B55" s="218"/>
      <c r="C55" s="267" t="s">
        <v>161</v>
      </c>
      <c r="D55" s="226"/>
      <c r="E55" s="230">
        <v>51.77</v>
      </c>
      <c r="F55" s="233"/>
      <c r="G55" s="233"/>
      <c r="H55" s="233"/>
      <c r="I55" s="233"/>
      <c r="J55" s="233"/>
      <c r="K55" s="233"/>
      <c r="L55" s="233"/>
      <c r="M55" s="233"/>
      <c r="N55" s="221"/>
      <c r="O55" s="221"/>
      <c r="P55" s="221"/>
      <c r="Q55" s="221"/>
      <c r="R55" s="221"/>
      <c r="S55" s="221"/>
      <c r="T55" s="222"/>
      <c r="U55" s="221"/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113</v>
      </c>
      <c r="AF55" s="211">
        <v>0</v>
      </c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1" x14ac:dyDescent="0.25">
      <c r="A56" s="212">
        <v>11</v>
      </c>
      <c r="B56" s="218" t="s">
        <v>162</v>
      </c>
      <c r="C56" s="265" t="s">
        <v>163</v>
      </c>
      <c r="D56" s="220" t="s">
        <v>108</v>
      </c>
      <c r="E56" s="228">
        <v>597.44000000000005</v>
      </c>
      <c r="F56" s="232">
        <f>H56+J56</f>
        <v>0</v>
      </c>
      <c r="G56" s="233">
        <f>ROUND(E56*F56,2)</f>
        <v>0</v>
      </c>
      <c r="H56" s="233"/>
      <c r="I56" s="233">
        <f>ROUND(E56*H56,2)</f>
        <v>0</v>
      </c>
      <c r="J56" s="233"/>
      <c r="K56" s="233">
        <f>ROUND(E56*J56,2)</f>
        <v>0</v>
      </c>
      <c r="L56" s="233">
        <v>0</v>
      </c>
      <c r="M56" s="233">
        <f>G56*(1+L56/100)</f>
        <v>0</v>
      </c>
      <c r="N56" s="221">
        <v>1E-4</v>
      </c>
      <c r="O56" s="221">
        <f>ROUND(E56*N56,5)</f>
        <v>5.9740000000000001E-2</v>
      </c>
      <c r="P56" s="221">
        <v>0</v>
      </c>
      <c r="Q56" s="221">
        <f>ROUND(E56*P56,5)</f>
        <v>0</v>
      </c>
      <c r="R56" s="221"/>
      <c r="S56" s="221"/>
      <c r="T56" s="222">
        <v>0.01</v>
      </c>
      <c r="U56" s="221">
        <f>ROUND(E56*T56,2)</f>
        <v>5.97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109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5">
      <c r="A57" s="212"/>
      <c r="B57" s="218"/>
      <c r="C57" s="267" t="s">
        <v>164</v>
      </c>
      <c r="D57" s="226"/>
      <c r="E57" s="230">
        <v>597.44000000000005</v>
      </c>
      <c r="F57" s="233"/>
      <c r="G57" s="233"/>
      <c r="H57" s="233"/>
      <c r="I57" s="233"/>
      <c r="J57" s="233"/>
      <c r="K57" s="233"/>
      <c r="L57" s="233"/>
      <c r="M57" s="233"/>
      <c r="N57" s="221"/>
      <c r="O57" s="221"/>
      <c r="P57" s="221"/>
      <c r="Q57" s="221"/>
      <c r="R57" s="221"/>
      <c r="S57" s="221"/>
      <c r="T57" s="222"/>
      <c r="U57" s="221"/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113</v>
      </c>
      <c r="AF57" s="211">
        <v>0</v>
      </c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x14ac:dyDescent="0.25">
      <c r="A58" s="213" t="s">
        <v>104</v>
      </c>
      <c r="B58" s="219" t="s">
        <v>57</v>
      </c>
      <c r="C58" s="266" t="s">
        <v>58</v>
      </c>
      <c r="D58" s="223"/>
      <c r="E58" s="229"/>
      <c r="F58" s="234"/>
      <c r="G58" s="234">
        <f>SUMIF(AE59:AE61,"&lt;&gt;NOR",G59:G61)</f>
        <v>0</v>
      </c>
      <c r="H58" s="234"/>
      <c r="I58" s="234">
        <f>SUM(I59:I61)</f>
        <v>0</v>
      </c>
      <c r="J58" s="234"/>
      <c r="K58" s="234">
        <f>SUM(K59:K61)</f>
        <v>0</v>
      </c>
      <c r="L58" s="234"/>
      <c r="M58" s="234">
        <f>SUM(M59:M61)</f>
        <v>0</v>
      </c>
      <c r="N58" s="224"/>
      <c r="O58" s="224">
        <f>SUM(O59:O61)</f>
        <v>0.70268000000000008</v>
      </c>
      <c r="P58" s="224"/>
      <c r="Q58" s="224">
        <f>SUM(Q59:Q61)</f>
        <v>0</v>
      </c>
      <c r="R58" s="224"/>
      <c r="S58" s="224"/>
      <c r="T58" s="225"/>
      <c r="U58" s="224">
        <f>SUM(U59:U61)</f>
        <v>8.17</v>
      </c>
      <c r="AE58" t="s">
        <v>105</v>
      </c>
    </row>
    <row r="59" spans="1:60" outlineLevel="1" x14ac:dyDescent="0.25">
      <c r="A59" s="212">
        <v>12</v>
      </c>
      <c r="B59" s="218" t="s">
        <v>165</v>
      </c>
      <c r="C59" s="265" t="s">
        <v>166</v>
      </c>
      <c r="D59" s="220" t="s">
        <v>108</v>
      </c>
      <c r="E59" s="228">
        <v>11.07</v>
      </c>
      <c r="F59" s="232">
        <f>H59+J59</f>
        <v>0</v>
      </c>
      <c r="G59" s="233">
        <f>ROUND(E59*F59,2)</f>
        <v>0</v>
      </c>
      <c r="H59" s="233"/>
      <c r="I59" s="233">
        <f>ROUND(E59*H59,2)</f>
        <v>0</v>
      </c>
      <c r="J59" s="233"/>
      <c r="K59" s="233">
        <f>ROUND(E59*J59,2)</f>
        <v>0</v>
      </c>
      <c r="L59" s="233">
        <v>0</v>
      </c>
      <c r="M59" s="233">
        <f>G59*(1+L59/100)</f>
        <v>0</v>
      </c>
      <c r="N59" s="221">
        <v>7.0000000000000001E-3</v>
      </c>
      <c r="O59" s="221">
        <f>ROUND(E59*N59,5)</f>
        <v>7.7490000000000003E-2</v>
      </c>
      <c r="P59" s="221">
        <v>0</v>
      </c>
      <c r="Q59" s="221">
        <f>ROUND(E59*P59,5)</f>
        <v>0</v>
      </c>
      <c r="R59" s="221"/>
      <c r="S59" s="221"/>
      <c r="T59" s="222">
        <v>0.254</v>
      </c>
      <c r="U59" s="221">
        <f>ROUND(E59*T59,2)</f>
        <v>2.81</v>
      </c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109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ht="20.399999999999999" outlineLevel="1" x14ac:dyDescent="0.25">
      <c r="A60" s="212">
        <v>13</v>
      </c>
      <c r="B60" s="218" t="s">
        <v>167</v>
      </c>
      <c r="C60" s="265" t="s">
        <v>168</v>
      </c>
      <c r="D60" s="220" t="s">
        <v>108</v>
      </c>
      <c r="E60" s="228">
        <v>11.07</v>
      </c>
      <c r="F60" s="232">
        <f>H60+J60</f>
        <v>0</v>
      </c>
      <c r="G60" s="233">
        <f>ROUND(E60*F60,2)</f>
        <v>0</v>
      </c>
      <c r="H60" s="233"/>
      <c r="I60" s="233">
        <f>ROUND(E60*H60,2)</f>
        <v>0</v>
      </c>
      <c r="J60" s="233"/>
      <c r="K60" s="233">
        <f>ROUND(E60*J60,2)</f>
        <v>0</v>
      </c>
      <c r="L60" s="233">
        <v>0</v>
      </c>
      <c r="M60" s="233">
        <f>G60*(1+L60/100)</f>
        <v>0</v>
      </c>
      <c r="N60" s="221">
        <v>2.33E-3</v>
      </c>
      <c r="O60" s="221">
        <f>ROUND(E60*N60,5)</f>
        <v>2.579E-2</v>
      </c>
      <c r="P60" s="221">
        <v>0</v>
      </c>
      <c r="Q60" s="221">
        <f>ROUND(E60*P60,5)</f>
        <v>0</v>
      </c>
      <c r="R60" s="221"/>
      <c r="S60" s="221"/>
      <c r="T60" s="222">
        <v>0.48452000000000001</v>
      </c>
      <c r="U60" s="221">
        <f>ROUND(E60*T60,2)</f>
        <v>5.36</v>
      </c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109</v>
      </c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1" x14ac:dyDescent="0.25">
      <c r="A61" s="212">
        <v>14</v>
      </c>
      <c r="B61" s="218" t="s">
        <v>169</v>
      </c>
      <c r="C61" s="265" t="s">
        <v>170</v>
      </c>
      <c r="D61" s="220" t="s">
        <v>108</v>
      </c>
      <c r="E61" s="228">
        <v>13.5</v>
      </c>
      <c r="F61" s="232">
        <f>H61+J61</f>
        <v>0</v>
      </c>
      <c r="G61" s="233">
        <f>ROUND(E61*F61,2)</f>
        <v>0</v>
      </c>
      <c r="H61" s="233"/>
      <c r="I61" s="233">
        <f>ROUND(E61*H61,2)</f>
        <v>0</v>
      </c>
      <c r="J61" s="233"/>
      <c r="K61" s="233">
        <f>ROUND(E61*J61,2)</f>
        <v>0</v>
      </c>
      <c r="L61" s="233">
        <v>0</v>
      </c>
      <c r="M61" s="233">
        <f>G61*(1+L61/100)</f>
        <v>0</v>
      </c>
      <c r="N61" s="221">
        <v>4.4400000000000002E-2</v>
      </c>
      <c r="O61" s="221">
        <f>ROUND(E61*N61,5)</f>
        <v>0.59940000000000004</v>
      </c>
      <c r="P61" s="221">
        <v>0</v>
      </c>
      <c r="Q61" s="221">
        <f>ROUND(E61*P61,5)</f>
        <v>0</v>
      </c>
      <c r="R61" s="221"/>
      <c r="S61" s="221"/>
      <c r="T61" s="222">
        <v>0</v>
      </c>
      <c r="U61" s="221">
        <f>ROUND(E61*T61,2)</f>
        <v>0</v>
      </c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171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x14ac:dyDescent="0.25">
      <c r="A62" s="213" t="s">
        <v>104</v>
      </c>
      <c r="B62" s="219" t="s">
        <v>59</v>
      </c>
      <c r="C62" s="266" t="s">
        <v>60</v>
      </c>
      <c r="D62" s="223"/>
      <c r="E62" s="229"/>
      <c r="F62" s="234"/>
      <c r="G62" s="234">
        <f>SUMIF(AE63:AE68,"&lt;&gt;NOR",G63:G68)</f>
        <v>0</v>
      </c>
      <c r="H62" s="234"/>
      <c r="I62" s="234">
        <f>SUM(I63:I68)</f>
        <v>0</v>
      </c>
      <c r="J62" s="234"/>
      <c r="K62" s="234">
        <f>SUM(K63:K68)</f>
        <v>0</v>
      </c>
      <c r="L62" s="234"/>
      <c r="M62" s="234">
        <f>SUM(M63:M68)</f>
        <v>0</v>
      </c>
      <c r="N62" s="224"/>
      <c r="O62" s="224">
        <f>SUM(O63:O68)</f>
        <v>11.71321</v>
      </c>
      <c r="P62" s="224"/>
      <c r="Q62" s="224">
        <f>SUM(Q63:Q68)</f>
        <v>0</v>
      </c>
      <c r="R62" s="224"/>
      <c r="S62" s="224"/>
      <c r="T62" s="225"/>
      <c r="U62" s="224">
        <f>SUM(U63:U68)</f>
        <v>108.34</v>
      </c>
      <c r="AE62" t="s">
        <v>105</v>
      </c>
    </row>
    <row r="63" spans="1:60" ht="20.399999999999999" outlineLevel="1" x14ac:dyDescent="0.25">
      <c r="A63" s="212">
        <v>15</v>
      </c>
      <c r="B63" s="218" t="s">
        <v>172</v>
      </c>
      <c r="C63" s="265" t="s">
        <v>173</v>
      </c>
      <c r="D63" s="220" t="s">
        <v>108</v>
      </c>
      <c r="E63" s="228">
        <v>637.28</v>
      </c>
      <c r="F63" s="232">
        <f>H63+J63</f>
        <v>0</v>
      </c>
      <c r="G63" s="233">
        <f>ROUND(E63*F63,2)</f>
        <v>0</v>
      </c>
      <c r="H63" s="233"/>
      <c r="I63" s="233">
        <f>ROUND(E63*H63,2)</f>
        <v>0</v>
      </c>
      <c r="J63" s="233"/>
      <c r="K63" s="233">
        <f>ROUND(E63*J63,2)</f>
        <v>0</v>
      </c>
      <c r="L63" s="233">
        <v>0</v>
      </c>
      <c r="M63" s="233">
        <f>G63*(1+L63/100)</f>
        <v>0</v>
      </c>
      <c r="N63" s="221">
        <v>1.8380000000000001E-2</v>
      </c>
      <c r="O63" s="221">
        <f>ROUND(E63*N63,5)</f>
        <v>11.71321</v>
      </c>
      <c r="P63" s="221">
        <v>0</v>
      </c>
      <c r="Q63" s="221">
        <f>ROUND(E63*P63,5)</f>
        <v>0</v>
      </c>
      <c r="R63" s="221"/>
      <c r="S63" s="221"/>
      <c r="T63" s="222">
        <v>0.104</v>
      </c>
      <c r="U63" s="221">
        <f>ROUND(E63*T63,2)</f>
        <v>66.28</v>
      </c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109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5">
      <c r="A64" s="212"/>
      <c r="B64" s="218"/>
      <c r="C64" s="267" t="s">
        <v>174</v>
      </c>
      <c r="D64" s="226"/>
      <c r="E64" s="230">
        <v>637.28</v>
      </c>
      <c r="F64" s="233"/>
      <c r="G64" s="233"/>
      <c r="H64" s="233"/>
      <c r="I64" s="233"/>
      <c r="J64" s="233"/>
      <c r="K64" s="233"/>
      <c r="L64" s="233"/>
      <c r="M64" s="233"/>
      <c r="N64" s="221"/>
      <c r="O64" s="221"/>
      <c r="P64" s="221"/>
      <c r="Q64" s="221"/>
      <c r="R64" s="221"/>
      <c r="S64" s="221"/>
      <c r="T64" s="222"/>
      <c r="U64" s="221"/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113</v>
      </c>
      <c r="AF64" s="211">
        <v>0</v>
      </c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ht="20.399999999999999" outlineLevel="1" x14ac:dyDescent="0.25">
      <c r="A65" s="212">
        <v>16</v>
      </c>
      <c r="B65" s="218" t="s">
        <v>175</v>
      </c>
      <c r="C65" s="265" t="s">
        <v>176</v>
      </c>
      <c r="D65" s="220" t="s">
        <v>108</v>
      </c>
      <c r="E65" s="228">
        <v>637.28</v>
      </c>
      <c r="F65" s="232">
        <f>H65+J65</f>
        <v>0</v>
      </c>
      <c r="G65" s="233">
        <f>ROUND(E65*F65,2)</f>
        <v>0</v>
      </c>
      <c r="H65" s="233"/>
      <c r="I65" s="233">
        <f>ROUND(E65*H65,2)</f>
        <v>0</v>
      </c>
      <c r="J65" s="233"/>
      <c r="K65" s="233">
        <f>ROUND(E65*J65,2)</f>
        <v>0</v>
      </c>
      <c r="L65" s="233">
        <v>0</v>
      </c>
      <c r="M65" s="233">
        <f>G65*(1+L65/100)</f>
        <v>0</v>
      </c>
      <c r="N65" s="221">
        <v>0</v>
      </c>
      <c r="O65" s="221">
        <f>ROUND(E65*N65,5)</f>
        <v>0</v>
      </c>
      <c r="P65" s="221">
        <v>0</v>
      </c>
      <c r="Q65" s="221">
        <f>ROUND(E65*P65,5)</f>
        <v>0</v>
      </c>
      <c r="R65" s="221"/>
      <c r="S65" s="221"/>
      <c r="T65" s="222">
        <v>6.6000000000000003E-2</v>
      </c>
      <c r="U65" s="221">
        <f>ROUND(E65*T65,2)</f>
        <v>42.06</v>
      </c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109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5">
      <c r="A66" s="212"/>
      <c r="B66" s="218"/>
      <c r="C66" s="267" t="s">
        <v>174</v>
      </c>
      <c r="D66" s="226"/>
      <c r="E66" s="230">
        <v>637.28</v>
      </c>
      <c r="F66" s="233"/>
      <c r="G66" s="233"/>
      <c r="H66" s="233"/>
      <c r="I66" s="233"/>
      <c r="J66" s="233"/>
      <c r="K66" s="233"/>
      <c r="L66" s="233"/>
      <c r="M66" s="233"/>
      <c r="N66" s="221"/>
      <c r="O66" s="221"/>
      <c r="P66" s="221"/>
      <c r="Q66" s="221"/>
      <c r="R66" s="221"/>
      <c r="S66" s="221"/>
      <c r="T66" s="222"/>
      <c r="U66" s="221"/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113</v>
      </c>
      <c r="AF66" s="211">
        <v>0</v>
      </c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5">
      <c r="A67" s="212">
        <v>17</v>
      </c>
      <c r="B67" s="218" t="s">
        <v>177</v>
      </c>
      <c r="C67" s="265" t="s">
        <v>178</v>
      </c>
      <c r="D67" s="220" t="s">
        <v>108</v>
      </c>
      <c r="E67" s="228">
        <v>57355.199999999997</v>
      </c>
      <c r="F67" s="232">
        <f>H67+J67</f>
        <v>0</v>
      </c>
      <c r="G67" s="233">
        <f>ROUND(E67*F67,2)</f>
        <v>0</v>
      </c>
      <c r="H67" s="233"/>
      <c r="I67" s="233">
        <f>ROUND(E67*H67,2)</f>
        <v>0</v>
      </c>
      <c r="J67" s="233"/>
      <c r="K67" s="233">
        <f>ROUND(E67*J67,2)</f>
        <v>0</v>
      </c>
      <c r="L67" s="233">
        <v>0</v>
      </c>
      <c r="M67" s="233">
        <f>G67*(1+L67/100)</f>
        <v>0</v>
      </c>
      <c r="N67" s="221">
        <v>0</v>
      </c>
      <c r="O67" s="221">
        <f>ROUND(E67*N67,5)</f>
        <v>0</v>
      </c>
      <c r="P67" s="221">
        <v>0</v>
      </c>
      <c r="Q67" s="221">
        <f>ROUND(E67*P67,5)</f>
        <v>0</v>
      </c>
      <c r="R67" s="221"/>
      <c r="S67" s="221"/>
      <c r="T67" s="222">
        <v>0</v>
      </c>
      <c r="U67" s="221">
        <f>ROUND(E67*T67,2)</f>
        <v>0</v>
      </c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109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1" x14ac:dyDescent="0.25">
      <c r="A68" s="212"/>
      <c r="B68" s="218"/>
      <c r="C68" s="267" t="s">
        <v>179</v>
      </c>
      <c r="D68" s="226"/>
      <c r="E68" s="230">
        <v>57355.199999999997</v>
      </c>
      <c r="F68" s="233"/>
      <c r="G68" s="233"/>
      <c r="H68" s="233"/>
      <c r="I68" s="233"/>
      <c r="J68" s="233"/>
      <c r="K68" s="233"/>
      <c r="L68" s="233"/>
      <c r="M68" s="233"/>
      <c r="N68" s="221"/>
      <c r="O68" s="221"/>
      <c r="P68" s="221"/>
      <c r="Q68" s="221"/>
      <c r="R68" s="221"/>
      <c r="S68" s="221"/>
      <c r="T68" s="222"/>
      <c r="U68" s="221"/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113</v>
      </c>
      <c r="AF68" s="211">
        <v>0</v>
      </c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x14ac:dyDescent="0.25">
      <c r="A69" s="213" t="s">
        <v>104</v>
      </c>
      <c r="B69" s="219" t="s">
        <v>61</v>
      </c>
      <c r="C69" s="266" t="s">
        <v>62</v>
      </c>
      <c r="D69" s="223"/>
      <c r="E69" s="229"/>
      <c r="F69" s="234"/>
      <c r="G69" s="234">
        <f>SUMIF(AE70:AE73,"&lt;&gt;NOR",G70:G73)</f>
        <v>0</v>
      </c>
      <c r="H69" s="234"/>
      <c r="I69" s="234">
        <f>SUM(I70:I73)</f>
        <v>0</v>
      </c>
      <c r="J69" s="234"/>
      <c r="K69" s="234">
        <f>SUM(K70:K73)</f>
        <v>0</v>
      </c>
      <c r="L69" s="234"/>
      <c r="M69" s="234">
        <f>SUM(M70:M73)</f>
        <v>0</v>
      </c>
      <c r="N69" s="224"/>
      <c r="O69" s="224">
        <f>SUM(O70:O73)</f>
        <v>0</v>
      </c>
      <c r="P69" s="224"/>
      <c r="Q69" s="224">
        <f>SUM(Q70:Q73)</f>
        <v>0.52012000000000003</v>
      </c>
      <c r="R69" s="224"/>
      <c r="S69" s="224"/>
      <c r="T69" s="225"/>
      <c r="U69" s="224">
        <f>SUM(U70:U73)</f>
        <v>13.579999999999998</v>
      </c>
      <c r="AE69" t="s">
        <v>105</v>
      </c>
    </row>
    <row r="70" spans="1:60" outlineLevel="1" x14ac:dyDescent="0.25">
      <c r="A70" s="212">
        <v>18</v>
      </c>
      <c r="B70" s="218" t="s">
        <v>180</v>
      </c>
      <c r="C70" s="265" t="s">
        <v>181</v>
      </c>
      <c r="D70" s="220" t="s">
        <v>108</v>
      </c>
      <c r="E70" s="228">
        <v>597.44000000000005</v>
      </c>
      <c r="F70" s="232">
        <f>H70+J70</f>
        <v>0</v>
      </c>
      <c r="G70" s="233">
        <f>ROUND(E70*F70,2)</f>
        <v>0</v>
      </c>
      <c r="H70" s="233"/>
      <c r="I70" s="233">
        <f>ROUND(E70*H70,2)</f>
        <v>0</v>
      </c>
      <c r="J70" s="233"/>
      <c r="K70" s="233">
        <f>ROUND(E70*J70,2)</f>
        <v>0</v>
      </c>
      <c r="L70" s="233">
        <v>0</v>
      </c>
      <c r="M70" s="233">
        <f>G70*(1+L70/100)</f>
        <v>0</v>
      </c>
      <c r="N70" s="221">
        <v>0</v>
      </c>
      <c r="O70" s="221">
        <f>ROUND(E70*N70,5)</f>
        <v>0</v>
      </c>
      <c r="P70" s="221">
        <v>5.0000000000000001E-4</v>
      </c>
      <c r="Q70" s="221">
        <f>ROUND(E70*P70,5)</f>
        <v>0.29871999999999999</v>
      </c>
      <c r="R70" s="221"/>
      <c r="S70" s="221"/>
      <c r="T70" s="222">
        <v>0.02</v>
      </c>
      <c r="U70" s="221">
        <f>ROUND(E70*T70,2)</f>
        <v>11.95</v>
      </c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109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5">
      <c r="A71" s="212">
        <v>19</v>
      </c>
      <c r="B71" s="218" t="s">
        <v>182</v>
      </c>
      <c r="C71" s="265" t="s">
        <v>183</v>
      </c>
      <c r="D71" s="220" t="s">
        <v>108</v>
      </c>
      <c r="E71" s="228">
        <v>11.07</v>
      </c>
      <c r="F71" s="232">
        <f>H71+J71</f>
        <v>0</v>
      </c>
      <c r="G71" s="233">
        <f>ROUND(E71*F71,2)</f>
        <v>0</v>
      </c>
      <c r="H71" s="233"/>
      <c r="I71" s="233">
        <f>ROUND(E71*H71,2)</f>
        <v>0</v>
      </c>
      <c r="J71" s="233"/>
      <c r="K71" s="233">
        <f>ROUND(E71*J71,2)</f>
        <v>0</v>
      </c>
      <c r="L71" s="233">
        <v>0</v>
      </c>
      <c r="M71" s="233">
        <f>G71*(1+L71/100)</f>
        <v>0</v>
      </c>
      <c r="N71" s="221">
        <v>0</v>
      </c>
      <c r="O71" s="221">
        <f>ROUND(E71*N71,5)</f>
        <v>0</v>
      </c>
      <c r="P71" s="221">
        <v>0.02</v>
      </c>
      <c r="Q71" s="221">
        <f>ROUND(E71*P71,5)</f>
        <v>0.22140000000000001</v>
      </c>
      <c r="R71" s="221"/>
      <c r="S71" s="221"/>
      <c r="T71" s="222">
        <v>0.14699999999999999</v>
      </c>
      <c r="U71" s="221">
        <f>ROUND(E71*T71,2)</f>
        <v>1.63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109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5">
      <c r="A72" s="212"/>
      <c r="B72" s="218"/>
      <c r="C72" s="267" t="s">
        <v>184</v>
      </c>
      <c r="D72" s="226"/>
      <c r="E72" s="230">
        <v>11.07</v>
      </c>
      <c r="F72" s="233"/>
      <c r="G72" s="233"/>
      <c r="H72" s="233"/>
      <c r="I72" s="233"/>
      <c r="J72" s="233"/>
      <c r="K72" s="233"/>
      <c r="L72" s="233"/>
      <c r="M72" s="233"/>
      <c r="N72" s="221"/>
      <c r="O72" s="221"/>
      <c r="P72" s="221"/>
      <c r="Q72" s="221"/>
      <c r="R72" s="221"/>
      <c r="S72" s="221"/>
      <c r="T72" s="222"/>
      <c r="U72" s="221"/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113</v>
      </c>
      <c r="AF72" s="211">
        <v>0</v>
      </c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5">
      <c r="A73" s="212">
        <v>20</v>
      </c>
      <c r="B73" s="218" t="s">
        <v>185</v>
      </c>
      <c r="C73" s="265" t="s">
        <v>186</v>
      </c>
      <c r="D73" s="220" t="s">
        <v>187</v>
      </c>
      <c r="E73" s="228">
        <v>35</v>
      </c>
      <c r="F73" s="232">
        <f>H73+J73</f>
        <v>0</v>
      </c>
      <c r="G73" s="233">
        <f>ROUND(E73*F73,2)</f>
        <v>0</v>
      </c>
      <c r="H73" s="233"/>
      <c r="I73" s="233">
        <f>ROUND(E73*H73,2)</f>
        <v>0</v>
      </c>
      <c r="J73" s="233"/>
      <c r="K73" s="233">
        <f>ROUND(E73*J73,2)</f>
        <v>0</v>
      </c>
      <c r="L73" s="233">
        <v>0</v>
      </c>
      <c r="M73" s="233">
        <f>G73*(1+L73/100)</f>
        <v>0</v>
      </c>
      <c r="N73" s="221">
        <v>0</v>
      </c>
      <c r="O73" s="221">
        <f>ROUND(E73*N73,5)</f>
        <v>0</v>
      </c>
      <c r="P73" s="221">
        <v>0</v>
      </c>
      <c r="Q73" s="221">
        <f>ROUND(E73*P73,5)</f>
        <v>0</v>
      </c>
      <c r="R73" s="221"/>
      <c r="S73" s="221"/>
      <c r="T73" s="222">
        <v>0</v>
      </c>
      <c r="U73" s="221">
        <f>ROUND(E73*T73,2)</f>
        <v>0</v>
      </c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109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x14ac:dyDescent="0.25">
      <c r="A74" s="213" t="s">
        <v>104</v>
      </c>
      <c r="B74" s="219" t="s">
        <v>63</v>
      </c>
      <c r="C74" s="266" t="s">
        <v>64</v>
      </c>
      <c r="D74" s="223"/>
      <c r="E74" s="229"/>
      <c r="F74" s="234"/>
      <c r="G74" s="234">
        <f>SUMIF(AE75:AE75,"&lt;&gt;NOR",G75:G75)</f>
        <v>0</v>
      </c>
      <c r="H74" s="234"/>
      <c r="I74" s="234">
        <f>SUM(I75:I75)</f>
        <v>0</v>
      </c>
      <c r="J74" s="234"/>
      <c r="K74" s="234">
        <f>SUM(K75:K75)</f>
        <v>0</v>
      </c>
      <c r="L74" s="234"/>
      <c r="M74" s="234">
        <f>SUM(M75:M75)</f>
        <v>0</v>
      </c>
      <c r="N74" s="224"/>
      <c r="O74" s="224">
        <f>SUM(O75:O75)</f>
        <v>0</v>
      </c>
      <c r="P74" s="224"/>
      <c r="Q74" s="224">
        <f>SUM(Q75:Q75)</f>
        <v>0</v>
      </c>
      <c r="R74" s="224"/>
      <c r="S74" s="224"/>
      <c r="T74" s="225"/>
      <c r="U74" s="224">
        <f>SUM(U75:U75)</f>
        <v>7.95</v>
      </c>
      <c r="AE74" t="s">
        <v>105</v>
      </c>
    </row>
    <row r="75" spans="1:60" outlineLevel="1" x14ac:dyDescent="0.25">
      <c r="A75" s="212">
        <v>21</v>
      </c>
      <c r="B75" s="218" t="s">
        <v>188</v>
      </c>
      <c r="C75" s="265" t="s">
        <v>189</v>
      </c>
      <c r="D75" s="220" t="s">
        <v>190</v>
      </c>
      <c r="E75" s="228">
        <v>4.2</v>
      </c>
      <c r="F75" s="232">
        <f>H75+J75</f>
        <v>0</v>
      </c>
      <c r="G75" s="233">
        <f>ROUND(E75*F75,2)</f>
        <v>0</v>
      </c>
      <c r="H75" s="233"/>
      <c r="I75" s="233">
        <f>ROUND(E75*H75,2)</f>
        <v>0</v>
      </c>
      <c r="J75" s="233"/>
      <c r="K75" s="233">
        <f>ROUND(E75*J75,2)</f>
        <v>0</v>
      </c>
      <c r="L75" s="233">
        <v>0</v>
      </c>
      <c r="M75" s="233">
        <f>G75*(1+L75/100)</f>
        <v>0</v>
      </c>
      <c r="N75" s="221">
        <v>0</v>
      </c>
      <c r="O75" s="221">
        <f>ROUND(E75*N75,5)</f>
        <v>0</v>
      </c>
      <c r="P75" s="221">
        <v>0</v>
      </c>
      <c r="Q75" s="221">
        <f>ROUND(E75*P75,5)</f>
        <v>0</v>
      </c>
      <c r="R75" s="221"/>
      <c r="S75" s="221"/>
      <c r="T75" s="222">
        <v>1.8919999999999999</v>
      </c>
      <c r="U75" s="221">
        <f>ROUND(E75*T75,2)</f>
        <v>7.95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153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x14ac:dyDescent="0.25">
      <c r="A76" s="213" t="s">
        <v>104</v>
      </c>
      <c r="B76" s="219" t="s">
        <v>65</v>
      </c>
      <c r="C76" s="266" t="s">
        <v>66</v>
      </c>
      <c r="D76" s="223"/>
      <c r="E76" s="229"/>
      <c r="F76" s="234"/>
      <c r="G76" s="234">
        <f>SUMIF(AE77:AE78,"&lt;&gt;NOR",G77:G78)</f>
        <v>0</v>
      </c>
      <c r="H76" s="234"/>
      <c r="I76" s="234">
        <f>SUM(I77:I78)</f>
        <v>0</v>
      </c>
      <c r="J76" s="234"/>
      <c r="K76" s="234">
        <f>SUM(K77:K78)</f>
        <v>0</v>
      </c>
      <c r="L76" s="234"/>
      <c r="M76" s="234">
        <f>SUM(M77:M78)</f>
        <v>0</v>
      </c>
      <c r="N76" s="224"/>
      <c r="O76" s="224">
        <f>SUM(O77:O78)</f>
        <v>0.10236000000000001</v>
      </c>
      <c r="P76" s="224"/>
      <c r="Q76" s="224">
        <f>SUM(Q77:Q78)</f>
        <v>0</v>
      </c>
      <c r="R76" s="224"/>
      <c r="S76" s="224"/>
      <c r="T76" s="225"/>
      <c r="U76" s="224">
        <f>SUM(U77:U78)</f>
        <v>6.48</v>
      </c>
      <c r="AE76" t="s">
        <v>105</v>
      </c>
    </row>
    <row r="77" spans="1:60" ht="20.399999999999999" outlineLevel="1" x14ac:dyDescent="0.25">
      <c r="A77" s="212">
        <v>22</v>
      </c>
      <c r="B77" s="218" t="s">
        <v>191</v>
      </c>
      <c r="C77" s="265" t="s">
        <v>192</v>
      </c>
      <c r="D77" s="220" t="s">
        <v>108</v>
      </c>
      <c r="E77" s="228">
        <v>12</v>
      </c>
      <c r="F77" s="232">
        <f>H77+J77</f>
        <v>0</v>
      </c>
      <c r="G77" s="233">
        <f>ROUND(E77*F77,2)</f>
        <v>0</v>
      </c>
      <c r="H77" s="233"/>
      <c r="I77" s="233">
        <f>ROUND(E77*H77,2)</f>
        <v>0</v>
      </c>
      <c r="J77" s="233"/>
      <c r="K77" s="233">
        <f>ROUND(E77*J77,2)</f>
        <v>0</v>
      </c>
      <c r="L77" s="233">
        <v>0</v>
      </c>
      <c r="M77" s="233">
        <f>G77*(1+L77/100)</f>
        <v>0</v>
      </c>
      <c r="N77" s="221">
        <v>5.5900000000000004E-3</v>
      </c>
      <c r="O77" s="221">
        <f>ROUND(E77*N77,5)</f>
        <v>6.7080000000000001E-2</v>
      </c>
      <c r="P77" s="221">
        <v>0</v>
      </c>
      <c r="Q77" s="221">
        <f>ROUND(E77*P77,5)</f>
        <v>0</v>
      </c>
      <c r="R77" s="221"/>
      <c r="S77" s="221"/>
      <c r="T77" s="222">
        <v>0.22991</v>
      </c>
      <c r="U77" s="221">
        <f>ROUND(E77*T77,2)</f>
        <v>2.76</v>
      </c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109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ht="20.399999999999999" outlineLevel="1" x14ac:dyDescent="0.25">
      <c r="A78" s="212">
        <v>23</v>
      </c>
      <c r="B78" s="218" t="s">
        <v>193</v>
      </c>
      <c r="C78" s="265" t="s">
        <v>194</v>
      </c>
      <c r="D78" s="220" t="s">
        <v>108</v>
      </c>
      <c r="E78" s="228">
        <v>12</v>
      </c>
      <c r="F78" s="232">
        <f>H78+J78</f>
        <v>0</v>
      </c>
      <c r="G78" s="233">
        <f>ROUND(E78*F78,2)</f>
        <v>0</v>
      </c>
      <c r="H78" s="233"/>
      <c r="I78" s="233">
        <f>ROUND(E78*H78,2)</f>
        <v>0</v>
      </c>
      <c r="J78" s="233"/>
      <c r="K78" s="233">
        <f>ROUND(E78*J78,2)</f>
        <v>0</v>
      </c>
      <c r="L78" s="233">
        <v>0</v>
      </c>
      <c r="M78" s="233">
        <f>G78*(1+L78/100)</f>
        <v>0</v>
      </c>
      <c r="N78" s="221">
        <v>2.9399999999999999E-3</v>
      </c>
      <c r="O78" s="221">
        <f>ROUND(E78*N78,5)</f>
        <v>3.5279999999999999E-2</v>
      </c>
      <c r="P78" s="221">
        <v>0</v>
      </c>
      <c r="Q78" s="221">
        <f>ROUND(E78*P78,5)</f>
        <v>0</v>
      </c>
      <c r="R78" s="221"/>
      <c r="S78" s="221"/>
      <c r="T78" s="222">
        <v>0.31</v>
      </c>
      <c r="U78" s="221">
        <f>ROUND(E78*T78,2)</f>
        <v>3.72</v>
      </c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109</v>
      </c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x14ac:dyDescent="0.25">
      <c r="A79" s="213" t="s">
        <v>104</v>
      </c>
      <c r="B79" s="219" t="s">
        <v>67</v>
      </c>
      <c r="C79" s="266" t="s">
        <v>68</v>
      </c>
      <c r="D79" s="223"/>
      <c r="E79" s="229"/>
      <c r="F79" s="234"/>
      <c r="G79" s="234">
        <f>SUMIF(AE80:AE84,"&lt;&gt;NOR",G80:G84)</f>
        <v>0</v>
      </c>
      <c r="H79" s="234"/>
      <c r="I79" s="234">
        <f>SUM(I80:I84)</f>
        <v>0</v>
      </c>
      <c r="J79" s="234"/>
      <c r="K79" s="234">
        <f>SUM(K80:K84)</f>
        <v>0</v>
      </c>
      <c r="L79" s="234"/>
      <c r="M79" s="234">
        <f>SUM(M80:M84)</f>
        <v>0</v>
      </c>
      <c r="N79" s="224"/>
      <c r="O79" s="224">
        <f>SUM(O80:O84)</f>
        <v>0.17559999999999998</v>
      </c>
      <c r="P79" s="224"/>
      <c r="Q79" s="224">
        <f>SUM(Q80:Q84)</f>
        <v>0</v>
      </c>
      <c r="R79" s="224"/>
      <c r="S79" s="224"/>
      <c r="T79" s="225"/>
      <c r="U79" s="224">
        <f>SUM(U80:U84)</f>
        <v>36.82</v>
      </c>
      <c r="AE79" t="s">
        <v>105</v>
      </c>
    </row>
    <row r="80" spans="1:60" ht="20.399999999999999" outlineLevel="1" x14ac:dyDescent="0.25">
      <c r="A80" s="212">
        <v>24</v>
      </c>
      <c r="B80" s="218" t="s">
        <v>195</v>
      </c>
      <c r="C80" s="265" t="s">
        <v>196</v>
      </c>
      <c r="D80" s="220" t="s">
        <v>108</v>
      </c>
      <c r="E80" s="228">
        <v>11.07</v>
      </c>
      <c r="F80" s="232">
        <f>H80+J80</f>
        <v>0</v>
      </c>
      <c r="G80" s="233">
        <f>ROUND(E80*F80,2)</f>
        <v>0</v>
      </c>
      <c r="H80" s="233"/>
      <c r="I80" s="233">
        <f>ROUND(E80*H80,2)</f>
        <v>0</v>
      </c>
      <c r="J80" s="233"/>
      <c r="K80" s="233">
        <f>ROUND(E80*J80,2)</f>
        <v>0</v>
      </c>
      <c r="L80" s="233">
        <v>0</v>
      </c>
      <c r="M80" s="233">
        <f>G80*(1+L80/100)</f>
        <v>0</v>
      </c>
      <c r="N80" s="221">
        <v>3.9399999999999999E-3</v>
      </c>
      <c r="O80" s="221">
        <f>ROUND(E80*N80,5)</f>
        <v>4.3619999999999999E-2</v>
      </c>
      <c r="P80" s="221">
        <v>0</v>
      </c>
      <c r="Q80" s="221">
        <f>ROUND(E80*P80,5)</f>
        <v>0</v>
      </c>
      <c r="R80" s="221"/>
      <c r="S80" s="221"/>
      <c r="T80" s="222">
        <v>0.21</v>
      </c>
      <c r="U80" s="221">
        <f>ROUND(E80*T80,2)</f>
        <v>2.3199999999999998</v>
      </c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109</v>
      </c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5">
      <c r="A81" s="212">
        <v>25</v>
      </c>
      <c r="B81" s="218" t="s">
        <v>197</v>
      </c>
      <c r="C81" s="265" t="s">
        <v>198</v>
      </c>
      <c r="D81" s="220" t="s">
        <v>108</v>
      </c>
      <c r="E81" s="228">
        <v>9.1999999999999993</v>
      </c>
      <c r="F81" s="232">
        <f>H81+J81</f>
        <v>0</v>
      </c>
      <c r="G81" s="233">
        <f>ROUND(E81*F81,2)</f>
        <v>0</v>
      </c>
      <c r="H81" s="233"/>
      <c r="I81" s="233">
        <f>ROUND(E81*H81,2)</f>
        <v>0</v>
      </c>
      <c r="J81" s="233"/>
      <c r="K81" s="233">
        <f>ROUND(E81*J81,2)</f>
        <v>0</v>
      </c>
      <c r="L81" s="233">
        <v>0</v>
      </c>
      <c r="M81" s="233">
        <f>G81*(1+L81/100)</f>
        <v>0</v>
      </c>
      <c r="N81" s="221">
        <v>3.8400000000000001E-3</v>
      </c>
      <c r="O81" s="221">
        <f>ROUND(E81*N81,5)</f>
        <v>3.533E-2</v>
      </c>
      <c r="P81" s="221">
        <v>0</v>
      </c>
      <c r="Q81" s="221">
        <f>ROUND(E81*P81,5)</f>
        <v>0</v>
      </c>
      <c r="R81" s="221"/>
      <c r="S81" s="221"/>
      <c r="T81" s="222">
        <v>0</v>
      </c>
      <c r="U81" s="221">
        <f>ROUND(E81*T81,2)</f>
        <v>0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171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5">
      <c r="A82" s="212">
        <v>26</v>
      </c>
      <c r="B82" s="218" t="s">
        <v>199</v>
      </c>
      <c r="C82" s="265" t="s">
        <v>200</v>
      </c>
      <c r="D82" s="220" t="s">
        <v>108</v>
      </c>
      <c r="E82" s="228">
        <v>3.3</v>
      </c>
      <c r="F82" s="232">
        <f>H82+J82</f>
        <v>0</v>
      </c>
      <c r="G82" s="233">
        <f>ROUND(E82*F82,2)</f>
        <v>0</v>
      </c>
      <c r="H82" s="233"/>
      <c r="I82" s="233">
        <f>ROUND(E82*H82,2)</f>
        <v>0</v>
      </c>
      <c r="J82" s="233"/>
      <c r="K82" s="233">
        <f>ROUND(E82*J82,2)</f>
        <v>0</v>
      </c>
      <c r="L82" s="233">
        <v>0</v>
      </c>
      <c r="M82" s="233">
        <f>G82*(1+L82/100)</f>
        <v>0</v>
      </c>
      <c r="N82" s="221">
        <v>2.5600000000000002E-3</v>
      </c>
      <c r="O82" s="221">
        <f>ROUND(E82*N82,5)</f>
        <v>8.4499999999999992E-3</v>
      </c>
      <c r="P82" s="221">
        <v>0</v>
      </c>
      <c r="Q82" s="221">
        <f>ROUND(E82*P82,5)</f>
        <v>0</v>
      </c>
      <c r="R82" s="221"/>
      <c r="S82" s="221"/>
      <c r="T82" s="222">
        <v>0</v>
      </c>
      <c r="U82" s="221">
        <f>ROUND(E82*T82,2)</f>
        <v>0</v>
      </c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171</v>
      </c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 x14ac:dyDescent="0.25">
      <c r="A83" s="212">
        <v>27</v>
      </c>
      <c r="B83" s="218" t="s">
        <v>201</v>
      </c>
      <c r="C83" s="265" t="s">
        <v>202</v>
      </c>
      <c r="D83" s="220" t="s">
        <v>108</v>
      </c>
      <c r="E83" s="228">
        <v>6</v>
      </c>
      <c r="F83" s="232">
        <f>H83+J83</f>
        <v>0</v>
      </c>
      <c r="G83" s="233">
        <f>ROUND(E83*F83,2)</f>
        <v>0</v>
      </c>
      <c r="H83" s="233"/>
      <c r="I83" s="233">
        <f>ROUND(E83*H83,2)</f>
        <v>0</v>
      </c>
      <c r="J83" s="233"/>
      <c r="K83" s="233">
        <f>ROUND(E83*J83,2)</f>
        <v>0</v>
      </c>
      <c r="L83" s="233">
        <v>0</v>
      </c>
      <c r="M83" s="233">
        <f>G83*(1+L83/100)</f>
        <v>0</v>
      </c>
      <c r="N83" s="221">
        <v>1.47E-2</v>
      </c>
      <c r="O83" s="221">
        <f>ROUND(E83*N83,5)</f>
        <v>8.8200000000000001E-2</v>
      </c>
      <c r="P83" s="221">
        <v>0</v>
      </c>
      <c r="Q83" s="221">
        <f>ROUND(E83*P83,5)</f>
        <v>0</v>
      </c>
      <c r="R83" s="221"/>
      <c r="S83" s="221"/>
      <c r="T83" s="222">
        <v>0</v>
      </c>
      <c r="U83" s="221">
        <f>ROUND(E83*T83,2)</f>
        <v>0</v>
      </c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171</v>
      </c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1" x14ac:dyDescent="0.25">
      <c r="A84" s="212">
        <v>28</v>
      </c>
      <c r="B84" s="218" t="s">
        <v>203</v>
      </c>
      <c r="C84" s="265" t="s">
        <v>204</v>
      </c>
      <c r="D84" s="220" t="s">
        <v>190</v>
      </c>
      <c r="E84" s="228">
        <v>18.84</v>
      </c>
      <c r="F84" s="232">
        <f>H84+J84</f>
        <v>0</v>
      </c>
      <c r="G84" s="233">
        <f>ROUND(E84*F84,2)</f>
        <v>0</v>
      </c>
      <c r="H84" s="233"/>
      <c r="I84" s="233">
        <f>ROUND(E84*H84,2)</f>
        <v>0</v>
      </c>
      <c r="J84" s="233"/>
      <c r="K84" s="233">
        <f>ROUND(E84*J84,2)</f>
        <v>0</v>
      </c>
      <c r="L84" s="233">
        <v>0</v>
      </c>
      <c r="M84" s="233">
        <f>G84*(1+L84/100)</f>
        <v>0</v>
      </c>
      <c r="N84" s="221">
        <v>0</v>
      </c>
      <c r="O84" s="221">
        <f>ROUND(E84*N84,5)</f>
        <v>0</v>
      </c>
      <c r="P84" s="221">
        <v>0</v>
      </c>
      <c r="Q84" s="221">
        <f>ROUND(E84*P84,5)</f>
        <v>0</v>
      </c>
      <c r="R84" s="221"/>
      <c r="S84" s="221"/>
      <c r="T84" s="222">
        <v>1.831</v>
      </c>
      <c r="U84" s="221">
        <f>ROUND(E84*T84,2)</f>
        <v>34.5</v>
      </c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153</v>
      </c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x14ac:dyDescent="0.25">
      <c r="A85" s="213" t="s">
        <v>104</v>
      </c>
      <c r="B85" s="219" t="s">
        <v>69</v>
      </c>
      <c r="C85" s="266" t="s">
        <v>70</v>
      </c>
      <c r="D85" s="223"/>
      <c r="E85" s="229"/>
      <c r="F85" s="234"/>
      <c r="G85" s="234">
        <f>SUMIF(AE86:AE124,"&lt;&gt;NOR",G86:G124)</f>
        <v>0</v>
      </c>
      <c r="H85" s="234"/>
      <c r="I85" s="234">
        <f>SUM(I86:I124)</f>
        <v>0</v>
      </c>
      <c r="J85" s="234"/>
      <c r="K85" s="234">
        <f>SUM(K86:K124)</f>
        <v>0</v>
      </c>
      <c r="L85" s="234"/>
      <c r="M85" s="234">
        <f>SUM(M86:M124)</f>
        <v>0</v>
      </c>
      <c r="N85" s="224"/>
      <c r="O85" s="224">
        <f>SUM(O86:O124)</f>
        <v>0.51468000000000003</v>
      </c>
      <c r="P85" s="224"/>
      <c r="Q85" s="224">
        <f>SUM(Q86:Q124)</f>
        <v>0.25707000000000002</v>
      </c>
      <c r="R85" s="224"/>
      <c r="S85" s="224"/>
      <c r="T85" s="225"/>
      <c r="U85" s="224">
        <f>SUM(U86:U124)</f>
        <v>124.95000000000002</v>
      </c>
      <c r="AE85" t="s">
        <v>105</v>
      </c>
    </row>
    <row r="86" spans="1:60" outlineLevel="1" x14ac:dyDescent="0.25">
      <c r="A86" s="212">
        <v>29</v>
      </c>
      <c r="B86" s="218" t="s">
        <v>205</v>
      </c>
      <c r="C86" s="265" t="s">
        <v>206</v>
      </c>
      <c r="D86" s="220" t="s">
        <v>207</v>
      </c>
      <c r="E86" s="228">
        <v>62.826999999999998</v>
      </c>
      <c r="F86" s="232">
        <f>H86+J86</f>
        <v>0</v>
      </c>
      <c r="G86" s="233">
        <f>ROUND(E86*F86,2)</f>
        <v>0</v>
      </c>
      <c r="H86" s="233"/>
      <c r="I86" s="233">
        <f>ROUND(E86*H86,2)</f>
        <v>0</v>
      </c>
      <c r="J86" s="233"/>
      <c r="K86" s="233">
        <f>ROUND(E86*J86,2)</f>
        <v>0</v>
      </c>
      <c r="L86" s="233">
        <v>0</v>
      </c>
      <c r="M86" s="233">
        <f>G86*(1+L86/100)</f>
        <v>0</v>
      </c>
      <c r="N86" s="221">
        <v>3.3800000000000002E-3</v>
      </c>
      <c r="O86" s="221">
        <f>ROUND(E86*N86,5)</f>
        <v>0.21235999999999999</v>
      </c>
      <c r="P86" s="221">
        <v>0</v>
      </c>
      <c r="Q86" s="221">
        <f>ROUND(E86*P86,5)</f>
        <v>0</v>
      </c>
      <c r="R86" s="221"/>
      <c r="S86" s="221"/>
      <c r="T86" s="222">
        <v>0.87744999999999995</v>
      </c>
      <c r="U86" s="221">
        <f>ROUND(E86*T86,2)</f>
        <v>55.13</v>
      </c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109</v>
      </c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1" x14ac:dyDescent="0.25">
      <c r="A87" s="212"/>
      <c r="B87" s="218"/>
      <c r="C87" s="267" t="s">
        <v>208</v>
      </c>
      <c r="D87" s="226"/>
      <c r="E87" s="230">
        <v>2.94</v>
      </c>
      <c r="F87" s="233"/>
      <c r="G87" s="233"/>
      <c r="H87" s="233"/>
      <c r="I87" s="233"/>
      <c r="J87" s="233"/>
      <c r="K87" s="233"/>
      <c r="L87" s="233"/>
      <c r="M87" s="233"/>
      <c r="N87" s="221"/>
      <c r="O87" s="221"/>
      <c r="P87" s="221"/>
      <c r="Q87" s="221"/>
      <c r="R87" s="221"/>
      <c r="S87" s="221"/>
      <c r="T87" s="222"/>
      <c r="U87" s="221"/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113</v>
      </c>
      <c r="AF87" s="211">
        <v>0</v>
      </c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1" x14ac:dyDescent="0.25">
      <c r="A88" s="212"/>
      <c r="B88" s="218"/>
      <c r="C88" s="267" t="s">
        <v>209</v>
      </c>
      <c r="D88" s="226"/>
      <c r="E88" s="230">
        <v>2.0099999999999998</v>
      </c>
      <c r="F88" s="233"/>
      <c r="G88" s="233"/>
      <c r="H88" s="233"/>
      <c r="I88" s="233"/>
      <c r="J88" s="233"/>
      <c r="K88" s="233"/>
      <c r="L88" s="233"/>
      <c r="M88" s="233"/>
      <c r="N88" s="221"/>
      <c r="O88" s="221"/>
      <c r="P88" s="221"/>
      <c r="Q88" s="221"/>
      <c r="R88" s="221"/>
      <c r="S88" s="221"/>
      <c r="T88" s="222"/>
      <c r="U88" s="221"/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113</v>
      </c>
      <c r="AF88" s="211">
        <v>0</v>
      </c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1" x14ac:dyDescent="0.25">
      <c r="A89" s="212"/>
      <c r="B89" s="218"/>
      <c r="C89" s="267" t="s">
        <v>210</v>
      </c>
      <c r="D89" s="226"/>
      <c r="E89" s="230">
        <v>2.0699999999999998</v>
      </c>
      <c r="F89" s="233"/>
      <c r="G89" s="233"/>
      <c r="H89" s="233"/>
      <c r="I89" s="233"/>
      <c r="J89" s="233"/>
      <c r="K89" s="233"/>
      <c r="L89" s="233"/>
      <c r="M89" s="233"/>
      <c r="N89" s="221"/>
      <c r="O89" s="221"/>
      <c r="P89" s="221"/>
      <c r="Q89" s="221"/>
      <c r="R89" s="221"/>
      <c r="S89" s="221"/>
      <c r="T89" s="222"/>
      <c r="U89" s="221"/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113</v>
      </c>
      <c r="AF89" s="211">
        <v>0</v>
      </c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1" x14ac:dyDescent="0.25">
      <c r="A90" s="212"/>
      <c r="B90" s="218"/>
      <c r="C90" s="267" t="s">
        <v>211</v>
      </c>
      <c r="D90" s="226"/>
      <c r="E90" s="230">
        <v>2.0470000000000002</v>
      </c>
      <c r="F90" s="233"/>
      <c r="G90" s="233"/>
      <c r="H90" s="233"/>
      <c r="I90" s="233"/>
      <c r="J90" s="233"/>
      <c r="K90" s="233"/>
      <c r="L90" s="233"/>
      <c r="M90" s="233"/>
      <c r="N90" s="221"/>
      <c r="O90" s="221"/>
      <c r="P90" s="221"/>
      <c r="Q90" s="221"/>
      <c r="R90" s="221"/>
      <c r="S90" s="221"/>
      <c r="T90" s="222"/>
      <c r="U90" s="221"/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113</v>
      </c>
      <c r="AF90" s="211">
        <v>0</v>
      </c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1" x14ac:dyDescent="0.25">
      <c r="A91" s="212"/>
      <c r="B91" s="218"/>
      <c r="C91" s="268" t="s">
        <v>136</v>
      </c>
      <c r="D91" s="227"/>
      <c r="E91" s="231">
        <v>9.0670000000000002</v>
      </c>
      <c r="F91" s="233"/>
      <c r="G91" s="233"/>
      <c r="H91" s="233"/>
      <c r="I91" s="233"/>
      <c r="J91" s="233"/>
      <c r="K91" s="233"/>
      <c r="L91" s="233"/>
      <c r="M91" s="233"/>
      <c r="N91" s="221"/>
      <c r="O91" s="221"/>
      <c r="P91" s="221"/>
      <c r="Q91" s="221"/>
      <c r="R91" s="221"/>
      <c r="S91" s="221"/>
      <c r="T91" s="222"/>
      <c r="U91" s="221"/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113</v>
      </c>
      <c r="AF91" s="211">
        <v>1</v>
      </c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5">
      <c r="A92" s="212"/>
      <c r="B92" s="218"/>
      <c r="C92" s="267" t="s">
        <v>212</v>
      </c>
      <c r="D92" s="226"/>
      <c r="E92" s="230">
        <v>14</v>
      </c>
      <c r="F92" s="233"/>
      <c r="G92" s="233"/>
      <c r="H92" s="233"/>
      <c r="I92" s="233"/>
      <c r="J92" s="233"/>
      <c r="K92" s="233"/>
      <c r="L92" s="233"/>
      <c r="M92" s="233"/>
      <c r="N92" s="221"/>
      <c r="O92" s="221"/>
      <c r="P92" s="221"/>
      <c r="Q92" s="221"/>
      <c r="R92" s="221"/>
      <c r="S92" s="221"/>
      <c r="T92" s="222"/>
      <c r="U92" s="221"/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113</v>
      </c>
      <c r="AF92" s="211">
        <v>0</v>
      </c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5">
      <c r="A93" s="212"/>
      <c r="B93" s="218"/>
      <c r="C93" s="267" t="s">
        <v>213</v>
      </c>
      <c r="D93" s="226"/>
      <c r="E93" s="230">
        <v>17.420000000000002</v>
      </c>
      <c r="F93" s="233"/>
      <c r="G93" s="233"/>
      <c r="H93" s="233"/>
      <c r="I93" s="233"/>
      <c r="J93" s="233"/>
      <c r="K93" s="233"/>
      <c r="L93" s="233"/>
      <c r="M93" s="233"/>
      <c r="N93" s="221"/>
      <c r="O93" s="221"/>
      <c r="P93" s="221"/>
      <c r="Q93" s="221"/>
      <c r="R93" s="221"/>
      <c r="S93" s="221"/>
      <c r="T93" s="222"/>
      <c r="U93" s="221"/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113</v>
      </c>
      <c r="AF93" s="211">
        <v>0</v>
      </c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5">
      <c r="A94" s="212"/>
      <c r="B94" s="218"/>
      <c r="C94" s="267" t="s">
        <v>214</v>
      </c>
      <c r="D94" s="226"/>
      <c r="E94" s="230">
        <v>5.0999999999999996</v>
      </c>
      <c r="F94" s="233"/>
      <c r="G94" s="233"/>
      <c r="H94" s="233"/>
      <c r="I94" s="233"/>
      <c r="J94" s="233"/>
      <c r="K94" s="233"/>
      <c r="L94" s="233"/>
      <c r="M94" s="233"/>
      <c r="N94" s="221"/>
      <c r="O94" s="221"/>
      <c r="P94" s="221"/>
      <c r="Q94" s="221"/>
      <c r="R94" s="221"/>
      <c r="S94" s="221"/>
      <c r="T94" s="222"/>
      <c r="U94" s="221"/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113</v>
      </c>
      <c r="AF94" s="211">
        <v>0</v>
      </c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5">
      <c r="A95" s="212"/>
      <c r="B95" s="218"/>
      <c r="C95" s="267" t="s">
        <v>215</v>
      </c>
      <c r="D95" s="226"/>
      <c r="E95" s="230">
        <v>17.239999999999998</v>
      </c>
      <c r="F95" s="233"/>
      <c r="G95" s="233"/>
      <c r="H95" s="233"/>
      <c r="I95" s="233"/>
      <c r="J95" s="233"/>
      <c r="K95" s="233"/>
      <c r="L95" s="233"/>
      <c r="M95" s="233"/>
      <c r="N95" s="221"/>
      <c r="O95" s="221"/>
      <c r="P95" s="221"/>
      <c r="Q95" s="221"/>
      <c r="R95" s="221"/>
      <c r="S95" s="221"/>
      <c r="T95" s="222"/>
      <c r="U95" s="221"/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113</v>
      </c>
      <c r="AF95" s="211">
        <v>0</v>
      </c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5">
      <c r="A96" s="212"/>
      <c r="B96" s="218"/>
      <c r="C96" s="268" t="s">
        <v>136</v>
      </c>
      <c r="D96" s="227"/>
      <c r="E96" s="231">
        <v>53.76</v>
      </c>
      <c r="F96" s="233"/>
      <c r="G96" s="233"/>
      <c r="H96" s="233"/>
      <c r="I96" s="233"/>
      <c r="J96" s="233"/>
      <c r="K96" s="233"/>
      <c r="L96" s="233"/>
      <c r="M96" s="233"/>
      <c r="N96" s="221"/>
      <c r="O96" s="221"/>
      <c r="P96" s="221"/>
      <c r="Q96" s="221"/>
      <c r="R96" s="221"/>
      <c r="S96" s="221"/>
      <c r="T96" s="222"/>
      <c r="U96" s="221"/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113</v>
      </c>
      <c r="AF96" s="211">
        <v>1</v>
      </c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5">
      <c r="A97" s="212">
        <v>30</v>
      </c>
      <c r="B97" s="218" t="s">
        <v>216</v>
      </c>
      <c r="C97" s="265" t="s">
        <v>217</v>
      </c>
      <c r="D97" s="220" t="s">
        <v>207</v>
      </c>
      <c r="E97" s="228">
        <v>3.27</v>
      </c>
      <c r="F97" s="232">
        <f>H97+J97</f>
        <v>0</v>
      </c>
      <c r="G97" s="233">
        <f>ROUND(E97*F97,2)</f>
        <v>0</v>
      </c>
      <c r="H97" s="233"/>
      <c r="I97" s="233">
        <f>ROUND(E97*H97,2)</f>
        <v>0</v>
      </c>
      <c r="J97" s="233"/>
      <c r="K97" s="233">
        <f>ROUND(E97*J97,2)</f>
        <v>0</v>
      </c>
      <c r="L97" s="233">
        <v>0</v>
      </c>
      <c r="M97" s="233">
        <f>G97*(1+L97/100)</f>
        <v>0</v>
      </c>
      <c r="N97" s="221">
        <v>6.4799999999999996E-3</v>
      </c>
      <c r="O97" s="221">
        <f>ROUND(E97*N97,5)</f>
        <v>2.1190000000000001E-2</v>
      </c>
      <c r="P97" s="221">
        <v>0</v>
      </c>
      <c r="Q97" s="221">
        <f>ROUND(E97*P97,5)</f>
        <v>0</v>
      </c>
      <c r="R97" s="221"/>
      <c r="S97" s="221"/>
      <c r="T97" s="222">
        <v>0.75360000000000005</v>
      </c>
      <c r="U97" s="221">
        <f>ROUND(E97*T97,2)</f>
        <v>2.46</v>
      </c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109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1" x14ac:dyDescent="0.25">
      <c r="A98" s="212"/>
      <c r="B98" s="218"/>
      <c r="C98" s="267" t="s">
        <v>218</v>
      </c>
      <c r="D98" s="226"/>
      <c r="E98" s="230">
        <v>3.27</v>
      </c>
      <c r="F98" s="233"/>
      <c r="G98" s="233"/>
      <c r="H98" s="233"/>
      <c r="I98" s="233"/>
      <c r="J98" s="233"/>
      <c r="K98" s="233"/>
      <c r="L98" s="233"/>
      <c r="M98" s="233"/>
      <c r="N98" s="221"/>
      <c r="O98" s="221"/>
      <c r="P98" s="221"/>
      <c r="Q98" s="221"/>
      <c r="R98" s="221"/>
      <c r="S98" s="221"/>
      <c r="T98" s="222"/>
      <c r="U98" s="221"/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113</v>
      </c>
      <c r="AF98" s="211">
        <v>0</v>
      </c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5">
      <c r="A99" s="212">
        <v>31</v>
      </c>
      <c r="B99" s="218" t="s">
        <v>219</v>
      </c>
      <c r="C99" s="265" t="s">
        <v>220</v>
      </c>
      <c r="D99" s="220" t="s">
        <v>207</v>
      </c>
      <c r="E99" s="228">
        <v>12.75</v>
      </c>
      <c r="F99" s="232">
        <f>H99+J99</f>
        <v>0</v>
      </c>
      <c r="G99" s="233">
        <f>ROUND(E99*F99,2)</f>
        <v>0</v>
      </c>
      <c r="H99" s="233"/>
      <c r="I99" s="233">
        <f>ROUND(E99*H99,2)</f>
        <v>0</v>
      </c>
      <c r="J99" s="233"/>
      <c r="K99" s="233">
        <f>ROUND(E99*J99,2)</f>
        <v>0</v>
      </c>
      <c r="L99" s="233">
        <v>0</v>
      </c>
      <c r="M99" s="233">
        <f>G99*(1+L99/100)</f>
        <v>0</v>
      </c>
      <c r="N99" s="221">
        <v>4.3499999999999997E-3</v>
      </c>
      <c r="O99" s="221">
        <f>ROUND(E99*N99,5)</f>
        <v>5.5460000000000002E-2</v>
      </c>
      <c r="P99" s="221">
        <v>0</v>
      </c>
      <c r="Q99" s="221">
        <f>ROUND(E99*P99,5)</f>
        <v>0</v>
      </c>
      <c r="R99" s="221"/>
      <c r="S99" s="221"/>
      <c r="T99" s="222">
        <v>0.85365000000000002</v>
      </c>
      <c r="U99" s="221">
        <f>ROUND(E99*T99,2)</f>
        <v>10.88</v>
      </c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109</v>
      </c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1" x14ac:dyDescent="0.25">
      <c r="A100" s="212"/>
      <c r="B100" s="218"/>
      <c r="C100" s="267" t="s">
        <v>221</v>
      </c>
      <c r="D100" s="226"/>
      <c r="E100" s="230">
        <v>2.3199999999999998</v>
      </c>
      <c r="F100" s="233"/>
      <c r="G100" s="233"/>
      <c r="H100" s="233"/>
      <c r="I100" s="233"/>
      <c r="J100" s="233"/>
      <c r="K100" s="233"/>
      <c r="L100" s="233"/>
      <c r="M100" s="233"/>
      <c r="N100" s="221"/>
      <c r="O100" s="221"/>
      <c r="P100" s="221"/>
      <c r="Q100" s="221"/>
      <c r="R100" s="221"/>
      <c r="S100" s="221"/>
      <c r="T100" s="222"/>
      <c r="U100" s="22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113</v>
      </c>
      <c r="AF100" s="211">
        <v>0</v>
      </c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5">
      <c r="A101" s="212"/>
      <c r="B101" s="218"/>
      <c r="C101" s="267" t="s">
        <v>222</v>
      </c>
      <c r="D101" s="226"/>
      <c r="E101" s="230">
        <v>10.43</v>
      </c>
      <c r="F101" s="233"/>
      <c r="G101" s="233"/>
      <c r="H101" s="233"/>
      <c r="I101" s="233"/>
      <c r="J101" s="233"/>
      <c r="K101" s="233"/>
      <c r="L101" s="233"/>
      <c r="M101" s="233"/>
      <c r="N101" s="221"/>
      <c r="O101" s="221"/>
      <c r="P101" s="221"/>
      <c r="Q101" s="221"/>
      <c r="R101" s="221"/>
      <c r="S101" s="221"/>
      <c r="T101" s="222"/>
      <c r="U101" s="22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113</v>
      </c>
      <c r="AF101" s="211">
        <v>0</v>
      </c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1" x14ac:dyDescent="0.25">
      <c r="A102" s="212">
        <v>32</v>
      </c>
      <c r="B102" s="218" t="s">
        <v>223</v>
      </c>
      <c r="C102" s="265" t="s">
        <v>224</v>
      </c>
      <c r="D102" s="220" t="s">
        <v>207</v>
      </c>
      <c r="E102" s="228">
        <v>45.6</v>
      </c>
      <c r="F102" s="232">
        <f>H102+J102</f>
        <v>0</v>
      </c>
      <c r="G102" s="233">
        <f>ROUND(E102*F102,2)</f>
        <v>0</v>
      </c>
      <c r="H102" s="233"/>
      <c r="I102" s="233">
        <f>ROUND(E102*H102,2)</f>
        <v>0</v>
      </c>
      <c r="J102" s="233"/>
      <c r="K102" s="233">
        <f>ROUND(E102*J102,2)</f>
        <v>0</v>
      </c>
      <c r="L102" s="233">
        <v>0</v>
      </c>
      <c r="M102" s="233">
        <f>G102*(1+L102/100)</f>
        <v>0</v>
      </c>
      <c r="N102" s="221">
        <v>3.1099999999999999E-3</v>
      </c>
      <c r="O102" s="221">
        <f>ROUND(E102*N102,5)</f>
        <v>0.14182</v>
      </c>
      <c r="P102" s="221">
        <v>0</v>
      </c>
      <c r="Q102" s="221">
        <f>ROUND(E102*P102,5)</f>
        <v>0</v>
      </c>
      <c r="R102" s="221"/>
      <c r="S102" s="221"/>
      <c r="T102" s="222">
        <v>0.5948</v>
      </c>
      <c r="U102" s="221">
        <f>ROUND(E102*T102,2)</f>
        <v>27.12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109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1" x14ac:dyDescent="0.25">
      <c r="A103" s="212">
        <v>33</v>
      </c>
      <c r="B103" s="218" t="s">
        <v>225</v>
      </c>
      <c r="C103" s="265" t="s">
        <v>226</v>
      </c>
      <c r="D103" s="220" t="s">
        <v>207</v>
      </c>
      <c r="E103" s="228">
        <v>12.75</v>
      </c>
      <c r="F103" s="232">
        <f>H103+J103</f>
        <v>0</v>
      </c>
      <c r="G103" s="233">
        <f>ROUND(E103*F103,2)</f>
        <v>0</v>
      </c>
      <c r="H103" s="233"/>
      <c r="I103" s="233">
        <f>ROUND(E103*H103,2)</f>
        <v>0</v>
      </c>
      <c r="J103" s="233"/>
      <c r="K103" s="233">
        <f>ROUND(E103*J103,2)</f>
        <v>0</v>
      </c>
      <c r="L103" s="233">
        <v>0</v>
      </c>
      <c r="M103" s="233">
        <f>G103*(1+L103/100)</f>
        <v>0</v>
      </c>
      <c r="N103" s="221">
        <v>0</v>
      </c>
      <c r="O103" s="221">
        <f>ROUND(E103*N103,5)</f>
        <v>0</v>
      </c>
      <c r="P103" s="221">
        <v>2.3E-3</v>
      </c>
      <c r="Q103" s="221">
        <f>ROUND(E103*P103,5)</f>
        <v>2.9329999999999998E-2</v>
      </c>
      <c r="R103" s="221"/>
      <c r="S103" s="221"/>
      <c r="T103" s="222">
        <v>0.10349999999999999</v>
      </c>
      <c r="U103" s="221">
        <f>ROUND(E103*T103,2)</f>
        <v>1.32</v>
      </c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109</v>
      </c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outlineLevel="1" x14ac:dyDescent="0.25">
      <c r="A104" s="212"/>
      <c r="B104" s="218"/>
      <c r="C104" s="267" t="s">
        <v>221</v>
      </c>
      <c r="D104" s="226"/>
      <c r="E104" s="230">
        <v>2.3199999999999998</v>
      </c>
      <c r="F104" s="233"/>
      <c r="G104" s="233"/>
      <c r="H104" s="233"/>
      <c r="I104" s="233"/>
      <c r="J104" s="233"/>
      <c r="K104" s="233"/>
      <c r="L104" s="233"/>
      <c r="M104" s="233"/>
      <c r="N104" s="221"/>
      <c r="O104" s="221"/>
      <c r="P104" s="221"/>
      <c r="Q104" s="221"/>
      <c r="R104" s="221"/>
      <c r="S104" s="221"/>
      <c r="T104" s="222"/>
      <c r="U104" s="22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 t="s">
        <v>113</v>
      </c>
      <c r="AF104" s="211">
        <v>0</v>
      </c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1" x14ac:dyDescent="0.25">
      <c r="A105" s="212"/>
      <c r="B105" s="218"/>
      <c r="C105" s="267" t="s">
        <v>222</v>
      </c>
      <c r="D105" s="226"/>
      <c r="E105" s="230">
        <v>10.43</v>
      </c>
      <c r="F105" s="233"/>
      <c r="G105" s="233"/>
      <c r="H105" s="233"/>
      <c r="I105" s="233"/>
      <c r="J105" s="233"/>
      <c r="K105" s="233"/>
      <c r="L105" s="233"/>
      <c r="M105" s="233"/>
      <c r="N105" s="221"/>
      <c r="O105" s="221"/>
      <c r="P105" s="221"/>
      <c r="Q105" s="221"/>
      <c r="R105" s="221"/>
      <c r="S105" s="221"/>
      <c r="T105" s="222"/>
      <c r="U105" s="22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113</v>
      </c>
      <c r="AF105" s="211">
        <v>0</v>
      </c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5">
      <c r="A106" s="212">
        <v>34</v>
      </c>
      <c r="B106" s="218" t="s">
        <v>227</v>
      </c>
      <c r="C106" s="265" t="s">
        <v>228</v>
      </c>
      <c r="D106" s="220" t="s">
        <v>207</v>
      </c>
      <c r="E106" s="228">
        <v>62.826999999999998</v>
      </c>
      <c r="F106" s="232">
        <f>H106+J106</f>
        <v>0</v>
      </c>
      <c r="G106" s="233">
        <f>ROUND(E106*F106,2)</f>
        <v>0</v>
      </c>
      <c r="H106" s="233"/>
      <c r="I106" s="233">
        <f>ROUND(E106*H106,2)</f>
        <v>0</v>
      </c>
      <c r="J106" s="233"/>
      <c r="K106" s="233">
        <f>ROUND(E106*J106,2)</f>
        <v>0</v>
      </c>
      <c r="L106" s="233">
        <v>0</v>
      </c>
      <c r="M106" s="233">
        <f>G106*(1+L106/100)</f>
        <v>0</v>
      </c>
      <c r="N106" s="221">
        <v>0</v>
      </c>
      <c r="O106" s="221">
        <f>ROUND(E106*N106,5)</f>
        <v>0</v>
      </c>
      <c r="P106" s="221">
        <v>1.3500000000000001E-3</v>
      </c>
      <c r="Q106" s="221">
        <f>ROUND(E106*P106,5)</f>
        <v>8.4820000000000007E-2</v>
      </c>
      <c r="R106" s="221"/>
      <c r="S106" s="221"/>
      <c r="T106" s="222">
        <v>9.1999999999999998E-2</v>
      </c>
      <c r="U106" s="221">
        <f>ROUND(E106*T106,2)</f>
        <v>5.78</v>
      </c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 t="s">
        <v>109</v>
      </c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outlineLevel="1" x14ac:dyDescent="0.25">
      <c r="A107" s="212"/>
      <c r="B107" s="218"/>
      <c r="C107" s="267" t="s">
        <v>208</v>
      </c>
      <c r="D107" s="226"/>
      <c r="E107" s="230">
        <v>2.94</v>
      </c>
      <c r="F107" s="233"/>
      <c r="G107" s="233"/>
      <c r="H107" s="233"/>
      <c r="I107" s="233"/>
      <c r="J107" s="233"/>
      <c r="K107" s="233"/>
      <c r="L107" s="233"/>
      <c r="M107" s="233"/>
      <c r="N107" s="221"/>
      <c r="O107" s="221"/>
      <c r="P107" s="221"/>
      <c r="Q107" s="221"/>
      <c r="R107" s="221"/>
      <c r="S107" s="221"/>
      <c r="T107" s="222"/>
      <c r="U107" s="22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113</v>
      </c>
      <c r="AF107" s="211">
        <v>0</v>
      </c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1" x14ac:dyDescent="0.25">
      <c r="A108" s="212"/>
      <c r="B108" s="218"/>
      <c r="C108" s="267" t="s">
        <v>209</v>
      </c>
      <c r="D108" s="226"/>
      <c r="E108" s="230">
        <v>2.0099999999999998</v>
      </c>
      <c r="F108" s="233"/>
      <c r="G108" s="233"/>
      <c r="H108" s="233"/>
      <c r="I108" s="233"/>
      <c r="J108" s="233"/>
      <c r="K108" s="233"/>
      <c r="L108" s="233"/>
      <c r="M108" s="233"/>
      <c r="N108" s="221"/>
      <c r="O108" s="221"/>
      <c r="P108" s="221"/>
      <c r="Q108" s="221"/>
      <c r="R108" s="221"/>
      <c r="S108" s="221"/>
      <c r="T108" s="222"/>
      <c r="U108" s="22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 t="s">
        <v>113</v>
      </c>
      <c r="AF108" s="211">
        <v>0</v>
      </c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5">
      <c r="A109" s="212"/>
      <c r="B109" s="218"/>
      <c r="C109" s="267" t="s">
        <v>210</v>
      </c>
      <c r="D109" s="226"/>
      <c r="E109" s="230">
        <v>2.0699999999999998</v>
      </c>
      <c r="F109" s="233"/>
      <c r="G109" s="233"/>
      <c r="H109" s="233"/>
      <c r="I109" s="233"/>
      <c r="J109" s="233"/>
      <c r="K109" s="233"/>
      <c r="L109" s="233"/>
      <c r="M109" s="233"/>
      <c r="N109" s="221"/>
      <c r="O109" s="221"/>
      <c r="P109" s="221"/>
      <c r="Q109" s="221"/>
      <c r="R109" s="221"/>
      <c r="S109" s="221"/>
      <c r="T109" s="222"/>
      <c r="U109" s="22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 t="s">
        <v>113</v>
      </c>
      <c r="AF109" s="211">
        <v>0</v>
      </c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1" x14ac:dyDescent="0.25">
      <c r="A110" s="212"/>
      <c r="B110" s="218"/>
      <c r="C110" s="267" t="s">
        <v>211</v>
      </c>
      <c r="D110" s="226"/>
      <c r="E110" s="230">
        <v>2.0470000000000002</v>
      </c>
      <c r="F110" s="233"/>
      <c r="G110" s="233"/>
      <c r="H110" s="233"/>
      <c r="I110" s="233"/>
      <c r="J110" s="233"/>
      <c r="K110" s="233"/>
      <c r="L110" s="233"/>
      <c r="M110" s="233"/>
      <c r="N110" s="221"/>
      <c r="O110" s="221"/>
      <c r="P110" s="221"/>
      <c r="Q110" s="221"/>
      <c r="R110" s="221"/>
      <c r="S110" s="221"/>
      <c r="T110" s="222"/>
      <c r="U110" s="22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 t="s">
        <v>113</v>
      </c>
      <c r="AF110" s="211">
        <v>0</v>
      </c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5">
      <c r="A111" s="212"/>
      <c r="B111" s="218"/>
      <c r="C111" s="268" t="s">
        <v>136</v>
      </c>
      <c r="D111" s="227"/>
      <c r="E111" s="231">
        <v>9.0670000000000002</v>
      </c>
      <c r="F111" s="233"/>
      <c r="G111" s="233"/>
      <c r="H111" s="233"/>
      <c r="I111" s="233"/>
      <c r="J111" s="233"/>
      <c r="K111" s="233"/>
      <c r="L111" s="233"/>
      <c r="M111" s="233"/>
      <c r="N111" s="221"/>
      <c r="O111" s="221"/>
      <c r="P111" s="221"/>
      <c r="Q111" s="221"/>
      <c r="R111" s="221"/>
      <c r="S111" s="221"/>
      <c r="T111" s="222"/>
      <c r="U111" s="22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 t="s">
        <v>113</v>
      </c>
      <c r="AF111" s="211">
        <v>1</v>
      </c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5">
      <c r="A112" s="212"/>
      <c r="B112" s="218"/>
      <c r="C112" s="267" t="s">
        <v>212</v>
      </c>
      <c r="D112" s="226"/>
      <c r="E112" s="230">
        <v>14</v>
      </c>
      <c r="F112" s="233"/>
      <c r="G112" s="233"/>
      <c r="H112" s="233"/>
      <c r="I112" s="233"/>
      <c r="J112" s="233"/>
      <c r="K112" s="233"/>
      <c r="L112" s="233"/>
      <c r="M112" s="233"/>
      <c r="N112" s="221"/>
      <c r="O112" s="221"/>
      <c r="P112" s="221"/>
      <c r="Q112" s="221"/>
      <c r="R112" s="221"/>
      <c r="S112" s="221"/>
      <c r="T112" s="222"/>
      <c r="U112" s="22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 t="s">
        <v>113</v>
      </c>
      <c r="AF112" s="211">
        <v>0</v>
      </c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5">
      <c r="A113" s="212"/>
      <c r="B113" s="218"/>
      <c r="C113" s="267" t="s">
        <v>213</v>
      </c>
      <c r="D113" s="226"/>
      <c r="E113" s="230">
        <v>17.420000000000002</v>
      </c>
      <c r="F113" s="233"/>
      <c r="G113" s="233"/>
      <c r="H113" s="233"/>
      <c r="I113" s="233"/>
      <c r="J113" s="233"/>
      <c r="K113" s="233"/>
      <c r="L113" s="233"/>
      <c r="M113" s="233"/>
      <c r="N113" s="221"/>
      <c r="O113" s="221"/>
      <c r="P113" s="221"/>
      <c r="Q113" s="221"/>
      <c r="R113" s="221"/>
      <c r="S113" s="221"/>
      <c r="T113" s="222"/>
      <c r="U113" s="22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 t="s">
        <v>113</v>
      </c>
      <c r="AF113" s="211">
        <v>0</v>
      </c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1" x14ac:dyDescent="0.25">
      <c r="A114" s="212"/>
      <c r="B114" s="218"/>
      <c r="C114" s="267" t="s">
        <v>214</v>
      </c>
      <c r="D114" s="226"/>
      <c r="E114" s="230">
        <v>5.0999999999999996</v>
      </c>
      <c r="F114" s="233"/>
      <c r="G114" s="233"/>
      <c r="H114" s="233"/>
      <c r="I114" s="233"/>
      <c r="J114" s="233"/>
      <c r="K114" s="233"/>
      <c r="L114" s="233"/>
      <c r="M114" s="233"/>
      <c r="N114" s="221"/>
      <c r="O114" s="221"/>
      <c r="P114" s="221"/>
      <c r="Q114" s="221"/>
      <c r="R114" s="221"/>
      <c r="S114" s="221"/>
      <c r="T114" s="222"/>
      <c r="U114" s="22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 t="s">
        <v>113</v>
      </c>
      <c r="AF114" s="211">
        <v>0</v>
      </c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1" x14ac:dyDescent="0.25">
      <c r="A115" s="212"/>
      <c r="B115" s="218"/>
      <c r="C115" s="267" t="s">
        <v>215</v>
      </c>
      <c r="D115" s="226"/>
      <c r="E115" s="230">
        <v>17.239999999999998</v>
      </c>
      <c r="F115" s="233"/>
      <c r="G115" s="233"/>
      <c r="H115" s="233"/>
      <c r="I115" s="233"/>
      <c r="J115" s="233"/>
      <c r="K115" s="233"/>
      <c r="L115" s="233"/>
      <c r="M115" s="233"/>
      <c r="N115" s="221"/>
      <c r="O115" s="221"/>
      <c r="P115" s="221"/>
      <c r="Q115" s="221"/>
      <c r="R115" s="221"/>
      <c r="S115" s="221"/>
      <c r="T115" s="222"/>
      <c r="U115" s="22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 t="s">
        <v>113</v>
      </c>
      <c r="AF115" s="211">
        <v>0</v>
      </c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5">
      <c r="A116" s="212"/>
      <c r="B116" s="218"/>
      <c r="C116" s="268" t="s">
        <v>136</v>
      </c>
      <c r="D116" s="227"/>
      <c r="E116" s="231">
        <v>53.76</v>
      </c>
      <c r="F116" s="233"/>
      <c r="G116" s="233"/>
      <c r="H116" s="233"/>
      <c r="I116" s="233"/>
      <c r="J116" s="233"/>
      <c r="K116" s="233"/>
      <c r="L116" s="233"/>
      <c r="M116" s="233"/>
      <c r="N116" s="221"/>
      <c r="O116" s="221"/>
      <c r="P116" s="221"/>
      <c r="Q116" s="221"/>
      <c r="R116" s="221"/>
      <c r="S116" s="221"/>
      <c r="T116" s="222"/>
      <c r="U116" s="22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 t="s">
        <v>113</v>
      </c>
      <c r="AF116" s="211">
        <v>1</v>
      </c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1" x14ac:dyDescent="0.25">
      <c r="A117" s="212">
        <v>35</v>
      </c>
      <c r="B117" s="218" t="s">
        <v>229</v>
      </c>
      <c r="C117" s="265" t="s">
        <v>230</v>
      </c>
      <c r="D117" s="220" t="s">
        <v>207</v>
      </c>
      <c r="E117" s="228">
        <v>2.27</v>
      </c>
      <c r="F117" s="232">
        <f>H117+J117</f>
        <v>0</v>
      </c>
      <c r="G117" s="233">
        <f>ROUND(E117*F117,2)</f>
        <v>0</v>
      </c>
      <c r="H117" s="233"/>
      <c r="I117" s="233">
        <f>ROUND(E117*H117,2)</f>
        <v>0</v>
      </c>
      <c r="J117" s="233"/>
      <c r="K117" s="233">
        <f>ROUND(E117*J117,2)</f>
        <v>0</v>
      </c>
      <c r="L117" s="233">
        <v>0</v>
      </c>
      <c r="M117" s="233">
        <f>G117*(1+L117/100)</f>
        <v>0</v>
      </c>
      <c r="N117" s="221">
        <v>0</v>
      </c>
      <c r="O117" s="221">
        <f>ROUND(E117*N117,5)</f>
        <v>0</v>
      </c>
      <c r="P117" s="221">
        <v>5.7099999999999998E-3</v>
      </c>
      <c r="Q117" s="221">
        <f>ROUND(E117*P117,5)</f>
        <v>1.2959999999999999E-2</v>
      </c>
      <c r="R117" s="221"/>
      <c r="S117" s="221"/>
      <c r="T117" s="222">
        <v>0.115</v>
      </c>
      <c r="U117" s="221">
        <f>ROUND(E117*T117,2)</f>
        <v>0.26</v>
      </c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 t="s">
        <v>109</v>
      </c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1" x14ac:dyDescent="0.25">
      <c r="A118" s="212">
        <v>36</v>
      </c>
      <c r="B118" s="218" t="s">
        <v>231</v>
      </c>
      <c r="C118" s="265" t="s">
        <v>232</v>
      </c>
      <c r="D118" s="220" t="s">
        <v>207</v>
      </c>
      <c r="E118" s="228">
        <v>45.6</v>
      </c>
      <c r="F118" s="232">
        <f>H118+J118</f>
        <v>0</v>
      </c>
      <c r="G118" s="233">
        <f>ROUND(E118*F118,2)</f>
        <v>0</v>
      </c>
      <c r="H118" s="233"/>
      <c r="I118" s="233">
        <f>ROUND(E118*H118,2)</f>
        <v>0</v>
      </c>
      <c r="J118" s="233"/>
      <c r="K118" s="233">
        <f>ROUND(E118*J118,2)</f>
        <v>0</v>
      </c>
      <c r="L118" s="233">
        <v>0</v>
      </c>
      <c r="M118" s="233">
        <f>G118*(1+L118/100)</f>
        <v>0</v>
      </c>
      <c r="N118" s="221">
        <v>0</v>
      </c>
      <c r="O118" s="221">
        <f>ROUND(E118*N118,5)</f>
        <v>0</v>
      </c>
      <c r="P118" s="221">
        <v>2.8500000000000001E-3</v>
      </c>
      <c r="Q118" s="221">
        <f>ROUND(E118*P118,5)</f>
        <v>0.12995999999999999</v>
      </c>
      <c r="R118" s="221"/>
      <c r="S118" s="221"/>
      <c r="T118" s="222">
        <v>6.9000000000000006E-2</v>
      </c>
      <c r="U118" s="221">
        <f>ROUND(E118*T118,2)</f>
        <v>3.15</v>
      </c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 t="s">
        <v>109</v>
      </c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5">
      <c r="A119" s="212">
        <v>37</v>
      </c>
      <c r="B119" s="218" t="s">
        <v>233</v>
      </c>
      <c r="C119" s="265" t="s">
        <v>234</v>
      </c>
      <c r="D119" s="220" t="s">
        <v>207</v>
      </c>
      <c r="E119" s="228">
        <v>10.9</v>
      </c>
      <c r="F119" s="232">
        <f>H119+J119</f>
        <v>0</v>
      </c>
      <c r="G119" s="233">
        <f>ROUND(E119*F119,2)</f>
        <v>0</v>
      </c>
      <c r="H119" s="233"/>
      <c r="I119" s="233">
        <f>ROUND(E119*H119,2)</f>
        <v>0</v>
      </c>
      <c r="J119" s="233"/>
      <c r="K119" s="233">
        <f>ROUND(E119*J119,2)</f>
        <v>0</v>
      </c>
      <c r="L119" s="233">
        <v>0</v>
      </c>
      <c r="M119" s="233">
        <f>G119*(1+L119/100)</f>
        <v>0</v>
      </c>
      <c r="N119" s="221">
        <v>2.5100000000000001E-3</v>
      </c>
      <c r="O119" s="221">
        <f>ROUND(E119*N119,5)</f>
        <v>2.7359999999999999E-2</v>
      </c>
      <c r="P119" s="221">
        <v>0</v>
      </c>
      <c r="Q119" s="221">
        <f>ROUND(E119*P119,5)</f>
        <v>0</v>
      </c>
      <c r="R119" s="221"/>
      <c r="S119" s="221"/>
      <c r="T119" s="222">
        <v>0.59138999999999997</v>
      </c>
      <c r="U119" s="221">
        <f>ROUND(E119*T119,2)</f>
        <v>6.45</v>
      </c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 t="s">
        <v>109</v>
      </c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1" x14ac:dyDescent="0.25">
      <c r="A120" s="212">
        <v>38</v>
      </c>
      <c r="B120" s="218" t="s">
        <v>235</v>
      </c>
      <c r="C120" s="265" t="s">
        <v>236</v>
      </c>
      <c r="D120" s="220" t="s">
        <v>207</v>
      </c>
      <c r="E120" s="228">
        <v>9</v>
      </c>
      <c r="F120" s="232">
        <f>H120+J120</f>
        <v>0</v>
      </c>
      <c r="G120" s="233">
        <f>ROUND(E120*F120,2)</f>
        <v>0</v>
      </c>
      <c r="H120" s="233"/>
      <c r="I120" s="233">
        <f>ROUND(E120*H120,2)</f>
        <v>0</v>
      </c>
      <c r="J120" s="233"/>
      <c r="K120" s="233">
        <f>ROUND(E120*J120,2)</f>
        <v>0</v>
      </c>
      <c r="L120" s="233">
        <v>0</v>
      </c>
      <c r="M120" s="233">
        <f>G120*(1+L120/100)</f>
        <v>0</v>
      </c>
      <c r="N120" s="221">
        <v>2.6099999999999999E-3</v>
      </c>
      <c r="O120" s="221">
        <f>ROUND(E120*N120,5)</f>
        <v>2.349E-2</v>
      </c>
      <c r="P120" s="221">
        <v>0</v>
      </c>
      <c r="Q120" s="221">
        <f>ROUND(E120*P120,5)</f>
        <v>0</v>
      </c>
      <c r="R120" s="221"/>
      <c r="S120" s="221"/>
      <c r="T120" s="222">
        <v>0.65805000000000002</v>
      </c>
      <c r="U120" s="221">
        <f>ROUND(E120*T120,2)</f>
        <v>5.92</v>
      </c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 t="s">
        <v>109</v>
      </c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1" x14ac:dyDescent="0.25">
      <c r="A121" s="212">
        <v>39</v>
      </c>
      <c r="B121" s="218" t="s">
        <v>237</v>
      </c>
      <c r="C121" s="265" t="s">
        <v>238</v>
      </c>
      <c r="D121" s="220" t="s">
        <v>207</v>
      </c>
      <c r="E121" s="228">
        <v>11</v>
      </c>
      <c r="F121" s="232">
        <f>H121+J121</f>
        <v>0</v>
      </c>
      <c r="G121" s="233">
        <f>ROUND(E121*F121,2)</f>
        <v>0</v>
      </c>
      <c r="H121" s="233"/>
      <c r="I121" s="233">
        <f>ROUND(E121*H121,2)</f>
        <v>0</v>
      </c>
      <c r="J121" s="233"/>
      <c r="K121" s="233">
        <f>ROUND(E121*J121,2)</f>
        <v>0</v>
      </c>
      <c r="L121" s="233">
        <v>0</v>
      </c>
      <c r="M121" s="233">
        <f>G121*(1+L121/100)</f>
        <v>0</v>
      </c>
      <c r="N121" s="221">
        <v>0</v>
      </c>
      <c r="O121" s="221">
        <f>ROUND(E121*N121,5)</f>
        <v>0</v>
      </c>
      <c r="P121" s="221">
        <v>0</v>
      </c>
      <c r="Q121" s="221">
        <f>ROUND(E121*P121,5)</f>
        <v>0</v>
      </c>
      <c r="R121" s="221"/>
      <c r="S121" s="221"/>
      <c r="T121" s="222">
        <v>0.3634</v>
      </c>
      <c r="U121" s="221">
        <f>ROUND(E121*T121,2)</f>
        <v>4</v>
      </c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 t="s">
        <v>109</v>
      </c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1" x14ac:dyDescent="0.25">
      <c r="A122" s="212">
        <v>40</v>
      </c>
      <c r="B122" s="218" t="s">
        <v>239</v>
      </c>
      <c r="C122" s="265" t="s">
        <v>240</v>
      </c>
      <c r="D122" s="220" t="s">
        <v>241</v>
      </c>
      <c r="E122" s="228">
        <v>11</v>
      </c>
      <c r="F122" s="232">
        <f>H122+J122</f>
        <v>0</v>
      </c>
      <c r="G122" s="233">
        <f>ROUND(E122*F122,2)</f>
        <v>0</v>
      </c>
      <c r="H122" s="233"/>
      <c r="I122" s="233">
        <f>ROUND(E122*H122,2)</f>
        <v>0</v>
      </c>
      <c r="J122" s="233"/>
      <c r="K122" s="233">
        <f>ROUND(E122*J122,2)</f>
        <v>0</v>
      </c>
      <c r="L122" s="233">
        <v>0</v>
      </c>
      <c r="M122" s="233">
        <f>G122*(1+L122/100)</f>
        <v>0</v>
      </c>
      <c r="N122" s="221">
        <v>3.0000000000000001E-3</v>
      </c>
      <c r="O122" s="221">
        <f>ROUND(E122*N122,5)</f>
        <v>3.3000000000000002E-2</v>
      </c>
      <c r="P122" s="221">
        <v>0</v>
      </c>
      <c r="Q122" s="221">
        <f>ROUND(E122*P122,5)</f>
        <v>0</v>
      </c>
      <c r="R122" s="221"/>
      <c r="S122" s="221"/>
      <c r="T122" s="222">
        <v>0</v>
      </c>
      <c r="U122" s="221">
        <f>ROUND(E122*T122,2)</f>
        <v>0</v>
      </c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 t="s">
        <v>171</v>
      </c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ht="20.399999999999999" outlineLevel="1" x14ac:dyDescent="0.25">
      <c r="A123" s="212">
        <v>41</v>
      </c>
      <c r="B123" s="218" t="s">
        <v>242</v>
      </c>
      <c r="C123" s="265" t="s">
        <v>243</v>
      </c>
      <c r="D123" s="220" t="s">
        <v>244</v>
      </c>
      <c r="E123" s="228">
        <v>1</v>
      </c>
      <c r="F123" s="232">
        <f>H123+J123</f>
        <v>0</v>
      </c>
      <c r="G123" s="233">
        <f>ROUND(E123*F123,2)</f>
        <v>0</v>
      </c>
      <c r="H123" s="233"/>
      <c r="I123" s="233">
        <f>ROUND(E123*H123,2)</f>
        <v>0</v>
      </c>
      <c r="J123" s="233"/>
      <c r="K123" s="233">
        <f>ROUND(E123*J123,2)</f>
        <v>0</v>
      </c>
      <c r="L123" s="233">
        <v>0</v>
      </c>
      <c r="M123" s="233">
        <f>G123*(1+L123/100)</f>
        <v>0</v>
      </c>
      <c r="N123" s="221">
        <v>0</v>
      </c>
      <c r="O123" s="221">
        <f>ROUND(E123*N123,5)</f>
        <v>0</v>
      </c>
      <c r="P123" s="221">
        <v>0</v>
      </c>
      <c r="Q123" s="221">
        <f>ROUND(E123*P123,5)</f>
        <v>0</v>
      </c>
      <c r="R123" s="221"/>
      <c r="S123" s="221"/>
      <c r="T123" s="222">
        <v>0</v>
      </c>
      <c r="U123" s="221">
        <f>ROUND(E123*T123,2)</f>
        <v>0</v>
      </c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 t="s">
        <v>109</v>
      </c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1" x14ac:dyDescent="0.25">
      <c r="A124" s="212">
        <v>42</v>
      </c>
      <c r="B124" s="218" t="s">
        <v>245</v>
      </c>
      <c r="C124" s="265" t="s">
        <v>246</v>
      </c>
      <c r="D124" s="220" t="s">
        <v>190</v>
      </c>
      <c r="E124" s="228">
        <v>0.51466999999999996</v>
      </c>
      <c r="F124" s="232">
        <f>H124+J124</f>
        <v>0</v>
      </c>
      <c r="G124" s="233">
        <f>ROUND(E124*F124,2)</f>
        <v>0</v>
      </c>
      <c r="H124" s="233"/>
      <c r="I124" s="233">
        <f>ROUND(E124*H124,2)</f>
        <v>0</v>
      </c>
      <c r="J124" s="233"/>
      <c r="K124" s="233">
        <f>ROUND(E124*J124,2)</f>
        <v>0</v>
      </c>
      <c r="L124" s="233">
        <v>0</v>
      </c>
      <c r="M124" s="233">
        <f>G124*(1+L124/100)</f>
        <v>0</v>
      </c>
      <c r="N124" s="221">
        <v>0</v>
      </c>
      <c r="O124" s="221">
        <f>ROUND(E124*N124,5)</f>
        <v>0</v>
      </c>
      <c r="P124" s="221">
        <v>0</v>
      </c>
      <c r="Q124" s="221">
        <f>ROUND(E124*P124,5)</f>
        <v>0</v>
      </c>
      <c r="R124" s="221"/>
      <c r="S124" s="221"/>
      <c r="T124" s="222">
        <v>4.82</v>
      </c>
      <c r="U124" s="221">
        <f>ROUND(E124*T124,2)</f>
        <v>2.48</v>
      </c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 t="s">
        <v>247</v>
      </c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x14ac:dyDescent="0.25">
      <c r="A125" s="213" t="s">
        <v>104</v>
      </c>
      <c r="B125" s="219" t="s">
        <v>71</v>
      </c>
      <c r="C125" s="266" t="s">
        <v>72</v>
      </c>
      <c r="D125" s="223"/>
      <c r="E125" s="229"/>
      <c r="F125" s="234"/>
      <c r="G125" s="234">
        <f>SUMIF(AE126:AE134,"&lt;&gt;NOR",G126:G134)</f>
        <v>0</v>
      </c>
      <c r="H125" s="234"/>
      <c r="I125" s="234">
        <f>SUM(I126:I134)</f>
        <v>0</v>
      </c>
      <c r="J125" s="234"/>
      <c r="K125" s="234">
        <f>SUM(K126:K134)</f>
        <v>0</v>
      </c>
      <c r="L125" s="234"/>
      <c r="M125" s="234">
        <f>SUM(M126:M134)</f>
        <v>0</v>
      </c>
      <c r="N125" s="224"/>
      <c r="O125" s="224">
        <f>SUM(O126:O134)</f>
        <v>8.9040000000000008E-2</v>
      </c>
      <c r="P125" s="224"/>
      <c r="Q125" s="224">
        <f>SUM(Q126:Q134)</f>
        <v>0</v>
      </c>
      <c r="R125" s="224"/>
      <c r="S125" s="224"/>
      <c r="T125" s="225"/>
      <c r="U125" s="224">
        <f>SUM(U126:U134)</f>
        <v>58.43</v>
      </c>
      <c r="AE125" t="s">
        <v>105</v>
      </c>
    </row>
    <row r="126" spans="1:60" ht="20.399999999999999" outlineLevel="1" x14ac:dyDescent="0.25">
      <c r="A126" s="212">
        <v>43</v>
      </c>
      <c r="B126" s="218" t="s">
        <v>248</v>
      </c>
      <c r="C126" s="265" t="s">
        <v>249</v>
      </c>
      <c r="D126" s="220" t="s">
        <v>187</v>
      </c>
      <c r="E126" s="228">
        <v>123</v>
      </c>
      <c r="F126" s="232">
        <f>H126+J126</f>
        <v>0</v>
      </c>
      <c r="G126" s="233">
        <f>ROUND(E126*F126,2)</f>
        <v>0</v>
      </c>
      <c r="H126" s="233"/>
      <c r="I126" s="233">
        <f>ROUND(E126*H126,2)</f>
        <v>0</v>
      </c>
      <c r="J126" s="233"/>
      <c r="K126" s="233">
        <f>ROUND(E126*J126,2)</f>
        <v>0</v>
      </c>
      <c r="L126" s="233">
        <v>0</v>
      </c>
      <c r="M126" s="233">
        <f>G126*(1+L126/100)</f>
        <v>0</v>
      </c>
      <c r="N126" s="221">
        <v>4.8000000000000001E-4</v>
      </c>
      <c r="O126" s="221">
        <f>ROUND(E126*N126,5)</f>
        <v>5.9040000000000002E-2</v>
      </c>
      <c r="P126" s="221">
        <v>0</v>
      </c>
      <c r="Q126" s="221">
        <f>ROUND(E126*P126,5)</f>
        <v>0</v>
      </c>
      <c r="R126" s="221"/>
      <c r="S126" s="221"/>
      <c r="T126" s="222">
        <v>0.47499999999999998</v>
      </c>
      <c r="U126" s="221">
        <f>ROUND(E126*T126,2)</f>
        <v>58.43</v>
      </c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 t="s">
        <v>109</v>
      </c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1" x14ac:dyDescent="0.25">
      <c r="A127" s="212"/>
      <c r="B127" s="218"/>
      <c r="C127" s="267" t="s">
        <v>250</v>
      </c>
      <c r="D127" s="226"/>
      <c r="E127" s="230">
        <v>15</v>
      </c>
      <c r="F127" s="233"/>
      <c r="G127" s="233"/>
      <c r="H127" s="233"/>
      <c r="I127" s="233"/>
      <c r="J127" s="233"/>
      <c r="K127" s="233"/>
      <c r="L127" s="233"/>
      <c r="M127" s="233"/>
      <c r="N127" s="221"/>
      <c r="O127" s="221"/>
      <c r="P127" s="221"/>
      <c r="Q127" s="221"/>
      <c r="R127" s="221"/>
      <c r="S127" s="221"/>
      <c r="T127" s="222"/>
      <c r="U127" s="22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 t="s">
        <v>113</v>
      </c>
      <c r="AF127" s="211">
        <v>0</v>
      </c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1" x14ac:dyDescent="0.25">
      <c r="A128" s="212"/>
      <c r="B128" s="218"/>
      <c r="C128" s="267" t="s">
        <v>251</v>
      </c>
      <c r="D128" s="226"/>
      <c r="E128" s="230">
        <v>20</v>
      </c>
      <c r="F128" s="233"/>
      <c r="G128" s="233"/>
      <c r="H128" s="233"/>
      <c r="I128" s="233"/>
      <c r="J128" s="233"/>
      <c r="K128" s="233"/>
      <c r="L128" s="233"/>
      <c r="M128" s="233"/>
      <c r="N128" s="221"/>
      <c r="O128" s="221"/>
      <c r="P128" s="221"/>
      <c r="Q128" s="221"/>
      <c r="R128" s="221"/>
      <c r="S128" s="221"/>
      <c r="T128" s="222"/>
      <c r="U128" s="22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 t="s">
        <v>113</v>
      </c>
      <c r="AF128" s="211">
        <v>0</v>
      </c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5">
      <c r="A129" s="212"/>
      <c r="B129" s="218"/>
      <c r="C129" s="267" t="s">
        <v>252</v>
      </c>
      <c r="D129" s="226"/>
      <c r="E129" s="230">
        <v>18</v>
      </c>
      <c r="F129" s="233"/>
      <c r="G129" s="233"/>
      <c r="H129" s="233"/>
      <c r="I129" s="233"/>
      <c r="J129" s="233"/>
      <c r="K129" s="233"/>
      <c r="L129" s="233"/>
      <c r="M129" s="233"/>
      <c r="N129" s="221"/>
      <c r="O129" s="221"/>
      <c r="P129" s="221"/>
      <c r="Q129" s="221"/>
      <c r="R129" s="221"/>
      <c r="S129" s="221"/>
      <c r="T129" s="222"/>
      <c r="U129" s="22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 t="s">
        <v>113</v>
      </c>
      <c r="AF129" s="211">
        <v>0</v>
      </c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1" x14ac:dyDescent="0.25">
      <c r="A130" s="212"/>
      <c r="B130" s="218"/>
      <c r="C130" s="267" t="s">
        <v>253</v>
      </c>
      <c r="D130" s="226"/>
      <c r="E130" s="230">
        <v>15</v>
      </c>
      <c r="F130" s="233"/>
      <c r="G130" s="233"/>
      <c r="H130" s="233"/>
      <c r="I130" s="233"/>
      <c r="J130" s="233"/>
      <c r="K130" s="233"/>
      <c r="L130" s="233"/>
      <c r="M130" s="233"/>
      <c r="N130" s="221"/>
      <c r="O130" s="221"/>
      <c r="P130" s="221"/>
      <c r="Q130" s="221"/>
      <c r="R130" s="221"/>
      <c r="S130" s="221"/>
      <c r="T130" s="222"/>
      <c r="U130" s="22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 t="s">
        <v>113</v>
      </c>
      <c r="AF130" s="211">
        <v>0</v>
      </c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1" x14ac:dyDescent="0.25">
      <c r="A131" s="212"/>
      <c r="B131" s="218"/>
      <c r="C131" s="267" t="s">
        <v>254</v>
      </c>
      <c r="D131" s="226"/>
      <c r="E131" s="230">
        <v>55</v>
      </c>
      <c r="F131" s="233"/>
      <c r="G131" s="233"/>
      <c r="H131" s="233"/>
      <c r="I131" s="233"/>
      <c r="J131" s="233"/>
      <c r="K131" s="233"/>
      <c r="L131" s="233"/>
      <c r="M131" s="233"/>
      <c r="N131" s="221"/>
      <c r="O131" s="221"/>
      <c r="P131" s="221"/>
      <c r="Q131" s="221"/>
      <c r="R131" s="221"/>
      <c r="S131" s="221"/>
      <c r="T131" s="222"/>
      <c r="U131" s="22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 t="s">
        <v>113</v>
      </c>
      <c r="AF131" s="211">
        <v>0</v>
      </c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1" x14ac:dyDescent="0.25">
      <c r="A132" s="212">
        <v>44</v>
      </c>
      <c r="B132" s="218" t="s">
        <v>255</v>
      </c>
      <c r="C132" s="265" t="s">
        <v>256</v>
      </c>
      <c r="D132" s="220" t="s">
        <v>257</v>
      </c>
      <c r="E132" s="228">
        <v>10</v>
      </c>
      <c r="F132" s="232">
        <f>H132+J132</f>
        <v>0</v>
      </c>
      <c r="G132" s="233">
        <f>ROUND(E132*F132,2)</f>
        <v>0</v>
      </c>
      <c r="H132" s="233"/>
      <c r="I132" s="233">
        <f>ROUND(E132*H132,2)</f>
        <v>0</v>
      </c>
      <c r="J132" s="233"/>
      <c r="K132" s="233">
        <f>ROUND(E132*J132,2)</f>
        <v>0</v>
      </c>
      <c r="L132" s="233">
        <v>0</v>
      </c>
      <c r="M132" s="233">
        <f>G132*(1+L132/100)</f>
        <v>0</v>
      </c>
      <c r="N132" s="221">
        <v>1E-3</v>
      </c>
      <c r="O132" s="221">
        <f>ROUND(E132*N132,5)</f>
        <v>0.01</v>
      </c>
      <c r="P132" s="221">
        <v>0</v>
      </c>
      <c r="Q132" s="221">
        <f>ROUND(E132*P132,5)</f>
        <v>0</v>
      </c>
      <c r="R132" s="221"/>
      <c r="S132" s="221"/>
      <c r="T132" s="222">
        <v>0</v>
      </c>
      <c r="U132" s="221">
        <f>ROUND(E132*T132,2)</f>
        <v>0</v>
      </c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 t="s">
        <v>171</v>
      </c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1" x14ac:dyDescent="0.25">
      <c r="A133" s="212">
        <v>45</v>
      </c>
      <c r="B133" s="218" t="s">
        <v>258</v>
      </c>
      <c r="C133" s="265" t="s">
        <v>259</v>
      </c>
      <c r="D133" s="220" t="s">
        <v>257</v>
      </c>
      <c r="E133" s="228">
        <v>20</v>
      </c>
      <c r="F133" s="232">
        <f>H133+J133</f>
        <v>0</v>
      </c>
      <c r="G133" s="233">
        <f>ROUND(E133*F133,2)</f>
        <v>0</v>
      </c>
      <c r="H133" s="233"/>
      <c r="I133" s="233">
        <f>ROUND(E133*H133,2)</f>
        <v>0</v>
      </c>
      <c r="J133" s="233"/>
      <c r="K133" s="233">
        <f>ROUND(E133*J133,2)</f>
        <v>0</v>
      </c>
      <c r="L133" s="233">
        <v>0</v>
      </c>
      <c r="M133" s="233">
        <f>G133*(1+L133/100)</f>
        <v>0</v>
      </c>
      <c r="N133" s="221">
        <v>1E-3</v>
      </c>
      <c r="O133" s="221">
        <f>ROUND(E133*N133,5)</f>
        <v>0.02</v>
      </c>
      <c r="P133" s="221">
        <v>0</v>
      </c>
      <c r="Q133" s="221">
        <f>ROUND(E133*P133,5)</f>
        <v>0</v>
      </c>
      <c r="R133" s="221"/>
      <c r="S133" s="221"/>
      <c r="T133" s="222">
        <v>0</v>
      </c>
      <c r="U133" s="221">
        <f>ROUND(E133*T133,2)</f>
        <v>0</v>
      </c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 t="s">
        <v>171</v>
      </c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ht="20.399999999999999" outlineLevel="1" x14ac:dyDescent="0.25">
      <c r="A134" s="212">
        <v>46</v>
      </c>
      <c r="B134" s="218" t="s">
        <v>260</v>
      </c>
      <c r="C134" s="265" t="s">
        <v>261</v>
      </c>
      <c r="D134" s="220" t="s">
        <v>244</v>
      </c>
      <c r="E134" s="228">
        <v>1</v>
      </c>
      <c r="F134" s="232">
        <f>H134+J134</f>
        <v>0</v>
      </c>
      <c r="G134" s="233">
        <f>ROUND(E134*F134,2)</f>
        <v>0</v>
      </c>
      <c r="H134" s="233"/>
      <c r="I134" s="233">
        <f>ROUND(E134*H134,2)</f>
        <v>0</v>
      </c>
      <c r="J134" s="233"/>
      <c r="K134" s="233">
        <f>ROUND(E134*J134,2)</f>
        <v>0</v>
      </c>
      <c r="L134" s="233">
        <v>0</v>
      </c>
      <c r="M134" s="233">
        <f>G134*(1+L134/100)</f>
        <v>0</v>
      </c>
      <c r="N134" s="221">
        <v>0</v>
      </c>
      <c r="O134" s="221">
        <f>ROUND(E134*N134,5)</f>
        <v>0</v>
      </c>
      <c r="P134" s="221">
        <v>0</v>
      </c>
      <c r="Q134" s="221">
        <f>ROUND(E134*P134,5)</f>
        <v>0</v>
      </c>
      <c r="R134" s="221"/>
      <c r="S134" s="221"/>
      <c r="T134" s="222">
        <v>0</v>
      </c>
      <c r="U134" s="221">
        <f>ROUND(E134*T134,2)</f>
        <v>0</v>
      </c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 t="s">
        <v>109</v>
      </c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x14ac:dyDescent="0.25">
      <c r="A135" s="213" t="s">
        <v>104</v>
      </c>
      <c r="B135" s="219" t="s">
        <v>73</v>
      </c>
      <c r="C135" s="266" t="s">
        <v>74</v>
      </c>
      <c r="D135" s="223"/>
      <c r="E135" s="229"/>
      <c r="F135" s="234"/>
      <c r="G135" s="234">
        <f>SUMIF(AE136:AE138,"&lt;&gt;NOR",G136:G138)</f>
        <v>0</v>
      </c>
      <c r="H135" s="234"/>
      <c r="I135" s="234">
        <f>SUM(I136:I138)</f>
        <v>0</v>
      </c>
      <c r="J135" s="234"/>
      <c r="K135" s="234">
        <f>SUM(K136:K138)</f>
        <v>0</v>
      </c>
      <c r="L135" s="234"/>
      <c r="M135" s="234">
        <f>SUM(M136:M138)</f>
        <v>0</v>
      </c>
      <c r="N135" s="224"/>
      <c r="O135" s="224">
        <f>SUM(O136:O138)</f>
        <v>0</v>
      </c>
      <c r="P135" s="224"/>
      <c r="Q135" s="224">
        <f>SUM(Q136:Q138)</f>
        <v>0</v>
      </c>
      <c r="R135" s="224"/>
      <c r="S135" s="224"/>
      <c r="T135" s="225"/>
      <c r="U135" s="224">
        <f>SUM(U136:U138)</f>
        <v>14.1</v>
      </c>
      <c r="AE135" t="s">
        <v>105</v>
      </c>
    </row>
    <row r="136" spans="1:60" outlineLevel="1" x14ac:dyDescent="0.25">
      <c r="A136" s="212">
        <v>47</v>
      </c>
      <c r="B136" s="218" t="s">
        <v>262</v>
      </c>
      <c r="C136" s="265" t="s">
        <v>263</v>
      </c>
      <c r="D136" s="220" t="s">
        <v>241</v>
      </c>
      <c r="E136" s="228">
        <v>40</v>
      </c>
      <c r="F136" s="232">
        <f>H136+J136</f>
        <v>0</v>
      </c>
      <c r="G136" s="233">
        <f>ROUND(E136*F136,2)</f>
        <v>0</v>
      </c>
      <c r="H136" s="233"/>
      <c r="I136" s="233">
        <f>ROUND(E136*H136,2)</f>
        <v>0</v>
      </c>
      <c r="J136" s="233"/>
      <c r="K136" s="233">
        <f>ROUND(E136*J136,2)</f>
        <v>0</v>
      </c>
      <c r="L136" s="233">
        <v>0</v>
      </c>
      <c r="M136" s="233">
        <f>G136*(1+L136/100)</f>
        <v>0</v>
      </c>
      <c r="N136" s="221">
        <v>0</v>
      </c>
      <c r="O136" s="221">
        <f>ROUND(E136*N136,5)</f>
        <v>0</v>
      </c>
      <c r="P136" s="221">
        <v>0</v>
      </c>
      <c r="Q136" s="221">
        <f>ROUND(E136*P136,5)</f>
        <v>0</v>
      </c>
      <c r="R136" s="221"/>
      <c r="S136" s="221"/>
      <c r="T136" s="222">
        <v>0.24399999999999999</v>
      </c>
      <c r="U136" s="221">
        <f>ROUND(E136*T136,2)</f>
        <v>9.76</v>
      </c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 t="s">
        <v>109</v>
      </c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1" x14ac:dyDescent="0.25">
      <c r="A137" s="212">
        <v>48</v>
      </c>
      <c r="B137" s="218" t="s">
        <v>264</v>
      </c>
      <c r="C137" s="265" t="s">
        <v>265</v>
      </c>
      <c r="D137" s="220" t="s">
        <v>207</v>
      </c>
      <c r="E137" s="228">
        <v>35.6</v>
      </c>
      <c r="F137" s="232">
        <f>H137+J137</f>
        <v>0</v>
      </c>
      <c r="G137" s="233">
        <f>ROUND(E137*F137,2)</f>
        <v>0</v>
      </c>
      <c r="H137" s="233"/>
      <c r="I137" s="233">
        <f>ROUND(E137*H137,2)</f>
        <v>0</v>
      </c>
      <c r="J137" s="233"/>
      <c r="K137" s="233">
        <f>ROUND(E137*J137,2)</f>
        <v>0</v>
      </c>
      <c r="L137" s="233">
        <v>0</v>
      </c>
      <c r="M137" s="233">
        <f>G137*(1+L137/100)</f>
        <v>0</v>
      </c>
      <c r="N137" s="221">
        <v>0</v>
      </c>
      <c r="O137" s="221">
        <f>ROUND(E137*N137,5)</f>
        <v>0</v>
      </c>
      <c r="P137" s="221">
        <v>0</v>
      </c>
      <c r="Q137" s="221">
        <f>ROUND(E137*P137,5)</f>
        <v>0</v>
      </c>
      <c r="R137" s="221"/>
      <c r="S137" s="221"/>
      <c r="T137" s="222">
        <v>0.122</v>
      </c>
      <c r="U137" s="221">
        <f>ROUND(E137*T137,2)</f>
        <v>4.34</v>
      </c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 t="s">
        <v>109</v>
      </c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outlineLevel="1" x14ac:dyDescent="0.25">
      <c r="A138" s="212"/>
      <c r="B138" s="218"/>
      <c r="C138" s="267" t="s">
        <v>266</v>
      </c>
      <c r="D138" s="226"/>
      <c r="E138" s="230">
        <v>35.6</v>
      </c>
      <c r="F138" s="233"/>
      <c r="G138" s="233"/>
      <c r="H138" s="233"/>
      <c r="I138" s="233"/>
      <c r="J138" s="233"/>
      <c r="K138" s="233"/>
      <c r="L138" s="233"/>
      <c r="M138" s="233"/>
      <c r="N138" s="221"/>
      <c r="O138" s="221"/>
      <c r="P138" s="221"/>
      <c r="Q138" s="221"/>
      <c r="R138" s="221"/>
      <c r="S138" s="221"/>
      <c r="T138" s="222"/>
      <c r="U138" s="221"/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 t="s">
        <v>113</v>
      </c>
      <c r="AF138" s="211">
        <v>0</v>
      </c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x14ac:dyDescent="0.25">
      <c r="A139" s="213" t="s">
        <v>104</v>
      </c>
      <c r="B139" s="219" t="s">
        <v>75</v>
      </c>
      <c r="C139" s="266" t="s">
        <v>76</v>
      </c>
      <c r="D139" s="223"/>
      <c r="E139" s="229"/>
      <c r="F139" s="234"/>
      <c r="G139" s="234">
        <f>SUMIF(AE140:AE145,"&lt;&gt;NOR",G140:G145)</f>
        <v>0</v>
      </c>
      <c r="H139" s="234"/>
      <c r="I139" s="234">
        <f>SUM(I140:I145)</f>
        <v>0</v>
      </c>
      <c r="J139" s="234"/>
      <c r="K139" s="234">
        <f>SUM(K140:K145)</f>
        <v>0</v>
      </c>
      <c r="L139" s="234"/>
      <c r="M139" s="234">
        <f>SUM(M140:M145)</f>
        <v>0</v>
      </c>
      <c r="N139" s="224"/>
      <c r="O139" s="224">
        <f>SUM(O140:O145)</f>
        <v>0</v>
      </c>
      <c r="P139" s="224"/>
      <c r="Q139" s="224">
        <f>SUM(Q140:Q145)</f>
        <v>0</v>
      </c>
      <c r="R139" s="224"/>
      <c r="S139" s="224"/>
      <c r="T139" s="225"/>
      <c r="U139" s="224">
        <f>SUM(U140:U145)</f>
        <v>1.9299999999999997</v>
      </c>
      <c r="AE139" t="s">
        <v>105</v>
      </c>
    </row>
    <row r="140" spans="1:60" outlineLevel="1" x14ac:dyDescent="0.25">
      <c r="A140" s="212">
        <v>49</v>
      </c>
      <c r="B140" s="218" t="s">
        <v>267</v>
      </c>
      <c r="C140" s="265" t="s">
        <v>268</v>
      </c>
      <c r="D140" s="220" t="s">
        <v>190</v>
      </c>
      <c r="E140" s="228">
        <v>0.77717999999999998</v>
      </c>
      <c r="F140" s="232">
        <f>H140+J140</f>
        <v>0</v>
      </c>
      <c r="G140" s="233">
        <f>ROUND(E140*F140,2)</f>
        <v>0</v>
      </c>
      <c r="H140" s="233"/>
      <c r="I140" s="233">
        <f>ROUND(E140*H140,2)</f>
        <v>0</v>
      </c>
      <c r="J140" s="233"/>
      <c r="K140" s="233">
        <f>ROUND(E140*J140,2)</f>
        <v>0</v>
      </c>
      <c r="L140" s="233">
        <v>0</v>
      </c>
      <c r="M140" s="233">
        <f>G140*(1+L140/100)</f>
        <v>0</v>
      </c>
      <c r="N140" s="221">
        <v>0</v>
      </c>
      <c r="O140" s="221">
        <f>ROUND(E140*N140,5)</f>
        <v>0</v>
      </c>
      <c r="P140" s="221">
        <v>0</v>
      </c>
      <c r="Q140" s="221">
        <f>ROUND(E140*P140,5)</f>
        <v>0</v>
      </c>
      <c r="R140" s="221"/>
      <c r="S140" s="221"/>
      <c r="T140" s="222">
        <v>0.49</v>
      </c>
      <c r="U140" s="221">
        <f>ROUND(E140*T140,2)</f>
        <v>0.38</v>
      </c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 t="s">
        <v>269</v>
      </c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1" x14ac:dyDescent="0.25">
      <c r="A141" s="212">
        <v>50</v>
      </c>
      <c r="B141" s="218" t="s">
        <v>270</v>
      </c>
      <c r="C141" s="265" t="s">
        <v>271</v>
      </c>
      <c r="D141" s="220" t="s">
        <v>190</v>
      </c>
      <c r="E141" s="228">
        <v>7.7717999999999998</v>
      </c>
      <c r="F141" s="232">
        <f>H141+J141</f>
        <v>0</v>
      </c>
      <c r="G141" s="233">
        <f>ROUND(E141*F141,2)</f>
        <v>0</v>
      </c>
      <c r="H141" s="233"/>
      <c r="I141" s="233">
        <f>ROUND(E141*H141,2)</f>
        <v>0</v>
      </c>
      <c r="J141" s="233"/>
      <c r="K141" s="233">
        <f>ROUND(E141*J141,2)</f>
        <v>0</v>
      </c>
      <c r="L141" s="233">
        <v>0</v>
      </c>
      <c r="M141" s="233">
        <f>G141*(1+L141/100)</f>
        <v>0</v>
      </c>
      <c r="N141" s="221">
        <v>0</v>
      </c>
      <c r="O141" s="221">
        <f>ROUND(E141*N141,5)</f>
        <v>0</v>
      </c>
      <c r="P141" s="221">
        <v>0</v>
      </c>
      <c r="Q141" s="221">
        <f>ROUND(E141*P141,5)</f>
        <v>0</v>
      </c>
      <c r="R141" s="221"/>
      <c r="S141" s="221"/>
      <c r="T141" s="222">
        <v>0</v>
      </c>
      <c r="U141" s="221">
        <f>ROUND(E141*T141,2)</f>
        <v>0</v>
      </c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 t="s">
        <v>153</v>
      </c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outlineLevel="1" x14ac:dyDescent="0.25">
      <c r="A142" s="212">
        <v>51</v>
      </c>
      <c r="B142" s="218" t="s">
        <v>272</v>
      </c>
      <c r="C142" s="265" t="s">
        <v>273</v>
      </c>
      <c r="D142" s="220" t="s">
        <v>190</v>
      </c>
      <c r="E142" s="228">
        <v>0.77717999999999998</v>
      </c>
      <c r="F142" s="232">
        <f>H142+J142</f>
        <v>0</v>
      </c>
      <c r="G142" s="233">
        <f>ROUND(E142*F142,2)</f>
        <v>0</v>
      </c>
      <c r="H142" s="233"/>
      <c r="I142" s="233">
        <f>ROUND(E142*H142,2)</f>
        <v>0</v>
      </c>
      <c r="J142" s="233"/>
      <c r="K142" s="233">
        <f>ROUND(E142*J142,2)</f>
        <v>0</v>
      </c>
      <c r="L142" s="233">
        <v>0</v>
      </c>
      <c r="M142" s="233">
        <f>G142*(1+L142/100)</f>
        <v>0</v>
      </c>
      <c r="N142" s="221">
        <v>0</v>
      </c>
      <c r="O142" s="221">
        <f>ROUND(E142*N142,5)</f>
        <v>0</v>
      </c>
      <c r="P142" s="221">
        <v>0</v>
      </c>
      <c r="Q142" s="221">
        <f>ROUND(E142*P142,5)</f>
        <v>0</v>
      </c>
      <c r="R142" s="221"/>
      <c r="S142" s="221"/>
      <c r="T142" s="222">
        <v>0.94199999999999995</v>
      </c>
      <c r="U142" s="221">
        <f>ROUND(E142*T142,2)</f>
        <v>0.73</v>
      </c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 t="s">
        <v>153</v>
      </c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1" x14ac:dyDescent="0.25">
      <c r="A143" s="212">
        <v>52</v>
      </c>
      <c r="B143" s="218" t="s">
        <v>274</v>
      </c>
      <c r="C143" s="265" t="s">
        <v>275</v>
      </c>
      <c r="D143" s="220" t="s">
        <v>190</v>
      </c>
      <c r="E143" s="228">
        <v>7.7771800000000004</v>
      </c>
      <c r="F143" s="232">
        <f>H143+J143</f>
        <v>0</v>
      </c>
      <c r="G143" s="233">
        <f>ROUND(E143*F143,2)</f>
        <v>0</v>
      </c>
      <c r="H143" s="233"/>
      <c r="I143" s="233">
        <f>ROUND(E143*H143,2)</f>
        <v>0</v>
      </c>
      <c r="J143" s="233"/>
      <c r="K143" s="233">
        <f>ROUND(E143*J143,2)</f>
        <v>0</v>
      </c>
      <c r="L143" s="233">
        <v>0</v>
      </c>
      <c r="M143" s="233">
        <f>G143*(1+L143/100)</f>
        <v>0</v>
      </c>
      <c r="N143" s="221">
        <v>0</v>
      </c>
      <c r="O143" s="221">
        <f>ROUND(E143*N143,5)</f>
        <v>0</v>
      </c>
      <c r="P143" s="221">
        <v>0</v>
      </c>
      <c r="Q143" s="221">
        <f>ROUND(E143*P143,5)</f>
        <v>0</v>
      </c>
      <c r="R143" s="221"/>
      <c r="S143" s="221"/>
      <c r="T143" s="222">
        <v>0.105</v>
      </c>
      <c r="U143" s="221">
        <f>ROUND(E143*T143,2)</f>
        <v>0.82</v>
      </c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 t="s">
        <v>153</v>
      </c>
      <c r="AF143" s="211"/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ht="20.399999999999999" outlineLevel="1" x14ac:dyDescent="0.25">
      <c r="A144" s="212">
        <v>53</v>
      </c>
      <c r="B144" s="218" t="s">
        <v>276</v>
      </c>
      <c r="C144" s="265" t="s">
        <v>277</v>
      </c>
      <c r="D144" s="220" t="s">
        <v>190</v>
      </c>
      <c r="E144" s="228">
        <v>0.35</v>
      </c>
      <c r="F144" s="232">
        <f>H144+J144</f>
        <v>0</v>
      </c>
      <c r="G144" s="233">
        <f>ROUND(E144*F144,2)</f>
        <v>0</v>
      </c>
      <c r="H144" s="233"/>
      <c r="I144" s="233">
        <f>ROUND(E144*H144,2)</f>
        <v>0</v>
      </c>
      <c r="J144" s="233"/>
      <c r="K144" s="233">
        <f>ROUND(E144*J144,2)</f>
        <v>0</v>
      </c>
      <c r="L144" s="233">
        <v>0</v>
      </c>
      <c r="M144" s="233">
        <f>G144*(1+L144/100)</f>
        <v>0</v>
      </c>
      <c r="N144" s="221">
        <v>0</v>
      </c>
      <c r="O144" s="221">
        <f>ROUND(E144*N144,5)</f>
        <v>0</v>
      </c>
      <c r="P144" s="221">
        <v>0</v>
      </c>
      <c r="Q144" s="221">
        <f>ROUND(E144*P144,5)</f>
        <v>0</v>
      </c>
      <c r="R144" s="221"/>
      <c r="S144" s="221"/>
      <c r="T144" s="222">
        <v>0</v>
      </c>
      <c r="U144" s="221">
        <f>ROUND(E144*T144,2)</f>
        <v>0</v>
      </c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 t="s">
        <v>153</v>
      </c>
      <c r="AF144" s="211"/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ht="20.399999999999999" outlineLevel="1" x14ac:dyDescent="0.25">
      <c r="A145" s="212">
        <v>54</v>
      </c>
      <c r="B145" s="218" t="s">
        <v>278</v>
      </c>
      <c r="C145" s="265" t="s">
        <v>279</v>
      </c>
      <c r="D145" s="220" t="s">
        <v>190</v>
      </c>
      <c r="E145" s="228">
        <v>0.77717999999999998</v>
      </c>
      <c r="F145" s="232">
        <f>H145+J145</f>
        <v>0</v>
      </c>
      <c r="G145" s="233">
        <f>ROUND(E145*F145,2)</f>
        <v>0</v>
      </c>
      <c r="H145" s="233"/>
      <c r="I145" s="233">
        <f>ROUND(E145*H145,2)</f>
        <v>0</v>
      </c>
      <c r="J145" s="233"/>
      <c r="K145" s="233">
        <f>ROUND(E145*J145,2)</f>
        <v>0</v>
      </c>
      <c r="L145" s="233">
        <v>0</v>
      </c>
      <c r="M145" s="233">
        <f>G145*(1+L145/100)</f>
        <v>0</v>
      </c>
      <c r="N145" s="221">
        <v>0</v>
      </c>
      <c r="O145" s="221">
        <f>ROUND(E145*N145,5)</f>
        <v>0</v>
      </c>
      <c r="P145" s="221">
        <v>0</v>
      </c>
      <c r="Q145" s="221">
        <f>ROUND(E145*P145,5)</f>
        <v>0</v>
      </c>
      <c r="R145" s="221"/>
      <c r="S145" s="221"/>
      <c r="T145" s="222">
        <v>0</v>
      </c>
      <c r="U145" s="221">
        <f>ROUND(E145*T145,2)</f>
        <v>0</v>
      </c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 t="s">
        <v>153</v>
      </c>
      <c r="AF145" s="211"/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x14ac:dyDescent="0.25">
      <c r="A146" s="213" t="s">
        <v>104</v>
      </c>
      <c r="B146" s="219" t="s">
        <v>77</v>
      </c>
      <c r="C146" s="266" t="s">
        <v>27</v>
      </c>
      <c r="D146" s="223"/>
      <c r="E146" s="229"/>
      <c r="F146" s="234"/>
      <c r="G146" s="234">
        <f>SUMIF(AE147:AE150,"&lt;&gt;NOR",G147:G150)</f>
        <v>0</v>
      </c>
      <c r="H146" s="234"/>
      <c r="I146" s="234">
        <f>SUM(I147:I150)</f>
        <v>0</v>
      </c>
      <c r="J146" s="234"/>
      <c r="K146" s="234">
        <f>SUM(K147:K150)</f>
        <v>0</v>
      </c>
      <c r="L146" s="234"/>
      <c r="M146" s="234">
        <f>SUM(M147:M150)</f>
        <v>0</v>
      </c>
      <c r="N146" s="224"/>
      <c r="O146" s="224">
        <f>SUM(O147:O150)</f>
        <v>0</v>
      </c>
      <c r="P146" s="224"/>
      <c r="Q146" s="224">
        <f>SUM(Q147:Q150)</f>
        <v>0</v>
      </c>
      <c r="R146" s="224"/>
      <c r="S146" s="224"/>
      <c r="T146" s="225"/>
      <c r="U146" s="224">
        <f>SUM(U147:U150)</f>
        <v>0</v>
      </c>
      <c r="AE146" t="s">
        <v>105</v>
      </c>
    </row>
    <row r="147" spans="1:60" outlineLevel="1" x14ac:dyDescent="0.25">
      <c r="A147" s="212">
        <v>55</v>
      </c>
      <c r="B147" s="218" t="s">
        <v>280</v>
      </c>
      <c r="C147" s="265" t="s">
        <v>281</v>
      </c>
      <c r="D147" s="220" t="s">
        <v>282</v>
      </c>
      <c r="E147" s="228">
        <v>1</v>
      </c>
      <c r="F147" s="232">
        <f>H147+J147</f>
        <v>0</v>
      </c>
      <c r="G147" s="233">
        <f>ROUND(E147*F147,2)</f>
        <v>0</v>
      </c>
      <c r="H147" s="233"/>
      <c r="I147" s="233">
        <f>ROUND(E147*H147,2)</f>
        <v>0</v>
      </c>
      <c r="J147" s="233"/>
      <c r="K147" s="233">
        <f>ROUND(E147*J147,2)</f>
        <v>0</v>
      </c>
      <c r="L147" s="233">
        <v>0</v>
      </c>
      <c r="M147" s="233">
        <f>G147*(1+L147/100)</f>
        <v>0</v>
      </c>
      <c r="N147" s="221">
        <v>0</v>
      </c>
      <c r="O147" s="221">
        <f>ROUND(E147*N147,5)</f>
        <v>0</v>
      </c>
      <c r="P147" s="221">
        <v>0</v>
      </c>
      <c r="Q147" s="221">
        <f>ROUND(E147*P147,5)</f>
        <v>0</v>
      </c>
      <c r="R147" s="221"/>
      <c r="S147" s="221"/>
      <c r="T147" s="222">
        <v>0</v>
      </c>
      <c r="U147" s="221">
        <f>ROUND(E147*T147,2)</f>
        <v>0</v>
      </c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 t="s">
        <v>283</v>
      </c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outlineLevel="1" x14ac:dyDescent="0.25">
      <c r="A148" s="212">
        <v>56</v>
      </c>
      <c r="B148" s="218" t="s">
        <v>284</v>
      </c>
      <c r="C148" s="265" t="s">
        <v>285</v>
      </c>
      <c r="D148" s="220" t="s">
        <v>282</v>
      </c>
      <c r="E148" s="228">
        <v>1</v>
      </c>
      <c r="F148" s="232">
        <f>H148+J148</f>
        <v>0</v>
      </c>
      <c r="G148" s="233">
        <f>ROUND(E148*F148,2)</f>
        <v>0</v>
      </c>
      <c r="H148" s="233"/>
      <c r="I148" s="233">
        <f>ROUND(E148*H148,2)</f>
        <v>0</v>
      </c>
      <c r="J148" s="233"/>
      <c r="K148" s="233">
        <f>ROUND(E148*J148,2)</f>
        <v>0</v>
      </c>
      <c r="L148" s="233">
        <v>0</v>
      </c>
      <c r="M148" s="233">
        <f>G148*(1+L148/100)</f>
        <v>0</v>
      </c>
      <c r="N148" s="221">
        <v>0</v>
      </c>
      <c r="O148" s="221">
        <f>ROUND(E148*N148,5)</f>
        <v>0</v>
      </c>
      <c r="P148" s="221">
        <v>0</v>
      </c>
      <c r="Q148" s="221">
        <f>ROUND(E148*P148,5)</f>
        <v>0</v>
      </c>
      <c r="R148" s="221"/>
      <c r="S148" s="221"/>
      <c r="T148" s="222">
        <v>0</v>
      </c>
      <c r="U148" s="221">
        <f>ROUND(E148*T148,2)</f>
        <v>0</v>
      </c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 t="s">
        <v>283</v>
      </c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1" x14ac:dyDescent="0.25">
      <c r="A149" s="212">
        <v>57</v>
      </c>
      <c r="B149" s="218" t="s">
        <v>286</v>
      </c>
      <c r="C149" s="265" t="s">
        <v>287</v>
      </c>
      <c r="D149" s="220" t="s">
        <v>282</v>
      </c>
      <c r="E149" s="228">
        <v>1</v>
      </c>
      <c r="F149" s="232">
        <f>H149+J149</f>
        <v>0</v>
      </c>
      <c r="G149" s="233">
        <f>ROUND(E149*F149,2)</f>
        <v>0</v>
      </c>
      <c r="H149" s="233"/>
      <c r="I149" s="233">
        <f>ROUND(E149*H149,2)</f>
        <v>0</v>
      </c>
      <c r="J149" s="233"/>
      <c r="K149" s="233">
        <f>ROUND(E149*J149,2)</f>
        <v>0</v>
      </c>
      <c r="L149" s="233">
        <v>0</v>
      </c>
      <c r="M149" s="233">
        <f>G149*(1+L149/100)</f>
        <v>0</v>
      </c>
      <c r="N149" s="221">
        <v>0</v>
      </c>
      <c r="O149" s="221">
        <f>ROUND(E149*N149,5)</f>
        <v>0</v>
      </c>
      <c r="P149" s="221">
        <v>0</v>
      </c>
      <c r="Q149" s="221">
        <f>ROUND(E149*P149,5)</f>
        <v>0</v>
      </c>
      <c r="R149" s="221"/>
      <c r="S149" s="221"/>
      <c r="T149" s="222">
        <v>0</v>
      </c>
      <c r="U149" s="221">
        <f>ROUND(E149*T149,2)</f>
        <v>0</v>
      </c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 t="s">
        <v>283</v>
      </c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outlineLevel="1" x14ac:dyDescent="0.25">
      <c r="A150" s="212">
        <v>58</v>
      </c>
      <c r="B150" s="218" t="s">
        <v>288</v>
      </c>
      <c r="C150" s="265" t="s">
        <v>289</v>
      </c>
      <c r="D150" s="220" t="s">
        <v>282</v>
      </c>
      <c r="E150" s="228">
        <v>1</v>
      </c>
      <c r="F150" s="232">
        <f>H150+J150</f>
        <v>0</v>
      </c>
      <c r="G150" s="233">
        <f>ROUND(E150*F150,2)</f>
        <v>0</v>
      </c>
      <c r="H150" s="233"/>
      <c r="I150" s="233">
        <f>ROUND(E150*H150,2)</f>
        <v>0</v>
      </c>
      <c r="J150" s="233"/>
      <c r="K150" s="233">
        <f>ROUND(E150*J150,2)</f>
        <v>0</v>
      </c>
      <c r="L150" s="233">
        <v>0</v>
      </c>
      <c r="M150" s="233">
        <f>G150*(1+L150/100)</f>
        <v>0</v>
      </c>
      <c r="N150" s="221">
        <v>0</v>
      </c>
      <c r="O150" s="221">
        <f>ROUND(E150*N150,5)</f>
        <v>0</v>
      </c>
      <c r="P150" s="221">
        <v>0</v>
      </c>
      <c r="Q150" s="221">
        <f>ROUND(E150*P150,5)</f>
        <v>0</v>
      </c>
      <c r="R150" s="221"/>
      <c r="S150" s="221"/>
      <c r="T150" s="222">
        <v>0</v>
      </c>
      <c r="U150" s="221">
        <f>ROUND(E150*T150,2)</f>
        <v>0</v>
      </c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 t="s">
        <v>283</v>
      </c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x14ac:dyDescent="0.25">
      <c r="A151" s="213" t="s">
        <v>104</v>
      </c>
      <c r="B151" s="219" t="s">
        <v>78</v>
      </c>
      <c r="C151" s="266" t="s">
        <v>26</v>
      </c>
      <c r="D151" s="223"/>
      <c r="E151" s="229"/>
      <c r="F151" s="234"/>
      <c r="G151" s="234">
        <f>SUMIF(AE152:AE154,"&lt;&gt;NOR",G152:G154)</f>
        <v>0</v>
      </c>
      <c r="H151" s="234"/>
      <c r="I151" s="234">
        <f>SUM(I152:I154)</f>
        <v>0</v>
      </c>
      <c r="J151" s="234"/>
      <c r="K151" s="234">
        <f>SUM(K152:K154)</f>
        <v>0</v>
      </c>
      <c r="L151" s="234"/>
      <c r="M151" s="234">
        <f>SUM(M152:M154)</f>
        <v>0</v>
      </c>
      <c r="N151" s="224"/>
      <c r="O151" s="224">
        <f>SUM(O152:O154)</f>
        <v>0</v>
      </c>
      <c r="P151" s="224"/>
      <c r="Q151" s="224">
        <f>SUM(Q152:Q154)</f>
        <v>0</v>
      </c>
      <c r="R151" s="224"/>
      <c r="S151" s="224"/>
      <c r="T151" s="225"/>
      <c r="U151" s="224">
        <f>SUM(U152:U154)</f>
        <v>0</v>
      </c>
      <c r="AE151" t="s">
        <v>105</v>
      </c>
    </row>
    <row r="152" spans="1:60" outlineLevel="1" x14ac:dyDescent="0.25">
      <c r="A152" s="212">
        <v>59</v>
      </c>
      <c r="B152" s="218" t="s">
        <v>290</v>
      </c>
      <c r="C152" s="265" t="s">
        <v>291</v>
      </c>
      <c r="D152" s="220" t="s">
        <v>282</v>
      </c>
      <c r="E152" s="228">
        <v>1</v>
      </c>
      <c r="F152" s="232">
        <f>H152+J152</f>
        <v>0</v>
      </c>
      <c r="G152" s="233">
        <f>ROUND(E152*F152,2)</f>
        <v>0</v>
      </c>
      <c r="H152" s="233"/>
      <c r="I152" s="233">
        <f>ROUND(E152*H152,2)</f>
        <v>0</v>
      </c>
      <c r="J152" s="233"/>
      <c r="K152" s="233">
        <f>ROUND(E152*J152,2)</f>
        <v>0</v>
      </c>
      <c r="L152" s="233">
        <v>0</v>
      </c>
      <c r="M152" s="233">
        <f>G152*(1+L152/100)</f>
        <v>0</v>
      </c>
      <c r="N152" s="221">
        <v>0</v>
      </c>
      <c r="O152" s="221">
        <f>ROUND(E152*N152,5)</f>
        <v>0</v>
      </c>
      <c r="P152" s="221">
        <v>0</v>
      </c>
      <c r="Q152" s="221">
        <f>ROUND(E152*P152,5)</f>
        <v>0</v>
      </c>
      <c r="R152" s="221"/>
      <c r="S152" s="221"/>
      <c r="T152" s="222">
        <v>0</v>
      </c>
      <c r="U152" s="221">
        <f>ROUND(E152*T152,2)</f>
        <v>0</v>
      </c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 t="s">
        <v>283</v>
      </c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1" x14ac:dyDescent="0.25">
      <c r="A153" s="212">
        <v>60</v>
      </c>
      <c r="B153" s="218" t="s">
        <v>292</v>
      </c>
      <c r="C153" s="265" t="s">
        <v>293</v>
      </c>
      <c r="D153" s="220" t="s">
        <v>282</v>
      </c>
      <c r="E153" s="228">
        <v>1</v>
      </c>
      <c r="F153" s="232">
        <f>H153+J153</f>
        <v>0</v>
      </c>
      <c r="G153" s="233">
        <f>ROUND(E153*F153,2)</f>
        <v>0</v>
      </c>
      <c r="H153" s="233"/>
      <c r="I153" s="233">
        <f>ROUND(E153*H153,2)</f>
        <v>0</v>
      </c>
      <c r="J153" s="233"/>
      <c r="K153" s="233">
        <f>ROUND(E153*J153,2)</f>
        <v>0</v>
      </c>
      <c r="L153" s="233">
        <v>0</v>
      </c>
      <c r="M153" s="233">
        <f>G153*(1+L153/100)</f>
        <v>0</v>
      </c>
      <c r="N153" s="221">
        <v>0</v>
      </c>
      <c r="O153" s="221">
        <f>ROUND(E153*N153,5)</f>
        <v>0</v>
      </c>
      <c r="P153" s="221">
        <v>0</v>
      </c>
      <c r="Q153" s="221">
        <f>ROUND(E153*P153,5)</f>
        <v>0</v>
      </c>
      <c r="R153" s="221"/>
      <c r="S153" s="221"/>
      <c r="T153" s="222">
        <v>0</v>
      </c>
      <c r="U153" s="221">
        <f>ROUND(E153*T153,2)</f>
        <v>0</v>
      </c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 t="s">
        <v>283</v>
      </c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outlineLevel="1" x14ac:dyDescent="0.25">
      <c r="A154" s="243">
        <v>61</v>
      </c>
      <c r="B154" s="244" t="s">
        <v>294</v>
      </c>
      <c r="C154" s="269" t="s">
        <v>295</v>
      </c>
      <c r="D154" s="245" t="s">
        <v>282</v>
      </c>
      <c r="E154" s="246">
        <v>1</v>
      </c>
      <c r="F154" s="247">
        <f>H154+J154</f>
        <v>0</v>
      </c>
      <c r="G154" s="248">
        <f>ROUND(E154*F154,2)</f>
        <v>0</v>
      </c>
      <c r="H154" s="248"/>
      <c r="I154" s="248">
        <f>ROUND(E154*H154,2)</f>
        <v>0</v>
      </c>
      <c r="J154" s="248"/>
      <c r="K154" s="248">
        <f>ROUND(E154*J154,2)</f>
        <v>0</v>
      </c>
      <c r="L154" s="248">
        <v>0</v>
      </c>
      <c r="M154" s="248">
        <f>G154*(1+L154/100)</f>
        <v>0</v>
      </c>
      <c r="N154" s="249">
        <v>0</v>
      </c>
      <c r="O154" s="249">
        <f>ROUND(E154*N154,5)</f>
        <v>0</v>
      </c>
      <c r="P154" s="249">
        <v>0</v>
      </c>
      <c r="Q154" s="249">
        <f>ROUND(E154*P154,5)</f>
        <v>0</v>
      </c>
      <c r="R154" s="249"/>
      <c r="S154" s="249"/>
      <c r="T154" s="250">
        <v>0</v>
      </c>
      <c r="U154" s="249">
        <f>ROUND(E154*T154,2)</f>
        <v>0</v>
      </c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 t="s">
        <v>283</v>
      </c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x14ac:dyDescent="0.25">
      <c r="A155" s="6"/>
      <c r="B155" s="7" t="s">
        <v>296</v>
      </c>
      <c r="C155" s="270" t="s">
        <v>296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AC155">
        <v>12</v>
      </c>
      <c r="AD155">
        <v>21</v>
      </c>
    </row>
    <row r="156" spans="1:60" x14ac:dyDescent="0.25">
      <c r="A156" s="251"/>
      <c r="B156" s="252" t="s">
        <v>28</v>
      </c>
      <c r="C156" s="271" t="s">
        <v>296</v>
      </c>
      <c r="D156" s="253"/>
      <c r="E156" s="253"/>
      <c r="F156" s="253"/>
      <c r="G156" s="264">
        <f>G8+G10+G14+G58+G62+G69+G74+G76+G79+G85+G125+G135+G139+G146+G151</f>
        <v>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AC156">
        <f>SUMIF(L7:L154,AC155,G7:G154)</f>
        <v>0</v>
      </c>
      <c r="AD156">
        <f>SUMIF(L7:L154,AD155,G7:G154)</f>
        <v>0</v>
      </c>
      <c r="AE156" t="s">
        <v>297</v>
      </c>
    </row>
    <row r="157" spans="1:60" x14ac:dyDescent="0.25">
      <c r="A157" s="6"/>
      <c r="B157" s="7" t="s">
        <v>296</v>
      </c>
      <c r="C157" s="270" t="s">
        <v>296</v>
      </c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60" x14ac:dyDescent="0.25">
      <c r="A158" s="6"/>
      <c r="B158" s="7" t="s">
        <v>296</v>
      </c>
      <c r="C158" s="270" t="s">
        <v>296</v>
      </c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60" x14ac:dyDescent="0.25">
      <c r="A159" s="254" t="s">
        <v>298</v>
      </c>
      <c r="B159" s="254"/>
      <c r="C159" s="272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60" x14ac:dyDescent="0.25">
      <c r="A160" s="255"/>
      <c r="B160" s="256"/>
      <c r="C160" s="273"/>
      <c r="D160" s="256"/>
      <c r="E160" s="256"/>
      <c r="F160" s="256"/>
      <c r="G160" s="257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AE160" t="s">
        <v>299</v>
      </c>
    </row>
    <row r="161" spans="1:31" x14ac:dyDescent="0.25">
      <c r="A161" s="258"/>
      <c r="B161" s="259"/>
      <c r="C161" s="274"/>
      <c r="D161" s="259"/>
      <c r="E161" s="259"/>
      <c r="F161" s="259"/>
      <c r="G161" s="260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31" x14ac:dyDescent="0.25">
      <c r="A162" s="258"/>
      <c r="B162" s="259"/>
      <c r="C162" s="274"/>
      <c r="D162" s="259"/>
      <c r="E162" s="259"/>
      <c r="F162" s="259"/>
      <c r="G162" s="260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31" x14ac:dyDescent="0.25">
      <c r="A163" s="258"/>
      <c r="B163" s="259"/>
      <c r="C163" s="274"/>
      <c r="D163" s="259"/>
      <c r="E163" s="259"/>
      <c r="F163" s="259"/>
      <c r="G163" s="260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31" x14ac:dyDescent="0.25">
      <c r="A164" s="261"/>
      <c r="B164" s="262"/>
      <c r="C164" s="275"/>
      <c r="D164" s="262"/>
      <c r="E164" s="262"/>
      <c r="F164" s="262"/>
      <c r="G164" s="263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31" x14ac:dyDescent="0.25">
      <c r="A165" s="6"/>
      <c r="B165" s="7" t="s">
        <v>296</v>
      </c>
      <c r="C165" s="270" t="s">
        <v>296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31" x14ac:dyDescent="0.25">
      <c r="C166" s="276"/>
      <c r="AE166" t="s">
        <v>300</v>
      </c>
    </row>
  </sheetData>
  <mergeCells count="6">
    <mergeCell ref="A1:G1"/>
    <mergeCell ref="C2:G2"/>
    <mergeCell ref="C3:G3"/>
    <mergeCell ref="C4:G4"/>
    <mergeCell ref="A159:C159"/>
    <mergeCell ref="A160:G16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Dp</dc:creator>
  <cp:lastModifiedBy>Pavel Dp</cp:lastModifiedBy>
  <cp:lastPrinted>2014-02-28T09:52:57Z</cp:lastPrinted>
  <dcterms:created xsi:type="dcterms:W3CDTF">2009-04-08T07:15:50Z</dcterms:created>
  <dcterms:modified xsi:type="dcterms:W3CDTF">2025-09-24T07:28:10Z</dcterms:modified>
</cp:coreProperties>
</file>