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sef.hlubina\Desktop\"/>
    </mc:Choice>
  </mc:AlternateContent>
  <xr:revisionPtr revIDLastSave="0" documentId="8_{8FB8A8F5-169C-4FAC-842C-FB241CA312E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00 Naklady" sheetId="12" r:id="rId4"/>
    <sheet name="D.1.4.1 D.1.4.1 Pol" sheetId="13" r:id="rId5"/>
    <sheet name="D.1.4.2 D.1.4.2 Pol" sheetId="14" r:id="rId6"/>
    <sheet name="D.1.4.3 D.1.4.3 Pol" sheetId="15" r:id="rId7"/>
    <sheet name="D.1.4.4 D.1.4.4 Pol" sheetId="16" r:id="rId8"/>
  </sheets>
  <externalReferences>
    <externalReference r:id="rId9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Naklady'!$1:$7</definedName>
    <definedName name="_xlnm.Print_Titles" localSheetId="4">'D.1.4.1 D.1.4.1 Pol'!$1:$7</definedName>
    <definedName name="_xlnm.Print_Titles" localSheetId="5">'D.1.4.2 D.1.4.2 Pol'!$1:$7</definedName>
    <definedName name="_xlnm.Print_Titles" localSheetId="6">'D.1.4.3 D.1.4.3 Pol'!$1:$7</definedName>
    <definedName name="_xlnm.Print_Titles" localSheetId="7">'D.1.4.4 D.1.4.4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Naklady'!$A$1:$Y$42</definedName>
    <definedName name="_xlnm.Print_Area" localSheetId="4">'D.1.4.1 D.1.4.1 Pol'!$A$1:$Y$373</definedName>
    <definedName name="_xlnm.Print_Area" localSheetId="5">'D.1.4.2 D.1.4.2 Pol'!$A$1:$Y$55</definedName>
    <definedName name="_xlnm.Print_Area" localSheetId="6">'D.1.4.3 D.1.4.3 Pol'!$A$1:$Y$111</definedName>
    <definedName name="_xlnm.Print_Area" localSheetId="7">'D.1.4.4 D.1.4.4 Pol'!$A$1:$Y$56</definedName>
    <definedName name="_xlnm.Print_Area" localSheetId="1">Stavba!$A$1:$J$110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9" i="1" l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I40" i="1" s="1"/>
  <c r="G39" i="1"/>
  <c r="F39" i="1"/>
  <c r="G55" i="16"/>
  <c r="G8" i="16"/>
  <c r="O8" i="16"/>
  <c r="G9" i="16"/>
  <c r="I9" i="16"/>
  <c r="I8" i="16" s="1"/>
  <c r="K9" i="16"/>
  <c r="K8" i="16" s="1"/>
  <c r="M9" i="16"/>
  <c r="O9" i="16"/>
  <c r="Q9" i="16"/>
  <c r="Q8" i="16" s="1"/>
  <c r="V9" i="16"/>
  <c r="V8" i="16" s="1"/>
  <c r="G30" i="16"/>
  <c r="M30" i="16" s="1"/>
  <c r="M8" i="16" s="1"/>
  <c r="I30" i="16"/>
  <c r="K30" i="16"/>
  <c r="O30" i="16"/>
  <c r="Q30" i="16"/>
  <c r="V30" i="16"/>
  <c r="G31" i="16"/>
  <c r="G32" i="16"/>
  <c r="M32" i="16" s="1"/>
  <c r="I32" i="16"/>
  <c r="I31" i="16" s="1"/>
  <c r="K32" i="16"/>
  <c r="K31" i="16" s="1"/>
  <c r="O32" i="16"/>
  <c r="O31" i="16" s="1"/>
  <c r="Q32" i="16"/>
  <c r="V32" i="16"/>
  <c r="G33" i="16"/>
  <c r="M33" i="16" s="1"/>
  <c r="I33" i="16"/>
  <c r="K33" i="16"/>
  <c r="O33" i="16"/>
  <c r="Q33" i="16"/>
  <c r="V33" i="16"/>
  <c r="G34" i="16"/>
  <c r="I34" i="16"/>
  <c r="K34" i="16"/>
  <c r="M34" i="16"/>
  <c r="O34" i="16"/>
  <c r="Q34" i="16"/>
  <c r="Q31" i="16" s="1"/>
  <c r="V34" i="16"/>
  <c r="V31" i="16" s="1"/>
  <c r="G35" i="16"/>
  <c r="I35" i="16"/>
  <c r="K35" i="16"/>
  <c r="M35" i="16"/>
  <c r="O35" i="16"/>
  <c r="Q35" i="16"/>
  <c r="V35" i="16"/>
  <c r="O36" i="16"/>
  <c r="Q36" i="16"/>
  <c r="G37" i="16"/>
  <c r="M37" i="16" s="1"/>
  <c r="M36" i="16" s="1"/>
  <c r="I37" i="16"/>
  <c r="I36" i="16" s="1"/>
  <c r="K37" i="16"/>
  <c r="O37" i="16"/>
  <c r="Q37" i="16"/>
  <c r="V37" i="16"/>
  <c r="V36" i="16" s="1"/>
  <c r="G38" i="16"/>
  <c r="I38" i="16"/>
  <c r="K38" i="16"/>
  <c r="K36" i="16" s="1"/>
  <c r="M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I41" i="16"/>
  <c r="G42" i="16"/>
  <c r="I42" i="16"/>
  <c r="K42" i="16"/>
  <c r="M42" i="16"/>
  <c r="O42" i="16"/>
  <c r="Q42" i="16"/>
  <c r="V42" i="16"/>
  <c r="V41" i="16" s="1"/>
  <c r="G43" i="16"/>
  <c r="I43" i="16"/>
  <c r="K43" i="16"/>
  <c r="K41" i="16" s="1"/>
  <c r="M43" i="16"/>
  <c r="O43" i="16"/>
  <c r="O41" i="16" s="1"/>
  <c r="Q43" i="16"/>
  <c r="V43" i="16"/>
  <c r="G44" i="16"/>
  <c r="M44" i="16" s="1"/>
  <c r="I44" i="16"/>
  <c r="K44" i="16"/>
  <c r="O44" i="16"/>
  <c r="Q44" i="16"/>
  <c r="Q41" i="16" s="1"/>
  <c r="V44" i="16"/>
  <c r="G45" i="16"/>
  <c r="I45" i="16"/>
  <c r="K45" i="16"/>
  <c r="M45" i="16"/>
  <c r="O45" i="16"/>
  <c r="Q45" i="16"/>
  <c r="V45" i="16"/>
  <c r="G47" i="16"/>
  <c r="M47" i="16" s="1"/>
  <c r="I47" i="16"/>
  <c r="K47" i="16"/>
  <c r="O47" i="16"/>
  <c r="O46" i="16" s="1"/>
  <c r="Q47" i="16"/>
  <c r="V47" i="16"/>
  <c r="V46" i="16" s="1"/>
  <c r="G48" i="16"/>
  <c r="M48" i="16" s="1"/>
  <c r="I48" i="16"/>
  <c r="I46" i="16" s="1"/>
  <c r="K48" i="16"/>
  <c r="K46" i="16" s="1"/>
  <c r="O48" i="16"/>
  <c r="Q48" i="16"/>
  <c r="V48" i="16"/>
  <c r="G49" i="16"/>
  <c r="M49" i="16" s="1"/>
  <c r="I49" i="16"/>
  <c r="K49" i="16"/>
  <c r="O49" i="16"/>
  <c r="Q49" i="16"/>
  <c r="V49" i="16"/>
  <c r="G50" i="16"/>
  <c r="I50" i="16"/>
  <c r="K50" i="16"/>
  <c r="M50" i="16"/>
  <c r="O50" i="16"/>
  <c r="Q50" i="16"/>
  <c r="V50" i="16"/>
  <c r="G51" i="16"/>
  <c r="I51" i="16"/>
  <c r="K51" i="16"/>
  <c r="M51" i="16"/>
  <c r="O51" i="16"/>
  <c r="Q51" i="16"/>
  <c r="V51" i="16"/>
  <c r="G52" i="16"/>
  <c r="I52" i="16"/>
  <c r="K52" i="16"/>
  <c r="M52" i="16"/>
  <c r="O52" i="16"/>
  <c r="Q52" i="16"/>
  <c r="Q46" i="16" s="1"/>
  <c r="V52" i="16"/>
  <c r="G53" i="16"/>
  <c r="M53" i="16" s="1"/>
  <c r="I53" i="16"/>
  <c r="K53" i="16"/>
  <c r="O53" i="16"/>
  <c r="Q53" i="16"/>
  <c r="V53" i="16"/>
  <c r="AE55" i="16"/>
  <c r="G110" i="15"/>
  <c r="G9" i="15"/>
  <c r="G8" i="15" s="1"/>
  <c r="I9" i="15"/>
  <c r="I8" i="15" s="1"/>
  <c r="K9" i="15"/>
  <c r="M9" i="15"/>
  <c r="O9" i="15"/>
  <c r="O8" i="15" s="1"/>
  <c r="Q9" i="15"/>
  <c r="Q8" i="15" s="1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K8" i="15" s="1"/>
  <c r="M12" i="15"/>
  <c r="O12" i="15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I16" i="15"/>
  <c r="K16" i="15"/>
  <c r="M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M22" i="15" s="1"/>
  <c r="I22" i="15"/>
  <c r="K22" i="15"/>
  <c r="O22" i="15"/>
  <c r="Q22" i="15"/>
  <c r="V22" i="15"/>
  <c r="G23" i="15"/>
  <c r="I23" i="15"/>
  <c r="K23" i="15"/>
  <c r="M23" i="15"/>
  <c r="O23" i="15"/>
  <c r="Q23" i="15"/>
  <c r="V23" i="15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G29" i="15"/>
  <c r="M29" i="15" s="1"/>
  <c r="M28" i="15" s="1"/>
  <c r="I29" i="15"/>
  <c r="I28" i="15" s="1"/>
  <c r="K29" i="15"/>
  <c r="O29" i="15"/>
  <c r="O28" i="15" s="1"/>
  <c r="Q29" i="15"/>
  <c r="Q28" i="15" s="1"/>
  <c r="V29" i="15"/>
  <c r="G30" i="15"/>
  <c r="I30" i="15"/>
  <c r="K30" i="15"/>
  <c r="K28" i="15" s="1"/>
  <c r="M30" i="15"/>
  <c r="O30" i="15"/>
  <c r="Q30" i="15"/>
  <c r="V30" i="15"/>
  <c r="G31" i="15"/>
  <c r="I31" i="15"/>
  <c r="K31" i="15"/>
  <c r="M31" i="15"/>
  <c r="O31" i="15"/>
  <c r="Q31" i="15"/>
  <c r="V31" i="15"/>
  <c r="G32" i="15"/>
  <c r="I32" i="15"/>
  <c r="K32" i="15"/>
  <c r="M32" i="15"/>
  <c r="O32" i="15"/>
  <c r="Q32" i="15"/>
  <c r="V32" i="15"/>
  <c r="V28" i="15" s="1"/>
  <c r="G33" i="15"/>
  <c r="M33" i="15" s="1"/>
  <c r="I33" i="15"/>
  <c r="K33" i="15"/>
  <c r="O33" i="15"/>
  <c r="Q33" i="15"/>
  <c r="V33" i="15"/>
  <c r="O34" i="15"/>
  <c r="Q34" i="15"/>
  <c r="V34" i="15"/>
  <c r="G35" i="15"/>
  <c r="M35" i="15" s="1"/>
  <c r="M34" i="15" s="1"/>
  <c r="I35" i="15"/>
  <c r="I34" i="15" s="1"/>
  <c r="K35" i="15"/>
  <c r="K34" i="15" s="1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O37" i="15"/>
  <c r="G38" i="15"/>
  <c r="M38" i="15" s="1"/>
  <c r="M37" i="15" s="1"/>
  <c r="I38" i="15"/>
  <c r="K38" i="15"/>
  <c r="K37" i="15" s="1"/>
  <c r="O38" i="15"/>
  <c r="Q38" i="15"/>
  <c r="Q37" i="15" s="1"/>
  <c r="V38" i="15"/>
  <c r="V37" i="15" s="1"/>
  <c r="G40" i="15"/>
  <c r="I40" i="15"/>
  <c r="K40" i="15"/>
  <c r="M40" i="15"/>
  <c r="O40" i="15"/>
  <c r="Q40" i="15"/>
  <c r="V40" i="15"/>
  <c r="G43" i="15"/>
  <c r="G42" i="15" s="1"/>
  <c r="I43" i="15"/>
  <c r="I42" i="15" s="1"/>
  <c r="K43" i="15"/>
  <c r="M43" i="15"/>
  <c r="O43" i="15"/>
  <c r="O42" i="15" s="1"/>
  <c r="Q43" i="15"/>
  <c r="Q42" i="15" s="1"/>
  <c r="V43" i="15"/>
  <c r="V42" i="15" s="1"/>
  <c r="G44" i="15"/>
  <c r="M44" i="15" s="1"/>
  <c r="I44" i="15"/>
  <c r="K44" i="15"/>
  <c r="O44" i="15"/>
  <c r="Q44" i="15"/>
  <c r="V44" i="15"/>
  <c r="G45" i="15"/>
  <c r="I45" i="15"/>
  <c r="K45" i="15"/>
  <c r="M45" i="15"/>
  <c r="O45" i="15"/>
  <c r="Q45" i="15"/>
  <c r="V45" i="15"/>
  <c r="G46" i="15"/>
  <c r="AF110" i="15" s="1"/>
  <c r="I46" i="15"/>
  <c r="K46" i="15"/>
  <c r="K42" i="15" s="1"/>
  <c r="O46" i="15"/>
  <c r="Q46" i="15"/>
  <c r="V46" i="15"/>
  <c r="G47" i="15"/>
  <c r="M47" i="15" s="1"/>
  <c r="I47" i="15"/>
  <c r="K47" i="15"/>
  <c r="O47" i="15"/>
  <c r="Q47" i="15"/>
  <c r="V47" i="15"/>
  <c r="G48" i="15"/>
  <c r="I48" i="15"/>
  <c r="K48" i="15"/>
  <c r="M48" i="15"/>
  <c r="O48" i="15"/>
  <c r="Q48" i="15"/>
  <c r="V48" i="15"/>
  <c r="G49" i="15"/>
  <c r="I49" i="15"/>
  <c r="K49" i="15"/>
  <c r="M49" i="15"/>
  <c r="O49" i="15"/>
  <c r="Q49" i="15"/>
  <c r="V49" i="15"/>
  <c r="G50" i="15"/>
  <c r="I50" i="15"/>
  <c r="K50" i="15"/>
  <c r="M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M54" i="15" s="1"/>
  <c r="I54" i="15"/>
  <c r="K54" i="15"/>
  <c r="O54" i="15"/>
  <c r="Q54" i="15"/>
  <c r="V54" i="15"/>
  <c r="G55" i="15"/>
  <c r="M55" i="15" s="1"/>
  <c r="I55" i="15"/>
  <c r="K55" i="15"/>
  <c r="O55" i="15"/>
  <c r="Q55" i="15"/>
  <c r="V55" i="15"/>
  <c r="G56" i="15"/>
  <c r="M56" i="15" s="1"/>
  <c r="I56" i="15"/>
  <c r="K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I59" i="15"/>
  <c r="K59" i="15"/>
  <c r="M59" i="15"/>
  <c r="O59" i="15"/>
  <c r="Q59" i="15"/>
  <c r="V59" i="15"/>
  <c r="G60" i="15"/>
  <c r="M60" i="15" s="1"/>
  <c r="I60" i="15"/>
  <c r="K60" i="15"/>
  <c r="O60" i="15"/>
  <c r="Q60" i="15"/>
  <c r="V60" i="15"/>
  <c r="G61" i="15"/>
  <c r="I61" i="15"/>
  <c r="K61" i="15"/>
  <c r="M61" i="15"/>
  <c r="O61" i="15"/>
  <c r="Q61" i="15"/>
  <c r="V61" i="15"/>
  <c r="G62" i="15"/>
  <c r="M62" i="15" s="1"/>
  <c r="I62" i="15"/>
  <c r="K62" i="15"/>
  <c r="O62" i="15"/>
  <c r="Q62" i="15"/>
  <c r="V62" i="15"/>
  <c r="G63" i="15"/>
  <c r="M63" i="15" s="1"/>
  <c r="I63" i="15"/>
  <c r="K63" i="15"/>
  <c r="O63" i="15"/>
  <c r="Q63" i="15"/>
  <c r="V63" i="15"/>
  <c r="G64" i="15"/>
  <c r="I64" i="15"/>
  <c r="K64" i="15"/>
  <c r="M64" i="15"/>
  <c r="O64" i="15"/>
  <c r="Q64" i="15"/>
  <c r="V64" i="15"/>
  <c r="G65" i="15"/>
  <c r="I65" i="15"/>
  <c r="K65" i="15"/>
  <c r="M65" i="15"/>
  <c r="O65" i="15"/>
  <c r="Q65" i="15"/>
  <c r="V65" i="15"/>
  <c r="G66" i="15"/>
  <c r="I66" i="15"/>
  <c r="K66" i="15"/>
  <c r="M66" i="15"/>
  <c r="O66" i="15"/>
  <c r="Q66" i="15"/>
  <c r="V66" i="15"/>
  <c r="G67" i="15"/>
  <c r="M67" i="15" s="1"/>
  <c r="I67" i="15"/>
  <c r="K67" i="15"/>
  <c r="O67" i="15"/>
  <c r="Q67" i="15"/>
  <c r="V67" i="15"/>
  <c r="G68" i="15"/>
  <c r="M68" i="15" s="1"/>
  <c r="I68" i="15"/>
  <c r="K68" i="15"/>
  <c r="O68" i="15"/>
  <c r="Q68" i="15"/>
  <c r="V68" i="15"/>
  <c r="G69" i="15"/>
  <c r="M69" i="15" s="1"/>
  <c r="I69" i="15"/>
  <c r="K69" i="15"/>
  <c r="O69" i="15"/>
  <c r="Q69" i="15"/>
  <c r="V69" i="15"/>
  <c r="G70" i="15"/>
  <c r="M70" i="15" s="1"/>
  <c r="I70" i="15"/>
  <c r="K70" i="15"/>
  <c r="O70" i="15"/>
  <c r="Q70" i="15"/>
  <c r="V70" i="15"/>
  <c r="G71" i="15"/>
  <c r="M71" i="15" s="1"/>
  <c r="I71" i="15"/>
  <c r="K71" i="15"/>
  <c r="O71" i="15"/>
  <c r="Q71" i="15"/>
  <c r="V71" i="15"/>
  <c r="G72" i="15"/>
  <c r="M72" i="15" s="1"/>
  <c r="I72" i="15"/>
  <c r="K72" i="15"/>
  <c r="O72" i="15"/>
  <c r="Q72" i="15"/>
  <c r="V72" i="15"/>
  <c r="G73" i="15"/>
  <c r="I73" i="15"/>
  <c r="K73" i="15"/>
  <c r="M73" i="15"/>
  <c r="O73" i="15"/>
  <c r="Q73" i="15"/>
  <c r="V73" i="15"/>
  <c r="G74" i="15"/>
  <c r="I74" i="15"/>
  <c r="K74" i="15"/>
  <c r="M74" i="15"/>
  <c r="O74" i="15"/>
  <c r="Q74" i="15"/>
  <c r="V74" i="15"/>
  <c r="G75" i="15"/>
  <c r="I75" i="15"/>
  <c r="K75" i="15"/>
  <c r="M75" i="15"/>
  <c r="O75" i="15"/>
  <c r="Q75" i="15"/>
  <c r="V75" i="15"/>
  <c r="G76" i="15"/>
  <c r="M76" i="15" s="1"/>
  <c r="I76" i="15"/>
  <c r="K76" i="15"/>
  <c r="O76" i="15"/>
  <c r="Q76" i="15"/>
  <c r="V76" i="15"/>
  <c r="G77" i="15"/>
  <c r="I77" i="15"/>
  <c r="K77" i="15"/>
  <c r="M77" i="15"/>
  <c r="O77" i="15"/>
  <c r="Q77" i="15"/>
  <c r="V77" i="15"/>
  <c r="G78" i="15"/>
  <c r="M78" i="15" s="1"/>
  <c r="I78" i="15"/>
  <c r="K78" i="15"/>
  <c r="O78" i="15"/>
  <c r="Q78" i="15"/>
  <c r="V78" i="15"/>
  <c r="G79" i="15"/>
  <c r="M79" i="15" s="1"/>
  <c r="I79" i="15"/>
  <c r="K79" i="15"/>
  <c r="O79" i="15"/>
  <c r="Q79" i="15"/>
  <c r="V79" i="15"/>
  <c r="G80" i="15"/>
  <c r="I80" i="15"/>
  <c r="K80" i="15"/>
  <c r="M80" i="15"/>
  <c r="O80" i="15"/>
  <c r="Q80" i="15"/>
  <c r="V80" i="15"/>
  <c r="G82" i="15"/>
  <c r="G81" i="15" s="1"/>
  <c r="I82" i="15"/>
  <c r="K82" i="15"/>
  <c r="M82" i="15"/>
  <c r="O82" i="15"/>
  <c r="O81" i="15" s="1"/>
  <c r="Q82" i="15"/>
  <c r="Q81" i="15" s="1"/>
  <c r="V82" i="15"/>
  <c r="V81" i="15" s="1"/>
  <c r="G83" i="15"/>
  <c r="M83" i="15" s="1"/>
  <c r="I83" i="15"/>
  <c r="K83" i="15"/>
  <c r="O83" i="15"/>
  <c r="Q83" i="15"/>
  <c r="V83" i="15"/>
  <c r="G84" i="15"/>
  <c r="M84" i="15" s="1"/>
  <c r="I84" i="15"/>
  <c r="K84" i="15"/>
  <c r="O84" i="15"/>
  <c r="Q84" i="15"/>
  <c r="V84" i="15"/>
  <c r="G85" i="15"/>
  <c r="M85" i="15" s="1"/>
  <c r="I85" i="15"/>
  <c r="I81" i="15" s="1"/>
  <c r="K85" i="15"/>
  <c r="O85" i="15"/>
  <c r="Q85" i="15"/>
  <c r="V85" i="15"/>
  <c r="G86" i="15"/>
  <c r="M86" i="15" s="1"/>
  <c r="I86" i="15"/>
  <c r="K86" i="15"/>
  <c r="O86" i="15"/>
  <c r="Q86" i="15"/>
  <c r="V86" i="15"/>
  <c r="G87" i="15"/>
  <c r="M87" i="15" s="1"/>
  <c r="I87" i="15"/>
  <c r="K87" i="15"/>
  <c r="O87" i="15"/>
  <c r="Q87" i="15"/>
  <c r="V87" i="15"/>
  <c r="G88" i="15"/>
  <c r="M88" i="15" s="1"/>
  <c r="I88" i="15"/>
  <c r="K88" i="15"/>
  <c r="O88" i="15"/>
  <c r="Q88" i="15"/>
  <c r="V88" i="15"/>
  <c r="G89" i="15"/>
  <c r="I89" i="15"/>
  <c r="K89" i="15"/>
  <c r="K81" i="15" s="1"/>
  <c r="M89" i="15"/>
  <c r="O89" i="15"/>
  <c r="Q89" i="15"/>
  <c r="V89" i="15"/>
  <c r="G90" i="15"/>
  <c r="I90" i="15"/>
  <c r="K90" i="15"/>
  <c r="M90" i="15"/>
  <c r="O90" i="15"/>
  <c r="Q90" i="15"/>
  <c r="V90" i="15"/>
  <c r="G91" i="15"/>
  <c r="I91" i="15"/>
  <c r="K91" i="15"/>
  <c r="M91" i="15"/>
  <c r="O91" i="15"/>
  <c r="Q91" i="15"/>
  <c r="V91" i="15"/>
  <c r="G92" i="15"/>
  <c r="M92" i="15" s="1"/>
  <c r="I92" i="15"/>
  <c r="K92" i="15"/>
  <c r="O92" i="15"/>
  <c r="Q92" i="15"/>
  <c r="V92" i="15"/>
  <c r="G93" i="15"/>
  <c r="I93" i="15"/>
  <c r="K93" i="15"/>
  <c r="M93" i="15"/>
  <c r="O93" i="15"/>
  <c r="Q93" i="15"/>
  <c r="V93" i="15"/>
  <c r="G94" i="15"/>
  <c r="G95" i="15"/>
  <c r="M95" i="15" s="1"/>
  <c r="M94" i="15" s="1"/>
  <c r="I95" i="15"/>
  <c r="I94" i="15" s="1"/>
  <c r="K95" i="15"/>
  <c r="O95" i="15"/>
  <c r="O94" i="15" s="1"/>
  <c r="Q95" i="15"/>
  <c r="Q94" i="15" s="1"/>
  <c r="V95" i="15"/>
  <c r="G96" i="15"/>
  <c r="I96" i="15"/>
  <c r="K96" i="15"/>
  <c r="K94" i="15" s="1"/>
  <c r="M96" i="15"/>
  <c r="O96" i="15"/>
  <c r="Q96" i="15"/>
  <c r="V96" i="15"/>
  <c r="G97" i="15"/>
  <c r="I97" i="15"/>
  <c r="K97" i="15"/>
  <c r="M97" i="15"/>
  <c r="O97" i="15"/>
  <c r="Q97" i="15"/>
  <c r="V97" i="15"/>
  <c r="G98" i="15"/>
  <c r="I98" i="15"/>
  <c r="K98" i="15"/>
  <c r="M98" i="15"/>
  <c r="O98" i="15"/>
  <c r="Q98" i="15"/>
  <c r="V98" i="15"/>
  <c r="V94" i="15" s="1"/>
  <c r="G100" i="15"/>
  <c r="M100" i="15" s="1"/>
  <c r="I100" i="15"/>
  <c r="I99" i="15" s="1"/>
  <c r="K100" i="15"/>
  <c r="K99" i="15" s="1"/>
  <c r="O100" i="15"/>
  <c r="Q100" i="15"/>
  <c r="Q99" i="15" s="1"/>
  <c r="V100" i="15"/>
  <c r="V99" i="15" s="1"/>
  <c r="G101" i="15"/>
  <c r="M101" i="15" s="1"/>
  <c r="I101" i="15"/>
  <c r="K101" i="15"/>
  <c r="O101" i="15"/>
  <c r="Q101" i="15"/>
  <c r="V101" i="15"/>
  <c r="G102" i="15"/>
  <c r="M102" i="15" s="1"/>
  <c r="I102" i="15"/>
  <c r="K102" i="15"/>
  <c r="O102" i="15"/>
  <c r="Q102" i="15"/>
  <c r="V102" i="15"/>
  <c r="G103" i="15"/>
  <c r="M103" i="15" s="1"/>
  <c r="I103" i="15"/>
  <c r="K103" i="15"/>
  <c r="O103" i="15"/>
  <c r="O99" i="15" s="1"/>
  <c r="Q103" i="15"/>
  <c r="V103" i="15"/>
  <c r="G104" i="15"/>
  <c r="M104" i="15" s="1"/>
  <c r="I104" i="15"/>
  <c r="K104" i="15"/>
  <c r="O104" i="15"/>
  <c r="Q104" i="15"/>
  <c r="V104" i="15"/>
  <c r="G105" i="15"/>
  <c r="I105" i="15"/>
  <c r="K105" i="15"/>
  <c r="M105" i="15"/>
  <c r="O105" i="15"/>
  <c r="Q105" i="15"/>
  <c r="V105" i="15"/>
  <c r="G106" i="15"/>
  <c r="I106" i="15"/>
  <c r="K106" i="15"/>
  <c r="M106" i="15"/>
  <c r="O106" i="15"/>
  <c r="Q106" i="15"/>
  <c r="V106" i="15"/>
  <c r="G107" i="15"/>
  <c r="I107" i="15"/>
  <c r="K107" i="15"/>
  <c r="M107" i="15"/>
  <c r="O107" i="15"/>
  <c r="Q107" i="15"/>
  <c r="V107" i="15"/>
  <c r="G108" i="15"/>
  <c r="M108" i="15" s="1"/>
  <c r="I108" i="15"/>
  <c r="K108" i="15"/>
  <c r="O108" i="15"/>
  <c r="Q108" i="15"/>
  <c r="V108" i="15"/>
  <c r="AE110" i="15"/>
  <c r="G54" i="14"/>
  <c r="BA10" i="14"/>
  <c r="G9" i="14"/>
  <c r="G8" i="14" s="1"/>
  <c r="I9" i="14"/>
  <c r="K9" i="14"/>
  <c r="K8" i="14" s="1"/>
  <c r="M9" i="14"/>
  <c r="O9" i="14"/>
  <c r="O8" i="14" s="1"/>
  <c r="Q9" i="14"/>
  <c r="Q8" i="14" s="1"/>
  <c r="V9" i="14"/>
  <c r="V8" i="14" s="1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I8" i="14" s="1"/>
  <c r="K13" i="14"/>
  <c r="O13" i="14"/>
  <c r="Q13" i="14"/>
  <c r="V13" i="14"/>
  <c r="G14" i="14"/>
  <c r="M14" i="14" s="1"/>
  <c r="I14" i="14"/>
  <c r="K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7" i="14"/>
  <c r="I17" i="14"/>
  <c r="K17" i="14"/>
  <c r="M17" i="14"/>
  <c r="O17" i="14"/>
  <c r="Q17" i="14"/>
  <c r="V17" i="14"/>
  <c r="G18" i="14"/>
  <c r="I18" i="14"/>
  <c r="K18" i="14"/>
  <c r="M18" i="14"/>
  <c r="O18" i="14"/>
  <c r="Q18" i="14"/>
  <c r="V18" i="14"/>
  <c r="G20" i="14"/>
  <c r="M20" i="14" s="1"/>
  <c r="M19" i="14" s="1"/>
  <c r="I20" i="14"/>
  <c r="I19" i="14" s="1"/>
  <c r="K20" i="14"/>
  <c r="O20" i="14"/>
  <c r="O19" i="14" s="1"/>
  <c r="Q20" i="14"/>
  <c r="V20" i="14"/>
  <c r="V19" i="14" s="1"/>
  <c r="G21" i="14"/>
  <c r="I21" i="14"/>
  <c r="K21" i="14"/>
  <c r="K19" i="14" s="1"/>
  <c r="M21" i="14"/>
  <c r="O21" i="14"/>
  <c r="Q21" i="14"/>
  <c r="V21" i="14"/>
  <c r="G22" i="14"/>
  <c r="I22" i="14"/>
  <c r="K22" i="14"/>
  <c r="M22" i="14"/>
  <c r="O22" i="14"/>
  <c r="Q22" i="14"/>
  <c r="V22" i="14"/>
  <c r="G23" i="14"/>
  <c r="I23" i="14"/>
  <c r="K23" i="14"/>
  <c r="M23" i="14"/>
  <c r="O23" i="14"/>
  <c r="Q23" i="14"/>
  <c r="V23" i="14"/>
  <c r="G24" i="14"/>
  <c r="I24" i="14"/>
  <c r="K24" i="14"/>
  <c r="M24" i="14"/>
  <c r="O24" i="14"/>
  <c r="Q24" i="14"/>
  <c r="Q19" i="14" s="1"/>
  <c r="V24" i="14"/>
  <c r="G26" i="14"/>
  <c r="G25" i="14" s="1"/>
  <c r="I26" i="14"/>
  <c r="K26" i="14"/>
  <c r="K25" i="14" s="1"/>
  <c r="M26" i="14"/>
  <c r="O26" i="14"/>
  <c r="O25" i="14" s="1"/>
  <c r="Q26" i="14"/>
  <c r="Q25" i="14" s="1"/>
  <c r="V26" i="14"/>
  <c r="V25" i="14" s="1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I25" i="14" s="1"/>
  <c r="K29" i="14"/>
  <c r="O29" i="14"/>
  <c r="Q29" i="14"/>
  <c r="V29" i="14"/>
  <c r="G30" i="14"/>
  <c r="M30" i="14" s="1"/>
  <c r="I30" i="14"/>
  <c r="K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8" i="14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G40" i="14"/>
  <c r="I40" i="14"/>
  <c r="K40" i="14"/>
  <c r="M40" i="14"/>
  <c r="O40" i="14"/>
  <c r="Q40" i="14"/>
  <c r="V40" i="14"/>
  <c r="G41" i="14"/>
  <c r="I41" i="14"/>
  <c r="K41" i="14"/>
  <c r="M41" i="14"/>
  <c r="O41" i="14"/>
  <c r="Q41" i="14"/>
  <c r="V41" i="14"/>
  <c r="V44" i="14"/>
  <c r="G45" i="14"/>
  <c r="M45" i="14" s="1"/>
  <c r="M44" i="14" s="1"/>
  <c r="I45" i="14"/>
  <c r="K45" i="14"/>
  <c r="O45" i="14"/>
  <c r="Q45" i="14"/>
  <c r="Q44" i="14" s="1"/>
  <c r="V45" i="14"/>
  <c r="G46" i="14"/>
  <c r="M46" i="14" s="1"/>
  <c r="I46" i="14"/>
  <c r="I44" i="14" s="1"/>
  <c r="K46" i="14"/>
  <c r="K44" i="14" s="1"/>
  <c r="O46" i="14"/>
  <c r="Q46" i="14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O44" i="14" s="1"/>
  <c r="Q49" i="14"/>
  <c r="V49" i="14"/>
  <c r="G50" i="14"/>
  <c r="M50" i="14" s="1"/>
  <c r="I50" i="14"/>
  <c r="K50" i="14"/>
  <c r="O50" i="14"/>
  <c r="Q50" i="14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AE54" i="14"/>
  <c r="G372" i="13"/>
  <c r="BA370" i="13"/>
  <c r="BA225" i="13"/>
  <c r="BA224" i="13"/>
  <c r="BA219" i="13"/>
  <c r="G8" i="13"/>
  <c r="I8" i="13"/>
  <c r="Q8" i="13"/>
  <c r="V8" i="13"/>
  <c r="G9" i="13"/>
  <c r="I9" i="13"/>
  <c r="K9" i="13"/>
  <c r="K8" i="13" s="1"/>
  <c r="M9" i="13"/>
  <c r="M8" i="13" s="1"/>
  <c r="O9" i="13"/>
  <c r="O8" i="13" s="1"/>
  <c r="Q9" i="13"/>
  <c r="V9" i="13"/>
  <c r="G12" i="13"/>
  <c r="I12" i="13"/>
  <c r="K12" i="13"/>
  <c r="M12" i="13"/>
  <c r="O12" i="13"/>
  <c r="O11" i="13" s="1"/>
  <c r="Q12" i="13"/>
  <c r="Q11" i="13" s="1"/>
  <c r="V12" i="13"/>
  <c r="V11" i="13" s="1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M15" i="13" s="1"/>
  <c r="I15" i="13"/>
  <c r="I11" i="13" s="1"/>
  <c r="K15" i="13"/>
  <c r="O15" i="13"/>
  <c r="Q15" i="13"/>
  <c r="V15" i="13"/>
  <c r="G16" i="13"/>
  <c r="M16" i="13" s="1"/>
  <c r="I16" i="13"/>
  <c r="K16" i="13"/>
  <c r="O16" i="13"/>
  <c r="Q16" i="13"/>
  <c r="V16" i="13"/>
  <c r="G17" i="13"/>
  <c r="I17" i="13"/>
  <c r="K17" i="13"/>
  <c r="K11" i="13" s="1"/>
  <c r="M17" i="13"/>
  <c r="O17" i="13"/>
  <c r="Q17" i="13"/>
  <c r="V17" i="13"/>
  <c r="G19" i="13"/>
  <c r="M19" i="13" s="1"/>
  <c r="I19" i="13"/>
  <c r="K19" i="13"/>
  <c r="O19" i="13"/>
  <c r="Q19" i="13"/>
  <c r="V19" i="13"/>
  <c r="G22" i="13"/>
  <c r="I22" i="13"/>
  <c r="K22" i="13"/>
  <c r="M22" i="13"/>
  <c r="O22" i="13"/>
  <c r="Q22" i="13"/>
  <c r="V22" i="13"/>
  <c r="I24" i="13"/>
  <c r="K24" i="13"/>
  <c r="M24" i="13"/>
  <c r="G25" i="13"/>
  <c r="G24" i="13" s="1"/>
  <c r="I25" i="13"/>
  <c r="K25" i="13"/>
  <c r="M25" i="13"/>
  <c r="O25" i="13"/>
  <c r="Q25" i="13"/>
  <c r="Q24" i="13" s="1"/>
  <c r="V25" i="13"/>
  <c r="V24" i="13" s="1"/>
  <c r="G27" i="13"/>
  <c r="I27" i="13"/>
  <c r="K27" i="13"/>
  <c r="M27" i="13"/>
  <c r="O27" i="13"/>
  <c r="O24" i="13" s="1"/>
  <c r="Q27" i="13"/>
  <c r="V27" i="13"/>
  <c r="G29" i="13"/>
  <c r="I29" i="13"/>
  <c r="K29" i="13"/>
  <c r="M29" i="13"/>
  <c r="O29" i="13"/>
  <c r="Q29" i="13"/>
  <c r="V29" i="13"/>
  <c r="G32" i="13"/>
  <c r="I32" i="13"/>
  <c r="K32" i="13"/>
  <c r="Q32" i="13"/>
  <c r="V32" i="13"/>
  <c r="G33" i="13"/>
  <c r="M33" i="13" s="1"/>
  <c r="M32" i="13" s="1"/>
  <c r="I33" i="13"/>
  <c r="K33" i="13"/>
  <c r="O33" i="13"/>
  <c r="O32" i="13" s="1"/>
  <c r="Q33" i="13"/>
  <c r="V33" i="13"/>
  <c r="G36" i="13"/>
  <c r="M36" i="13" s="1"/>
  <c r="I36" i="13"/>
  <c r="I35" i="13" s="1"/>
  <c r="K36" i="13"/>
  <c r="O36" i="13"/>
  <c r="Q36" i="13"/>
  <c r="Q35" i="13" s="1"/>
  <c r="V36" i="13"/>
  <c r="V35" i="13" s="1"/>
  <c r="G37" i="13"/>
  <c r="I37" i="13"/>
  <c r="K37" i="13"/>
  <c r="K35" i="13" s="1"/>
  <c r="M37" i="13"/>
  <c r="O37" i="13"/>
  <c r="O35" i="13" s="1"/>
  <c r="Q37" i="13"/>
  <c r="V37" i="13"/>
  <c r="G38" i="13"/>
  <c r="I38" i="13"/>
  <c r="K38" i="13"/>
  <c r="M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K40" i="13"/>
  <c r="O40" i="13"/>
  <c r="Q40" i="13"/>
  <c r="V40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M43" i="13" s="1"/>
  <c r="I43" i="13"/>
  <c r="K43" i="13"/>
  <c r="O43" i="13"/>
  <c r="Q43" i="13"/>
  <c r="V43" i="13"/>
  <c r="G44" i="13"/>
  <c r="I44" i="13"/>
  <c r="K44" i="13"/>
  <c r="M44" i="13"/>
  <c r="O44" i="13"/>
  <c r="Q44" i="13"/>
  <c r="V44" i="13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3" i="13"/>
  <c r="I53" i="13"/>
  <c r="K53" i="13"/>
  <c r="M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6" i="13"/>
  <c r="M56" i="13" s="1"/>
  <c r="I56" i="13"/>
  <c r="K56" i="13"/>
  <c r="O56" i="13"/>
  <c r="Q56" i="13"/>
  <c r="V56" i="13"/>
  <c r="G57" i="13"/>
  <c r="G35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I60" i="13"/>
  <c r="K60" i="13"/>
  <c r="M60" i="13"/>
  <c r="O60" i="13"/>
  <c r="Q60" i="13"/>
  <c r="V60" i="13"/>
  <c r="G61" i="13"/>
  <c r="M61" i="13" s="1"/>
  <c r="I61" i="13"/>
  <c r="K61" i="13"/>
  <c r="O61" i="13"/>
  <c r="Q61" i="13"/>
  <c r="V61" i="13"/>
  <c r="G63" i="13"/>
  <c r="M63" i="13" s="1"/>
  <c r="I63" i="13"/>
  <c r="K63" i="13"/>
  <c r="O63" i="13"/>
  <c r="Q63" i="13"/>
  <c r="V63" i="13"/>
  <c r="V64" i="13"/>
  <c r="G65" i="13"/>
  <c r="I65" i="13"/>
  <c r="I64" i="13" s="1"/>
  <c r="K65" i="13"/>
  <c r="K64" i="13" s="1"/>
  <c r="M65" i="13"/>
  <c r="O65" i="13"/>
  <c r="Q65" i="13"/>
  <c r="V65" i="13"/>
  <c r="G67" i="13"/>
  <c r="M67" i="13" s="1"/>
  <c r="I67" i="13"/>
  <c r="K67" i="13"/>
  <c r="O67" i="13"/>
  <c r="O64" i="13" s="1"/>
  <c r="Q67" i="13"/>
  <c r="Q64" i="13" s="1"/>
  <c r="V67" i="13"/>
  <c r="G68" i="13"/>
  <c r="I68" i="13"/>
  <c r="K68" i="13"/>
  <c r="M68" i="13"/>
  <c r="O68" i="13"/>
  <c r="Q68" i="13"/>
  <c r="V68" i="13"/>
  <c r="G70" i="13"/>
  <c r="I70" i="13"/>
  <c r="K70" i="13"/>
  <c r="M70" i="13"/>
  <c r="O70" i="13"/>
  <c r="Q70" i="13"/>
  <c r="V70" i="13"/>
  <c r="G71" i="13"/>
  <c r="I71" i="13"/>
  <c r="K71" i="13"/>
  <c r="M71" i="13"/>
  <c r="O71" i="13"/>
  <c r="Q71" i="13"/>
  <c r="V71" i="13"/>
  <c r="G72" i="13"/>
  <c r="I72" i="13"/>
  <c r="K72" i="13"/>
  <c r="M72" i="13"/>
  <c r="O72" i="13"/>
  <c r="Q72" i="13"/>
  <c r="V72" i="13"/>
  <c r="G73" i="13"/>
  <c r="I73" i="13"/>
  <c r="K73" i="13"/>
  <c r="M73" i="13"/>
  <c r="O73" i="13"/>
  <c r="Q73" i="13"/>
  <c r="V73" i="13"/>
  <c r="G75" i="13"/>
  <c r="M75" i="13" s="1"/>
  <c r="I75" i="13"/>
  <c r="K75" i="13"/>
  <c r="O75" i="13"/>
  <c r="Q75" i="13"/>
  <c r="V75" i="13"/>
  <c r="G76" i="13"/>
  <c r="M76" i="13" s="1"/>
  <c r="I76" i="13"/>
  <c r="K76" i="13"/>
  <c r="O76" i="13"/>
  <c r="Q76" i="13"/>
  <c r="V76" i="13"/>
  <c r="G77" i="13"/>
  <c r="M77" i="13" s="1"/>
  <c r="I77" i="13"/>
  <c r="K77" i="13"/>
  <c r="O77" i="13"/>
  <c r="Q77" i="13"/>
  <c r="V77" i="13"/>
  <c r="G78" i="13"/>
  <c r="I78" i="13"/>
  <c r="K78" i="13"/>
  <c r="M78" i="13"/>
  <c r="O78" i="13"/>
  <c r="Q78" i="13"/>
  <c r="V78" i="13"/>
  <c r="G79" i="13"/>
  <c r="I79" i="13"/>
  <c r="K79" i="13"/>
  <c r="M79" i="13"/>
  <c r="O79" i="13"/>
  <c r="Q79" i="13"/>
  <c r="V79" i="13"/>
  <c r="G80" i="13"/>
  <c r="I80" i="13"/>
  <c r="K80" i="13"/>
  <c r="M80" i="13"/>
  <c r="O80" i="13"/>
  <c r="Q80" i="13"/>
  <c r="V80" i="13"/>
  <c r="G81" i="13"/>
  <c r="M81" i="13" s="1"/>
  <c r="I81" i="13"/>
  <c r="K81" i="13"/>
  <c r="O81" i="13"/>
  <c r="Q81" i="13"/>
  <c r="V81" i="13"/>
  <c r="G82" i="13"/>
  <c r="M82" i="13" s="1"/>
  <c r="I82" i="13"/>
  <c r="K82" i="13"/>
  <c r="O82" i="13"/>
  <c r="Q82" i="13"/>
  <c r="V82" i="13"/>
  <c r="G84" i="13"/>
  <c r="V84" i="13"/>
  <c r="G85" i="13"/>
  <c r="I85" i="13"/>
  <c r="I84" i="13" s="1"/>
  <c r="K85" i="13"/>
  <c r="K84" i="13" s="1"/>
  <c r="M85" i="13"/>
  <c r="O85" i="13"/>
  <c r="Q85" i="13"/>
  <c r="V85" i="13"/>
  <c r="G87" i="13"/>
  <c r="M87" i="13" s="1"/>
  <c r="I87" i="13"/>
  <c r="K87" i="13"/>
  <c r="O87" i="13"/>
  <c r="O84" i="13" s="1"/>
  <c r="Q87" i="13"/>
  <c r="Q84" i="13" s="1"/>
  <c r="V87" i="13"/>
  <c r="G89" i="13"/>
  <c r="I89" i="13"/>
  <c r="K89" i="13"/>
  <c r="M89" i="13"/>
  <c r="O89" i="13"/>
  <c r="Q89" i="13"/>
  <c r="V89" i="13"/>
  <c r="O91" i="13"/>
  <c r="G92" i="13"/>
  <c r="G91" i="13" s="1"/>
  <c r="I92" i="13"/>
  <c r="K92" i="13"/>
  <c r="M92" i="13"/>
  <c r="M91" i="13" s="1"/>
  <c r="O92" i="13"/>
  <c r="Q92" i="13"/>
  <c r="Q91" i="13" s="1"/>
  <c r="V92" i="13"/>
  <c r="V91" i="13" s="1"/>
  <c r="G94" i="13"/>
  <c r="I94" i="13"/>
  <c r="K94" i="13"/>
  <c r="M94" i="13"/>
  <c r="O94" i="13"/>
  <c r="Q94" i="13"/>
  <c r="V94" i="13"/>
  <c r="G95" i="13"/>
  <c r="I95" i="13"/>
  <c r="K95" i="13"/>
  <c r="M95" i="13"/>
  <c r="O95" i="13"/>
  <c r="Q95" i="13"/>
  <c r="V95" i="13"/>
  <c r="G97" i="13"/>
  <c r="M97" i="13" s="1"/>
  <c r="I97" i="13"/>
  <c r="I91" i="13" s="1"/>
  <c r="K97" i="13"/>
  <c r="K91" i="13" s="1"/>
  <c r="O97" i="13"/>
  <c r="Q97" i="13"/>
  <c r="V97" i="13"/>
  <c r="I101" i="13"/>
  <c r="Q101" i="13"/>
  <c r="V101" i="13"/>
  <c r="G102" i="13"/>
  <c r="G101" i="13" s="1"/>
  <c r="I102" i="13"/>
  <c r="K102" i="13"/>
  <c r="K101" i="13" s="1"/>
  <c r="O102" i="13"/>
  <c r="O101" i="13" s="1"/>
  <c r="Q102" i="13"/>
  <c r="V102" i="13"/>
  <c r="G105" i="13"/>
  <c r="I105" i="13"/>
  <c r="K105" i="13"/>
  <c r="K104" i="13" s="1"/>
  <c r="M105" i="13"/>
  <c r="O105" i="13"/>
  <c r="O104" i="13" s="1"/>
  <c r="Q105" i="13"/>
  <c r="Q104" i="13" s="1"/>
  <c r="V105" i="13"/>
  <c r="V104" i="13" s="1"/>
  <c r="G106" i="13"/>
  <c r="I106" i="13"/>
  <c r="K106" i="13"/>
  <c r="M106" i="13"/>
  <c r="O106" i="13"/>
  <c r="Q106" i="13"/>
  <c r="V106" i="13"/>
  <c r="G107" i="13"/>
  <c r="M107" i="13" s="1"/>
  <c r="I107" i="13"/>
  <c r="K107" i="13"/>
  <c r="O107" i="13"/>
  <c r="Q107" i="13"/>
  <c r="V107" i="13"/>
  <c r="G108" i="13"/>
  <c r="M108" i="13" s="1"/>
  <c r="I108" i="13"/>
  <c r="I104" i="13" s="1"/>
  <c r="K108" i="13"/>
  <c r="O108" i="13"/>
  <c r="Q108" i="13"/>
  <c r="V108" i="13"/>
  <c r="G109" i="13"/>
  <c r="M109" i="13" s="1"/>
  <c r="I109" i="13"/>
  <c r="K109" i="13"/>
  <c r="O109" i="13"/>
  <c r="Q109" i="13"/>
  <c r="V109" i="13"/>
  <c r="G110" i="13"/>
  <c r="I110" i="13"/>
  <c r="K110" i="13"/>
  <c r="M110" i="13"/>
  <c r="O110" i="13"/>
  <c r="Q110" i="13"/>
  <c r="V110" i="13"/>
  <c r="G111" i="13"/>
  <c r="M111" i="13" s="1"/>
  <c r="I111" i="13"/>
  <c r="K111" i="13"/>
  <c r="O111" i="13"/>
  <c r="Q111" i="13"/>
  <c r="V111" i="13"/>
  <c r="G112" i="13"/>
  <c r="I112" i="13"/>
  <c r="K112" i="13"/>
  <c r="M112" i="13"/>
  <c r="O112" i="13"/>
  <c r="Q112" i="13"/>
  <c r="V112" i="13"/>
  <c r="G113" i="13"/>
  <c r="I113" i="13"/>
  <c r="K113" i="13"/>
  <c r="M113" i="13"/>
  <c r="O113" i="13"/>
  <c r="Q113" i="13"/>
  <c r="V113" i="13"/>
  <c r="G114" i="13"/>
  <c r="I114" i="13"/>
  <c r="K114" i="13"/>
  <c r="M114" i="13"/>
  <c r="O114" i="13"/>
  <c r="Q114" i="13"/>
  <c r="V114" i="13"/>
  <c r="G115" i="13"/>
  <c r="I115" i="13"/>
  <c r="K115" i="13"/>
  <c r="M115" i="13"/>
  <c r="O115" i="13"/>
  <c r="Q115" i="13"/>
  <c r="V115" i="13"/>
  <c r="G116" i="13"/>
  <c r="I116" i="13"/>
  <c r="K116" i="13"/>
  <c r="M116" i="13"/>
  <c r="O116" i="13"/>
  <c r="Q116" i="13"/>
  <c r="V116" i="13"/>
  <c r="G118" i="13"/>
  <c r="M118" i="13" s="1"/>
  <c r="I118" i="13"/>
  <c r="I117" i="13" s="1"/>
  <c r="K118" i="13"/>
  <c r="O118" i="13"/>
  <c r="O117" i="13" s="1"/>
  <c r="Q118" i="13"/>
  <c r="V118" i="13"/>
  <c r="G120" i="13"/>
  <c r="G117" i="13" s="1"/>
  <c r="I120" i="13"/>
  <c r="K120" i="13"/>
  <c r="K117" i="13" s="1"/>
  <c r="O120" i="13"/>
  <c r="Q120" i="13"/>
  <c r="V120" i="13"/>
  <c r="G123" i="13"/>
  <c r="I123" i="13"/>
  <c r="K123" i="13"/>
  <c r="M123" i="13"/>
  <c r="O123" i="13"/>
  <c r="Q123" i="13"/>
  <c r="V123" i="13"/>
  <c r="G125" i="13"/>
  <c r="I125" i="13"/>
  <c r="K125" i="13"/>
  <c r="M125" i="13"/>
  <c r="O125" i="13"/>
  <c r="Q125" i="13"/>
  <c r="Q117" i="13" s="1"/>
  <c r="V125" i="13"/>
  <c r="V117" i="13" s="1"/>
  <c r="G126" i="13"/>
  <c r="I126" i="13"/>
  <c r="K126" i="13"/>
  <c r="M126" i="13"/>
  <c r="O126" i="13"/>
  <c r="Q126" i="13"/>
  <c r="V126" i="13"/>
  <c r="G128" i="13"/>
  <c r="M128" i="13" s="1"/>
  <c r="I128" i="13"/>
  <c r="K128" i="13"/>
  <c r="O128" i="13"/>
  <c r="Q128" i="13"/>
  <c r="V128" i="13"/>
  <c r="G130" i="13"/>
  <c r="M130" i="13" s="1"/>
  <c r="I130" i="13"/>
  <c r="K130" i="13"/>
  <c r="O130" i="13"/>
  <c r="Q130" i="13"/>
  <c r="V130" i="13"/>
  <c r="G133" i="13"/>
  <c r="M133" i="13" s="1"/>
  <c r="I133" i="13"/>
  <c r="K133" i="13"/>
  <c r="O133" i="13"/>
  <c r="Q133" i="13"/>
  <c r="V133" i="13"/>
  <c r="G135" i="13"/>
  <c r="I135" i="13"/>
  <c r="K135" i="13"/>
  <c r="M135" i="13"/>
  <c r="O135" i="13"/>
  <c r="Q135" i="13"/>
  <c r="V135" i="13"/>
  <c r="G137" i="13"/>
  <c r="M137" i="13" s="1"/>
  <c r="I137" i="13"/>
  <c r="K137" i="13"/>
  <c r="O137" i="13"/>
  <c r="Q137" i="13"/>
  <c r="V137" i="13"/>
  <c r="I139" i="13"/>
  <c r="G140" i="13"/>
  <c r="I140" i="13"/>
  <c r="K140" i="13"/>
  <c r="K139" i="13" s="1"/>
  <c r="M140" i="13"/>
  <c r="O140" i="13"/>
  <c r="O139" i="13" s="1"/>
  <c r="Q140" i="13"/>
  <c r="V140" i="13"/>
  <c r="V139" i="13" s="1"/>
  <c r="G143" i="13"/>
  <c r="I143" i="13"/>
  <c r="K143" i="13"/>
  <c r="M143" i="13"/>
  <c r="M139" i="13" s="1"/>
  <c r="O143" i="13"/>
  <c r="Q143" i="13"/>
  <c r="Q139" i="13" s="1"/>
  <c r="V143" i="13"/>
  <c r="G146" i="13"/>
  <c r="I146" i="13"/>
  <c r="K146" i="13"/>
  <c r="M146" i="13"/>
  <c r="O146" i="13"/>
  <c r="Q146" i="13"/>
  <c r="V146" i="13"/>
  <c r="G147" i="13"/>
  <c r="I147" i="13"/>
  <c r="K147" i="13"/>
  <c r="M147" i="13"/>
  <c r="O147" i="13"/>
  <c r="Q147" i="13"/>
  <c r="V147" i="13"/>
  <c r="G149" i="13"/>
  <c r="M149" i="13" s="1"/>
  <c r="I149" i="13"/>
  <c r="K149" i="13"/>
  <c r="O149" i="13"/>
  <c r="Q149" i="13"/>
  <c r="V149" i="13"/>
  <c r="G150" i="13"/>
  <c r="M150" i="13" s="1"/>
  <c r="I150" i="13"/>
  <c r="K150" i="13"/>
  <c r="O150" i="13"/>
  <c r="Q150" i="13"/>
  <c r="V150" i="13"/>
  <c r="G151" i="13"/>
  <c r="M151" i="13" s="1"/>
  <c r="I151" i="13"/>
  <c r="K151" i="13"/>
  <c r="O151" i="13"/>
  <c r="Q151" i="13"/>
  <c r="V151" i="13"/>
  <c r="G152" i="13"/>
  <c r="I152" i="13"/>
  <c r="K152" i="13"/>
  <c r="M152" i="13"/>
  <c r="O152" i="13"/>
  <c r="Q152" i="13"/>
  <c r="V152" i="13"/>
  <c r="G155" i="13"/>
  <c r="I155" i="13"/>
  <c r="K155" i="13"/>
  <c r="M155" i="13"/>
  <c r="M154" i="13" s="1"/>
  <c r="O155" i="13"/>
  <c r="Q155" i="13"/>
  <c r="Q154" i="13" s="1"/>
  <c r="V155" i="13"/>
  <c r="G156" i="13"/>
  <c r="I156" i="13"/>
  <c r="K156" i="13"/>
  <c r="M156" i="13"/>
  <c r="O156" i="13"/>
  <c r="O154" i="13" s="1"/>
  <c r="Q156" i="13"/>
  <c r="V156" i="13"/>
  <c r="V154" i="13" s="1"/>
  <c r="G157" i="13"/>
  <c r="M157" i="13" s="1"/>
  <c r="I157" i="13"/>
  <c r="K157" i="13"/>
  <c r="O157" i="13"/>
  <c r="Q157" i="13"/>
  <c r="V157" i="13"/>
  <c r="G160" i="13"/>
  <c r="M160" i="13" s="1"/>
  <c r="I160" i="13"/>
  <c r="K160" i="13"/>
  <c r="O160" i="13"/>
  <c r="Q160" i="13"/>
  <c r="V160" i="13"/>
  <c r="G164" i="13"/>
  <c r="I164" i="13"/>
  <c r="I154" i="13" s="1"/>
  <c r="K164" i="13"/>
  <c r="M164" i="13"/>
  <c r="O164" i="13"/>
  <c r="Q164" i="13"/>
  <c r="V164" i="13"/>
  <c r="G168" i="13"/>
  <c r="M168" i="13" s="1"/>
  <c r="I168" i="13"/>
  <c r="K168" i="13"/>
  <c r="O168" i="13"/>
  <c r="Q168" i="13"/>
  <c r="V168" i="13"/>
  <c r="G169" i="13"/>
  <c r="I169" i="13"/>
  <c r="K169" i="13"/>
  <c r="M169" i="13"/>
  <c r="O169" i="13"/>
  <c r="Q169" i="13"/>
  <c r="V169" i="13"/>
  <c r="G170" i="13"/>
  <c r="I170" i="13"/>
  <c r="K170" i="13"/>
  <c r="M170" i="13"/>
  <c r="O170" i="13"/>
  <c r="Q170" i="13"/>
  <c r="V170" i="13"/>
  <c r="G171" i="13"/>
  <c r="I171" i="13"/>
  <c r="K171" i="13"/>
  <c r="M171" i="13"/>
  <c r="O171" i="13"/>
  <c r="Q171" i="13"/>
  <c r="V171" i="13"/>
  <c r="G172" i="13"/>
  <c r="I172" i="13"/>
  <c r="K172" i="13"/>
  <c r="M172" i="13"/>
  <c r="O172" i="13"/>
  <c r="Q172" i="13"/>
  <c r="V172" i="13"/>
  <c r="G173" i="13"/>
  <c r="I173" i="13"/>
  <c r="K173" i="13"/>
  <c r="M173" i="13"/>
  <c r="O173" i="13"/>
  <c r="Q173" i="13"/>
  <c r="V173" i="13"/>
  <c r="G174" i="13"/>
  <c r="M174" i="13" s="1"/>
  <c r="I174" i="13"/>
  <c r="K174" i="13"/>
  <c r="O174" i="13"/>
  <c r="Q174" i="13"/>
  <c r="V174" i="13"/>
  <c r="G175" i="13"/>
  <c r="M175" i="13" s="1"/>
  <c r="I175" i="13"/>
  <c r="K175" i="13"/>
  <c r="O175" i="13"/>
  <c r="Q175" i="13"/>
  <c r="V175" i="13"/>
  <c r="G176" i="13"/>
  <c r="M176" i="13" s="1"/>
  <c r="I176" i="13"/>
  <c r="K176" i="13"/>
  <c r="O176" i="13"/>
  <c r="Q176" i="13"/>
  <c r="V176" i="13"/>
  <c r="G177" i="13"/>
  <c r="I177" i="13"/>
  <c r="K177" i="13"/>
  <c r="M177" i="13"/>
  <c r="O177" i="13"/>
  <c r="Q177" i="13"/>
  <c r="V177" i="13"/>
  <c r="G179" i="13"/>
  <c r="M179" i="13" s="1"/>
  <c r="I179" i="13"/>
  <c r="K179" i="13"/>
  <c r="K154" i="13" s="1"/>
  <c r="O179" i="13"/>
  <c r="Q179" i="13"/>
  <c r="V179" i="13"/>
  <c r="G180" i="13"/>
  <c r="I180" i="13"/>
  <c r="K180" i="13"/>
  <c r="M180" i="13"/>
  <c r="O180" i="13"/>
  <c r="Q180" i="13"/>
  <c r="V180" i="13"/>
  <c r="G181" i="13"/>
  <c r="I181" i="13"/>
  <c r="K181" i="13"/>
  <c r="M181" i="13"/>
  <c r="O181" i="13"/>
  <c r="Q181" i="13"/>
  <c r="V181" i="13"/>
  <c r="G184" i="13"/>
  <c r="M184" i="13" s="1"/>
  <c r="I184" i="13"/>
  <c r="K184" i="13"/>
  <c r="K183" i="13" s="1"/>
  <c r="O184" i="13"/>
  <c r="O183" i="13" s="1"/>
  <c r="Q184" i="13"/>
  <c r="Q183" i="13" s="1"/>
  <c r="V184" i="13"/>
  <c r="V183" i="13" s="1"/>
  <c r="G185" i="13"/>
  <c r="I185" i="13"/>
  <c r="I183" i="13" s="1"/>
  <c r="K185" i="13"/>
  <c r="M185" i="13"/>
  <c r="O185" i="13"/>
  <c r="Q185" i="13"/>
  <c r="V185" i="13"/>
  <c r="G188" i="13"/>
  <c r="M188" i="13" s="1"/>
  <c r="I188" i="13"/>
  <c r="K188" i="13"/>
  <c r="O188" i="13"/>
  <c r="Q188" i="13"/>
  <c r="V188" i="13"/>
  <c r="G189" i="13"/>
  <c r="I189" i="13"/>
  <c r="K189" i="13"/>
  <c r="M189" i="13"/>
  <c r="O189" i="13"/>
  <c r="Q189" i="13"/>
  <c r="V189" i="13"/>
  <c r="G190" i="13"/>
  <c r="I190" i="13"/>
  <c r="K190" i="13"/>
  <c r="M190" i="13"/>
  <c r="O190" i="13"/>
  <c r="Q190" i="13"/>
  <c r="V190" i="13"/>
  <c r="G191" i="13"/>
  <c r="I191" i="13"/>
  <c r="K191" i="13"/>
  <c r="M191" i="13"/>
  <c r="O191" i="13"/>
  <c r="Q191" i="13"/>
  <c r="V191" i="13"/>
  <c r="G193" i="13"/>
  <c r="I193" i="13"/>
  <c r="K193" i="13"/>
  <c r="M193" i="13"/>
  <c r="O193" i="13"/>
  <c r="Q193" i="13"/>
  <c r="V193" i="13"/>
  <c r="G194" i="13"/>
  <c r="I194" i="13"/>
  <c r="K194" i="13"/>
  <c r="M194" i="13"/>
  <c r="O194" i="13"/>
  <c r="Q194" i="13"/>
  <c r="V194" i="13"/>
  <c r="G195" i="13"/>
  <c r="M195" i="13" s="1"/>
  <c r="I195" i="13"/>
  <c r="K195" i="13"/>
  <c r="O195" i="13"/>
  <c r="Q195" i="13"/>
  <c r="V195" i="13"/>
  <c r="G196" i="13"/>
  <c r="M196" i="13" s="1"/>
  <c r="I196" i="13"/>
  <c r="K196" i="13"/>
  <c r="O196" i="13"/>
  <c r="Q196" i="13"/>
  <c r="V196" i="13"/>
  <c r="G198" i="13"/>
  <c r="G199" i="13"/>
  <c r="I199" i="13"/>
  <c r="I198" i="13" s="1"/>
  <c r="K199" i="13"/>
  <c r="M199" i="13"/>
  <c r="O199" i="13"/>
  <c r="Q199" i="13"/>
  <c r="Q198" i="13" s="1"/>
  <c r="V199" i="13"/>
  <c r="V198" i="13" s="1"/>
  <c r="G200" i="13"/>
  <c r="M200" i="13" s="1"/>
  <c r="I200" i="13"/>
  <c r="K200" i="13"/>
  <c r="K198" i="13" s="1"/>
  <c r="O200" i="13"/>
  <c r="O198" i="13" s="1"/>
  <c r="Q200" i="13"/>
  <c r="V200" i="13"/>
  <c r="G201" i="13"/>
  <c r="I201" i="13"/>
  <c r="K201" i="13"/>
  <c r="M201" i="13"/>
  <c r="O201" i="13"/>
  <c r="Q201" i="13"/>
  <c r="V201" i="13"/>
  <c r="G202" i="13"/>
  <c r="I202" i="13"/>
  <c r="K202" i="13"/>
  <c r="M202" i="13"/>
  <c r="O202" i="13"/>
  <c r="Q202" i="13"/>
  <c r="V202" i="13"/>
  <c r="G203" i="13"/>
  <c r="M203" i="13" s="1"/>
  <c r="I203" i="13"/>
  <c r="K203" i="13"/>
  <c r="O203" i="13"/>
  <c r="Q203" i="13"/>
  <c r="V203" i="13"/>
  <c r="G204" i="13"/>
  <c r="M204" i="13" s="1"/>
  <c r="I204" i="13"/>
  <c r="K204" i="13"/>
  <c r="O204" i="13"/>
  <c r="Q204" i="13"/>
  <c r="V204" i="13"/>
  <c r="G205" i="13"/>
  <c r="I205" i="13"/>
  <c r="K205" i="13"/>
  <c r="M205" i="13"/>
  <c r="O205" i="13"/>
  <c r="Q205" i="13"/>
  <c r="V205" i="13"/>
  <c r="G206" i="13"/>
  <c r="M206" i="13" s="1"/>
  <c r="I206" i="13"/>
  <c r="K206" i="13"/>
  <c r="O206" i="13"/>
  <c r="Q206" i="13"/>
  <c r="V206" i="13"/>
  <c r="G207" i="13"/>
  <c r="I207" i="13"/>
  <c r="K207" i="13"/>
  <c r="M207" i="13"/>
  <c r="O207" i="13"/>
  <c r="Q207" i="13"/>
  <c r="V207" i="13"/>
  <c r="G208" i="13"/>
  <c r="I208" i="13"/>
  <c r="K208" i="13"/>
  <c r="M208" i="13"/>
  <c r="O208" i="13"/>
  <c r="Q208" i="13"/>
  <c r="V208" i="13"/>
  <c r="G209" i="13"/>
  <c r="I209" i="13"/>
  <c r="K209" i="13"/>
  <c r="M209" i="13"/>
  <c r="O209" i="13"/>
  <c r="Q209" i="13"/>
  <c r="V209" i="13"/>
  <c r="G210" i="13"/>
  <c r="I210" i="13"/>
  <c r="K210" i="13"/>
  <c r="M210" i="13"/>
  <c r="O210" i="13"/>
  <c r="Q210" i="13"/>
  <c r="V210" i="13"/>
  <c r="Q211" i="13"/>
  <c r="G212" i="13"/>
  <c r="M212" i="13" s="1"/>
  <c r="I212" i="13"/>
  <c r="I211" i="13" s="1"/>
  <c r="K212" i="13"/>
  <c r="K211" i="13" s="1"/>
  <c r="O212" i="13"/>
  <c r="Q212" i="13"/>
  <c r="V212" i="13"/>
  <c r="V211" i="13" s="1"/>
  <c r="G213" i="13"/>
  <c r="M213" i="13" s="1"/>
  <c r="I213" i="13"/>
  <c r="K213" i="13"/>
  <c r="O213" i="13"/>
  <c r="Q213" i="13"/>
  <c r="V213" i="13"/>
  <c r="G214" i="13"/>
  <c r="M214" i="13" s="1"/>
  <c r="I214" i="13"/>
  <c r="K214" i="13"/>
  <c r="O214" i="13"/>
  <c r="Q214" i="13"/>
  <c r="V214" i="13"/>
  <c r="G215" i="13"/>
  <c r="I215" i="13"/>
  <c r="K215" i="13"/>
  <c r="M215" i="13"/>
  <c r="O215" i="13"/>
  <c r="Q215" i="13"/>
  <c r="V215" i="13"/>
  <c r="G216" i="13"/>
  <c r="M216" i="13" s="1"/>
  <c r="I216" i="13"/>
  <c r="K216" i="13"/>
  <c r="O216" i="13"/>
  <c r="O211" i="13" s="1"/>
  <c r="Q216" i="13"/>
  <c r="V216" i="13"/>
  <c r="G218" i="13"/>
  <c r="G217" i="13" s="1"/>
  <c r="I218" i="13"/>
  <c r="I217" i="13" s="1"/>
  <c r="K218" i="13"/>
  <c r="K217" i="13" s="1"/>
  <c r="M218" i="13"/>
  <c r="O218" i="13"/>
  <c r="O217" i="13" s="1"/>
  <c r="Q218" i="13"/>
  <c r="V218" i="13"/>
  <c r="V217" i="13" s="1"/>
  <c r="G221" i="13"/>
  <c r="M221" i="13" s="1"/>
  <c r="I221" i="13"/>
  <c r="K221" i="13"/>
  <c r="O221" i="13"/>
  <c r="Q221" i="13"/>
  <c r="V221" i="13"/>
  <c r="G223" i="13"/>
  <c r="M223" i="13" s="1"/>
  <c r="I223" i="13"/>
  <c r="K223" i="13"/>
  <c r="O223" i="13"/>
  <c r="Q223" i="13"/>
  <c r="V223" i="13"/>
  <c r="G226" i="13"/>
  <c r="I226" i="13"/>
  <c r="K226" i="13"/>
  <c r="M226" i="13"/>
  <c r="O226" i="13"/>
  <c r="Q226" i="13"/>
  <c r="V226" i="13"/>
  <c r="G229" i="13"/>
  <c r="I229" i="13"/>
  <c r="K229" i="13"/>
  <c r="M229" i="13"/>
  <c r="O229" i="13"/>
  <c r="Q229" i="13"/>
  <c r="V229" i="13"/>
  <c r="G232" i="13"/>
  <c r="I232" i="13"/>
  <c r="K232" i="13"/>
  <c r="M232" i="13"/>
  <c r="O232" i="13"/>
  <c r="Q232" i="13"/>
  <c r="V232" i="13"/>
  <c r="G236" i="13"/>
  <c r="I236" i="13"/>
  <c r="K236" i="13"/>
  <c r="M236" i="13"/>
  <c r="O236" i="13"/>
  <c r="Q236" i="13"/>
  <c r="V236" i="13"/>
  <c r="G240" i="13"/>
  <c r="I240" i="13"/>
  <c r="K240" i="13"/>
  <c r="M240" i="13"/>
  <c r="O240" i="13"/>
  <c r="Q240" i="13"/>
  <c r="Q217" i="13" s="1"/>
  <c r="V240" i="13"/>
  <c r="G247" i="13"/>
  <c r="I247" i="13"/>
  <c r="K247" i="13"/>
  <c r="M247" i="13"/>
  <c r="O247" i="13"/>
  <c r="Q247" i="13"/>
  <c r="V247" i="13"/>
  <c r="G248" i="13"/>
  <c r="I248" i="13"/>
  <c r="K248" i="13"/>
  <c r="M248" i="13"/>
  <c r="O248" i="13"/>
  <c r="Q248" i="13"/>
  <c r="V248" i="13"/>
  <c r="G249" i="13"/>
  <c r="M249" i="13" s="1"/>
  <c r="I249" i="13"/>
  <c r="K249" i="13"/>
  <c r="O249" i="13"/>
  <c r="Q249" i="13"/>
  <c r="V249" i="13"/>
  <c r="G250" i="13"/>
  <c r="M250" i="13" s="1"/>
  <c r="I250" i="13"/>
  <c r="K250" i="13"/>
  <c r="O250" i="13"/>
  <c r="Q250" i="13"/>
  <c r="V250" i="13"/>
  <c r="G251" i="13"/>
  <c r="M251" i="13" s="1"/>
  <c r="I251" i="13"/>
  <c r="K251" i="13"/>
  <c r="O251" i="13"/>
  <c r="Q251" i="13"/>
  <c r="V251" i="13"/>
  <c r="G252" i="13"/>
  <c r="I252" i="13"/>
  <c r="K252" i="13"/>
  <c r="M252" i="13"/>
  <c r="O252" i="13"/>
  <c r="Q252" i="13"/>
  <c r="V252" i="13"/>
  <c r="G253" i="13"/>
  <c r="M253" i="13" s="1"/>
  <c r="I253" i="13"/>
  <c r="K253" i="13"/>
  <c r="O253" i="13"/>
  <c r="Q253" i="13"/>
  <c r="V253" i="13"/>
  <c r="G254" i="13"/>
  <c r="I254" i="13"/>
  <c r="K254" i="13"/>
  <c r="M254" i="13"/>
  <c r="O254" i="13"/>
  <c r="Q254" i="13"/>
  <c r="V254" i="13"/>
  <c r="G255" i="13"/>
  <c r="I255" i="13"/>
  <c r="K255" i="13"/>
  <c r="M255" i="13"/>
  <c r="O255" i="13"/>
  <c r="Q255" i="13"/>
  <c r="V255" i="13"/>
  <c r="G256" i="13"/>
  <c r="M256" i="13" s="1"/>
  <c r="I256" i="13"/>
  <c r="K256" i="13"/>
  <c r="O256" i="13"/>
  <c r="Q256" i="13"/>
  <c r="V256" i="13"/>
  <c r="G257" i="13"/>
  <c r="M257" i="13" s="1"/>
  <c r="I257" i="13"/>
  <c r="K257" i="13"/>
  <c r="O257" i="13"/>
  <c r="Q257" i="13"/>
  <c r="V257" i="13"/>
  <c r="G258" i="13"/>
  <c r="I258" i="13"/>
  <c r="K258" i="13"/>
  <c r="M258" i="13"/>
  <c r="O258" i="13"/>
  <c r="Q258" i="13"/>
  <c r="V258" i="13"/>
  <c r="G259" i="13"/>
  <c r="I259" i="13"/>
  <c r="K259" i="13"/>
  <c r="M259" i="13"/>
  <c r="O259" i="13"/>
  <c r="Q259" i="13"/>
  <c r="V259" i="13"/>
  <c r="G260" i="13"/>
  <c r="I260" i="13"/>
  <c r="K260" i="13"/>
  <c r="M260" i="13"/>
  <c r="O260" i="13"/>
  <c r="Q260" i="13"/>
  <c r="V260" i="13"/>
  <c r="G261" i="13"/>
  <c r="I261" i="13"/>
  <c r="K261" i="13"/>
  <c r="M261" i="13"/>
  <c r="O261" i="13"/>
  <c r="Q261" i="13"/>
  <c r="V261" i="13"/>
  <c r="G262" i="13"/>
  <c r="I262" i="13"/>
  <c r="K262" i="13"/>
  <c r="M262" i="13"/>
  <c r="O262" i="13"/>
  <c r="Q262" i="13"/>
  <c r="V262" i="13"/>
  <c r="G264" i="13"/>
  <c r="I264" i="13"/>
  <c r="K264" i="13"/>
  <c r="M264" i="13"/>
  <c r="O264" i="13"/>
  <c r="Q264" i="13"/>
  <c r="V264" i="13"/>
  <c r="Q265" i="13"/>
  <c r="G266" i="13"/>
  <c r="M266" i="13" s="1"/>
  <c r="I266" i="13"/>
  <c r="I265" i="13" s="1"/>
  <c r="K266" i="13"/>
  <c r="K265" i="13" s="1"/>
  <c r="O266" i="13"/>
  <c r="Q266" i="13"/>
  <c r="V266" i="13"/>
  <c r="V265" i="13" s="1"/>
  <c r="G267" i="13"/>
  <c r="M267" i="13" s="1"/>
  <c r="I267" i="13"/>
  <c r="K267" i="13"/>
  <c r="O267" i="13"/>
  <c r="Q267" i="13"/>
  <c r="V267" i="13"/>
  <c r="G268" i="13"/>
  <c r="M268" i="13" s="1"/>
  <c r="I268" i="13"/>
  <c r="K268" i="13"/>
  <c r="O268" i="13"/>
  <c r="Q268" i="13"/>
  <c r="V268" i="13"/>
  <c r="G270" i="13"/>
  <c r="I270" i="13"/>
  <c r="K270" i="13"/>
  <c r="M270" i="13"/>
  <c r="O270" i="13"/>
  <c r="Q270" i="13"/>
  <c r="V270" i="13"/>
  <c r="G274" i="13"/>
  <c r="M274" i="13" s="1"/>
  <c r="I274" i="13"/>
  <c r="K274" i="13"/>
  <c r="O274" i="13"/>
  <c r="O265" i="13" s="1"/>
  <c r="Q274" i="13"/>
  <c r="V274" i="13"/>
  <c r="G276" i="13"/>
  <c r="I276" i="13"/>
  <c r="K276" i="13"/>
  <c r="M276" i="13"/>
  <c r="O276" i="13"/>
  <c r="Q276" i="13"/>
  <c r="V276" i="13"/>
  <c r="G279" i="13"/>
  <c r="I279" i="13"/>
  <c r="K279" i="13"/>
  <c r="M279" i="13"/>
  <c r="O279" i="13"/>
  <c r="Q279" i="13"/>
  <c r="V279" i="13"/>
  <c r="G282" i="13"/>
  <c r="M282" i="13" s="1"/>
  <c r="I282" i="13"/>
  <c r="K282" i="13"/>
  <c r="O282" i="13"/>
  <c r="Q282" i="13"/>
  <c r="V282" i="13"/>
  <c r="G284" i="13"/>
  <c r="M284" i="13" s="1"/>
  <c r="I284" i="13"/>
  <c r="K284" i="13"/>
  <c r="O284" i="13"/>
  <c r="Q284" i="13"/>
  <c r="V284" i="13"/>
  <c r="G286" i="13"/>
  <c r="I286" i="13"/>
  <c r="K286" i="13"/>
  <c r="M286" i="13"/>
  <c r="O286" i="13"/>
  <c r="Q286" i="13"/>
  <c r="V286" i="13"/>
  <c r="G288" i="13"/>
  <c r="G287" i="13" s="1"/>
  <c r="I288" i="13"/>
  <c r="I287" i="13" s="1"/>
  <c r="K288" i="13"/>
  <c r="M288" i="13"/>
  <c r="M287" i="13" s="1"/>
  <c r="O288" i="13"/>
  <c r="O287" i="13" s="1"/>
  <c r="Q288" i="13"/>
  <c r="Q287" i="13" s="1"/>
  <c r="V288" i="13"/>
  <c r="G289" i="13"/>
  <c r="I289" i="13"/>
  <c r="K289" i="13"/>
  <c r="M289" i="13"/>
  <c r="O289" i="13"/>
  <c r="Q289" i="13"/>
  <c r="V289" i="13"/>
  <c r="G292" i="13"/>
  <c r="I292" i="13"/>
  <c r="K292" i="13"/>
  <c r="M292" i="13"/>
  <c r="O292" i="13"/>
  <c r="Q292" i="13"/>
  <c r="V292" i="13"/>
  <c r="V287" i="13" s="1"/>
  <c r="G297" i="13"/>
  <c r="M297" i="13" s="1"/>
  <c r="I297" i="13"/>
  <c r="K297" i="13"/>
  <c r="O297" i="13"/>
  <c r="Q297" i="13"/>
  <c r="V297" i="13"/>
  <c r="G299" i="13"/>
  <c r="M299" i="13" s="1"/>
  <c r="I299" i="13"/>
  <c r="K299" i="13"/>
  <c r="O299" i="13"/>
  <c r="Q299" i="13"/>
  <c r="V299" i="13"/>
  <c r="G301" i="13"/>
  <c r="M301" i="13" s="1"/>
  <c r="I301" i="13"/>
  <c r="K301" i="13"/>
  <c r="O301" i="13"/>
  <c r="Q301" i="13"/>
  <c r="V301" i="13"/>
  <c r="G303" i="13"/>
  <c r="M303" i="13" s="1"/>
  <c r="I303" i="13"/>
  <c r="K303" i="13"/>
  <c r="O303" i="13"/>
  <c r="Q303" i="13"/>
  <c r="V303" i="13"/>
  <c r="G307" i="13"/>
  <c r="M307" i="13" s="1"/>
  <c r="I307" i="13"/>
  <c r="K307" i="13"/>
  <c r="K287" i="13" s="1"/>
  <c r="O307" i="13"/>
  <c r="Q307" i="13"/>
  <c r="V307" i="13"/>
  <c r="G309" i="13"/>
  <c r="I309" i="13"/>
  <c r="K309" i="13"/>
  <c r="M309" i="13"/>
  <c r="O309" i="13"/>
  <c r="Q309" i="13"/>
  <c r="V309" i="13"/>
  <c r="G311" i="13"/>
  <c r="M311" i="13" s="1"/>
  <c r="I311" i="13"/>
  <c r="K311" i="13"/>
  <c r="O311" i="13"/>
  <c r="Q311" i="13"/>
  <c r="V311" i="13"/>
  <c r="G314" i="13"/>
  <c r="I314" i="13"/>
  <c r="K314" i="13"/>
  <c r="M314" i="13"/>
  <c r="O314" i="13"/>
  <c r="Q314" i="13"/>
  <c r="V314" i="13"/>
  <c r="G318" i="13"/>
  <c r="I318" i="13"/>
  <c r="K318" i="13"/>
  <c r="M318" i="13"/>
  <c r="O318" i="13"/>
  <c r="Q318" i="13"/>
  <c r="V318" i="13"/>
  <c r="G320" i="13"/>
  <c r="M320" i="13" s="1"/>
  <c r="I320" i="13"/>
  <c r="K320" i="13"/>
  <c r="O320" i="13"/>
  <c r="Q320" i="13"/>
  <c r="V320" i="13"/>
  <c r="G323" i="13"/>
  <c r="M323" i="13" s="1"/>
  <c r="I323" i="13"/>
  <c r="K323" i="13"/>
  <c r="O323" i="13"/>
  <c r="Q323" i="13"/>
  <c r="V323" i="13"/>
  <c r="G325" i="13"/>
  <c r="I325" i="13"/>
  <c r="K325" i="13"/>
  <c r="M325" i="13"/>
  <c r="O325" i="13"/>
  <c r="Q325" i="13"/>
  <c r="V325" i="13"/>
  <c r="G328" i="13"/>
  <c r="M328" i="13" s="1"/>
  <c r="I328" i="13"/>
  <c r="K328" i="13"/>
  <c r="O328" i="13"/>
  <c r="Q328" i="13"/>
  <c r="V328" i="13"/>
  <c r="G329" i="13"/>
  <c r="I329" i="13"/>
  <c r="K329" i="13"/>
  <c r="M329" i="13"/>
  <c r="O329" i="13"/>
  <c r="Q329" i="13"/>
  <c r="V329" i="13"/>
  <c r="G333" i="13"/>
  <c r="I333" i="13"/>
  <c r="K333" i="13"/>
  <c r="M333" i="13"/>
  <c r="O333" i="13"/>
  <c r="Q333" i="13"/>
  <c r="V333" i="13"/>
  <c r="G334" i="13"/>
  <c r="I334" i="13"/>
  <c r="K334" i="13"/>
  <c r="M334" i="13"/>
  <c r="O334" i="13"/>
  <c r="Q334" i="13"/>
  <c r="V334" i="13"/>
  <c r="G337" i="13"/>
  <c r="M337" i="13" s="1"/>
  <c r="I337" i="13"/>
  <c r="K337" i="13"/>
  <c r="O337" i="13"/>
  <c r="Q337" i="13"/>
  <c r="V337" i="13"/>
  <c r="G338" i="13"/>
  <c r="M338" i="13" s="1"/>
  <c r="I338" i="13"/>
  <c r="K338" i="13"/>
  <c r="O338" i="13"/>
  <c r="Q338" i="13"/>
  <c r="V338" i="13"/>
  <c r="G339" i="13"/>
  <c r="M339" i="13" s="1"/>
  <c r="I339" i="13"/>
  <c r="K339" i="13"/>
  <c r="O339" i="13"/>
  <c r="Q339" i="13"/>
  <c r="V339" i="13"/>
  <c r="G340" i="13"/>
  <c r="M340" i="13" s="1"/>
  <c r="I340" i="13"/>
  <c r="K340" i="13"/>
  <c r="O340" i="13"/>
  <c r="Q340" i="13"/>
  <c r="V340" i="13"/>
  <c r="G341" i="13"/>
  <c r="M341" i="13" s="1"/>
  <c r="I341" i="13"/>
  <c r="K341" i="13"/>
  <c r="O341" i="13"/>
  <c r="Q341" i="13"/>
  <c r="V341" i="13"/>
  <c r="G342" i="13"/>
  <c r="I342" i="13"/>
  <c r="K342" i="13"/>
  <c r="M342" i="13"/>
  <c r="O342" i="13"/>
  <c r="Q342" i="13"/>
  <c r="V342" i="13"/>
  <c r="G343" i="13"/>
  <c r="M343" i="13" s="1"/>
  <c r="I343" i="13"/>
  <c r="K343" i="13"/>
  <c r="O343" i="13"/>
  <c r="Q343" i="13"/>
  <c r="V343" i="13"/>
  <c r="G344" i="13"/>
  <c r="I344" i="13"/>
  <c r="K344" i="13"/>
  <c r="M344" i="13"/>
  <c r="O344" i="13"/>
  <c r="Q344" i="13"/>
  <c r="V344" i="13"/>
  <c r="G345" i="13"/>
  <c r="I345" i="13"/>
  <c r="K345" i="13"/>
  <c r="M345" i="13"/>
  <c r="O345" i="13"/>
  <c r="Q345" i="13"/>
  <c r="V345" i="13"/>
  <c r="G346" i="13"/>
  <c r="M346" i="13" s="1"/>
  <c r="I346" i="13"/>
  <c r="K346" i="13"/>
  <c r="O346" i="13"/>
  <c r="Q346" i="13"/>
  <c r="V346" i="13"/>
  <c r="G347" i="13"/>
  <c r="V347" i="13"/>
  <c r="G348" i="13"/>
  <c r="I348" i="13"/>
  <c r="I347" i="13" s="1"/>
  <c r="K348" i="13"/>
  <c r="K347" i="13" s="1"/>
  <c r="M348" i="13"/>
  <c r="M347" i="13" s="1"/>
  <c r="O348" i="13"/>
  <c r="Q348" i="13"/>
  <c r="V348" i="13"/>
  <c r="G349" i="13"/>
  <c r="M349" i="13" s="1"/>
  <c r="I349" i="13"/>
  <c r="K349" i="13"/>
  <c r="O349" i="13"/>
  <c r="Q349" i="13"/>
  <c r="V349" i="13"/>
  <c r="G350" i="13"/>
  <c r="I350" i="13"/>
  <c r="K350" i="13"/>
  <c r="M350" i="13"/>
  <c r="O350" i="13"/>
  <c r="O347" i="13" s="1"/>
  <c r="Q350" i="13"/>
  <c r="V350" i="13"/>
  <c r="G351" i="13"/>
  <c r="I351" i="13"/>
  <c r="K351" i="13"/>
  <c r="M351" i="13"/>
  <c r="O351" i="13"/>
  <c r="Q351" i="13"/>
  <c r="V351" i="13"/>
  <c r="G352" i="13"/>
  <c r="I352" i="13"/>
  <c r="K352" i="13"/>
  <c r="M352" i="13"/>
  <c r="O352" i="13"/>
  <c r="Q352" i="13"/>
  <c r="Q347" i="13" s="1"/>
  <c r="V352" i="13"/>
  <c r="G354" i="13"/>
  <c r="V354" i="13"/>
  <c r="G355" i="13"/>
  <c r="M355" i="13" s="1"/>
  <c r="M354" i="13" s="1"/>
  <c r="I355" i="13"/>
  <c r="I354" i="13" s="1"/>
  <c r="K355" i="13"/>
  <c r="K354" i="13" s="1"/>
  <c r="O355" i="13"/>
  <c r="O354" i="13" s="1"/>
  <c r="Q355" i="13"/>
  <c r="Q354" i="13" s="1"/>
  <c r="V355" i="13"/>
  <c r="G358" i="13"/>
  <c r="I358" i="13"/>
  <c r="G359" i="13"/>
  <c r="M359" i="13" s="1"/>
  <c r="I359" i="13"/>
  <c r="K359" i="13"/>
  <c r="O359" i="13"/>
  <c r="O358" i="13" s="1"/>
  <c r="Q359" i="13"/>
  <c r="Q358" i="13" s="1"/>
  <c r="V359" i="13"/>
  <c r="V358" i="13" s="1"/>
  <c r="G361" i="13"/>
  <c r="M361" i="13" s="1"/>
  <c r="I361" i="13"/>
  <c r="K361" i="13"/>
  <c r="K358" i="13" s="1"/>
  <c r="O361" i="13"/>
  <c r="Q361" i="13"/>
  <c r="V361" i="13"/>
  <c r="G362" i="13"/>
  <c r="I362" i="13"/>
  <c r="K362" i="13"/>
  <c r="M362" i="13"/>
  <c r="O362" i="13"/>
  <c r="Q362" i="13"/>
  <c r="V362" i="13"/>
  <c r="G364" i="13"/>
  <c r="M364" i="13" s="1"/>
  <c r="I364" i="13"/>
  <c r="K364" i="13"/>
  <c r="O364" i="13"/>
  <c r="Q364" i="13"/>
  <c r="V364" i="13"/>
  <c r="G365" i="13"/>
  <c r="I365" i="13"/>
  <c r="K365" i="13"/>
  <c r="M365" i="13"/>
  <c r="O365" i="13"/>
  <c r="Q365" i="13"/>
  <c r="V365" i="13"/>
  <c r="G366" i="13"/>
  <c r="I366" i="13"/>
  <c r="K366" i="13"/>
  <c r="M366" i="13"/>
  <c r="O366" i="13"/>
  <c r="Q366" i="13"/>
  <c r="V366" i="13"/>
  <c r="G367" i="13"/>
  <c r="M367" i="13" s="1"/>
  <c r="I367" i="13"/>
  <c r="K367" i="13"/>
  <c r="O367" i="13"/>
  <c r="Q367" i="13"/>
  <c r="V367" i="13"/>
  <c r="G369" i="13"/>
  <c r="M369" i="13" s="1"/>
  <c r="I369" i="13"/>
  <c r="K369" i="13"/>
  <c r="O369" i="13"/>
  <c r="Q369" i="13"/>
  <c r="V369" i="13"/>
  <c r="AE372" i="13"/>
  <c r="AF372" i="13"/>
  <c r="G41" i="12"/>
  <c r="BA27" i="12"/>
  <c r="BA23" i="12"/>
  <c r="BA21" i="12"/>
  <c r="BA19" i="12"/>
  <c r="BA15" i="12"/>
  <c r="BA13" i="12"/>
  <c r="BA11" i="12"/>
  <c r="G8" i="12"/>
  <c r="G9" i="12"/>
  <c r="AF41" i="12" s="1"/>
  <c r="I9" i="12"/>
  <c r="I8" i="12" s="1"/>
  <c r="K9" i="12"/>
  <c r="O9" i="12"/>
  <c r="Q9" i="12"/>
  <c r="V9" i="12"/>
  <c r="G10" i="12"/>
  <c r="I10" i="12"/>
  <c r="K10" i="12"/>
  <c r="K8" i="12" s="1"/>
  <c r="M10" i="12"/>
  <c r="O10" i="12"/>
  <c r="Q10" i="12"/>
  <c r="V10" i="12"/>
  <c r="G12" i="12"/>
  <c r="I12" i="12"/>
  <c r="K12" i="12"/>
  <c r="M12" i="12"/>
  <c r="O12" i="12"/>
  <c r="Q12" i="12"/>
  <c r="V12" i="12"/>
  <c r="G14" i="12"/>
  <c r="I14" i="12"/>
  <c r="K14" i="12"/>
  <c r="M14" i="12"/>
  <c r="O14" i="12"/>
  <c r="Q14" i="12"/>
  <c r="V14" i="12"/>
  <c r="G16" i="12"/>
  <c r="I16" i="12"/>
  <c r="K16" i="12"/>
  <c r="M16" i="12"/>
  <c r="O16" i="12"/>
  <c r="O8" i="12" s="1"/>
  <c r="Q16" i="12"/>
  <c r="Q8" i="12" s="1"/>
  <c r="V16" i="12"/>
  <c r="G18" i="12"/>
  <c r="I18" i="12"/>
  <c r="K18" i="12"/>
  <c r="M18" i="12"/>
  <c r="O18" i="12"/>
  <c r="Q18" i="12"/>
  <c r="V18" i="12"/>
  <c r="G20" i="12"/>
  <c r="M20" i="12" s="1"/>
  <c r="I20" i="12"/>
  <c r="K20" i="12"/>
  <c r="O20" i="12"/>
  <c r="Q20" i="12"/>
  <c r="V20" i="12"/>
  <c r="V8" i="12" s="1"/>
  <c r="G22" i="12"/>
  <c r="M22" i="12" s="1"/>
  <c r="I22" i="12"/>
  <c r="K22" i="12"/>
  <c r="O22" i="12"/>
  <c r="Q22" i="12"/>
  <c r="V22" i="12"/>
  <c r="G24" i="12"/>
  <c r="I24" i="12"/>
  <c r="K24" i="12"/>
  <c r="M24" i="12"/>
  <c r="O24" i="12"/>
  <c r="Q24" i="12"/>
  <c r="V24" i="12"/>
  <c r="G26" i="12"/>
  <c r="M26" i="12" s="1"/>
  <c r="I26" i="12"/>
  <c r="K26" i="12"/>
  <c r="O26" i="12"/>
  <c r="Q26" i="12"/>
  <c r="V26" i="12"/>
  <c r="G29" i="12"/>
  <c r="G28" i="12" s="1"/>
  <c r="I29" i="12"/>
  <c r="I28" i="12" s="1"/>
  <c r="K29" i="12"/>
  <c r="K28" i="12" s="1"/>
  <c r="M29" i="12"/>
  <c r="O29" i="12"/>
  <c r="O28" i="12" s="1"/>
  <c r="Q29" i="12"/>
  <c r="V29" i="12"/>
  <c r="G30" i="12"/>
  <c r="I30" i="12"/>
  <c r="K30" i="12"/>
  <c r="M30" i="12"/>
  <c r="O30" i="12"/>
  <c r="Q30" i="12"/>
  <c r="V30" i="12"/>
  <c r="G31" i="12"/>
  <c r="I31" i="12"/>
  <c r="K31" i="12"/>
  <c r="M31" i="12"/>
  <c r="O31" i="12"/>
  <c r="Q31" i="12"/>
  <c r="Q28" i="12" s="1"/>
  <c r="V31" i="12"/>
  <c r="V28" i="12" s="1"/>
  <c r="G32" i="12"/>
  <c r="I32" i="12"/>
  <c r="K32" i="12"/>
  <c r="M32" i="12"/>
  <c r="O32" i="12"/>
  <c r="Q32" i="12"/>
  <c r="V32" i="12"/>
  <c r="G33" i="12"/>
  <c r="I33" i="12"/>
  <c r="K33" i="12"/>
  <c r="M33" i="12"/>
  <c r="O33" i="12"/>
  <c r="Q33" i="12"/>
  <c r="V33" i="12"/>
  <c r="G34" i="12"/>
  <c r="M34" i="12" s="1"/>
  <c r="I34" i="12"/>
  <c r="K34" i="12"/>
  <c r="O34" i="12"/>
  <c r="Q34" i="12"/>
  <c r="V34" i="12"/>
  <c r="G35" i="12"/>
  <c r="I35" i="12"/>
  <c r="K35" i="12"/>
  <c r="M35" i="12"/>
  <c r="O35" i="12"/>
  <c r="Q35" i="12"/>
  <c r="V35" i="12"/>
  <c r="G36" i="12"/>
  <c r="I36" i="12"/>
  <c r="K36" i="12"/>
  <c r="M36" i="12"/>
  <c r="O36" i="12"/>
  <c r="Q36" i="12"/>
  <c r="V36" i="12"/>
  <c r="G37" i="12"/>
  <c r="I37" i="12"/>
  <c r="K37" i="12"/>
  <c r="M37" i="12"/>
  <c r="O37" i="12"/>
  <c r="Q37" i="12"/>
  <c r="V37" i="12"/>
  <c r="G38" i="12"/>
  <c r="I38" i="12"/>
  <c r="K38" i="12"/>
  <c r="M38" i="12"/>
  <c r="O38" i="12"/>
  <c r="Q38" i="12"/>
  <c r="V38" i="12"/>
  <c r="G39" i="12"/>
  <c r="I39" i="12"/>
  <c r="K39" i="12"/>
  <c r="M39" i="12"/>
  <c r="O39" i="12"/>
  <c r="Q39" i="12"/>
  <c r="V39" i="12"/>
  <c r="AE41" i="12"/>
  <c r="I20" i="1"/>
  <c r="I19" i="1"/>
  <c r="I18" i="1"/>
  <c r="I17" i="1"/>
  <c r="I16" i="1"/>
  <c r="I110" i="1"/>
  <c r="J98" i="1" s="1"/>
  <c r="F51" i="1"/>
  <c r="G23" i="1" s="1"/>
  <c r="G51" i="1"/>
  <c r="G25" i="1" s="1"/>
  <c r="H51" i="1"/>
  <c r="I50" i="1"/>
  <c r="I49" i="1"/>
  <c r="I48" i="1"/>
  <c r="I47" i="1"/>
  <c r="I46" i="1"/>
  <c r="I45" i="1"/>
  <c r="I44" i="1"/>
  <c r="I43" i="1"/>
  <c r="I41" i="1"/>
  <c r="I39" i="1"/>
  <c r="I51" i="1" s="1"/>
  <c r="J28" i="1"/>
  <c r="J26" i="1"/>
  <c r="G38" i="1"/>
  <c r="F38" i="1"/>
  <c r="J23" i="1"/>
  <c r="J24" i="1"/>
  <c r="J25" i="1"/>
  <c r="J27" i="1"/>
  <c r="E24" i="1"/>
  <c r="G24" i="1"/>
  <c r="E26" i="1"/>
  <c r="G26" i="1"/>
  <c r="J108" i="1" l="1"/>
  <c r="J102" i="1"/>
  <c r="J91" i="1"/>
  <c r="J75" i="1"/>
  <c r="J99" i="1"/>
  <c r="J88" i="1"/>
  <c r="J100" i="1"/>
  <c r="J79" i="1"/>
  <c r="J80" i="1"/>
  <c r="J70" i="1"/>
  <c r="J71" i="1"/>
  <c r="J92" i="1"/>
  <c r="J94" i="1"/>
  <c r="J103" i="1"/>
  <c r="J83" i="1"/>
  <c r="J72" i="1"/>
  <c r="J73" i="1"/>
  <c r="J84" i="1"/>
  <c r="J107" i="1"/>
  <c r="J95" i="1"/>
  <c r="J104" i="1"/>
  <c r="J105" i="1"/>
  <c r="J76" i="1"/>
  <c r="J87" i="1"/>
  <c r="J86" i="1"/>
  <c r="J96" i="1"/>
  <c r="J78" i="1"/>
  <c r="J97" i="1"/>
  <c r="J69" i="1"/>
  <c r="J77" i="1"/>
  <c r="J85" i="1"/>
  <c r="J93" i="1"/>
  <c r="J101" i="1"/>
  <c r="J109" i="1"/>
  <c r="J106" i="1"/>
  <c r="J81" i="1"/>
  <c r="J89" i="1"/>
  <c r="J74" i="1"/>
  <c r="J82" i="1"/>
  <c r="J90" i="1"/>
  <c r="A27" i="1"/>
  <c r="M31" i="16"/>
  <c r="M41" i="16"/>
  <c r="M46" i="16"/>
  <c r="G46" i="16"/>
  <c r="G41" i="16"/>
  <c r="G36" i="16"/>
  <c r="AF55" i="16"/>
  <c r="M99" i="15"/>
  <c r="M8" i="15"/>
  <c r="M81" i="15"/>
  <c r="G99" i="15"/>
  <c r="M46" i="15"/>
  <c r="M42" i="15" s="1"/>
  <c r="G34" i="15"/>
  <c r="M25" i="14"/>
  <c r="M8" i="14"/>
  <c r="AF54" i="14"/>
  <c r="G44" i="14"/>
  <c r="G19" i="14"/>
  <c r="M358" i="13"/>
  <c r="M211" i="13"/>
  <c r="M104" i="13"/>
  <c r="M183" i="13"/>
  <c r="M11" i="13"/>
  <c r="M84" i="13"/>
  <c r="M35" i="13"/>
  <c r="M265" i="13"/>
  <c r="M198" i="13"/>
  <c r="M64" i="13"/>
  <c r="M217" i="13"/>
  <c r="G183" i="13"/>
  <c r="M120" i="13"/>
  <c r="M117" i="13" s="1"/>
  <c r="M102" i="13"/>
  <c r="M101" i="13" s="1"/>
  <c r="M57" i="13"/>
  <c r="G139" i="13"/>
  <c r="G154" i="13"/>
  <c r="G265" i="13"/>
  <c r="G211" i="13"/>
  <c r="G64" i="13"/>
  <c r="G104" i="13"/>
  <c r="G11" i="13"/>
  <c r="M28" i="12"/>
  <c r="M9" i="12"/>
  <c r="M8" i="12" s="1"/>
  <c r="I21" i="1"/>
  <c r="J44" i="1"/>
  <c r="J43" i="1"/>
  <c r="J50" i="1"/>
  <c r="J41" i="1"/>
  <c r="J49" i="1"/>
  <c r="J40" i="1"/>
  <c r="J47" i="1"/>
  <c r="J45" i="1"/>
  <c r="J48" i="1"/>
  <c r="J39" i="1"/>
  <c r="J51" i="1" s="1"/>
  <c r="J46" i="1"/>
  <c r="J110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1A0EFEB3-1464-46F0-AAC3-3CE0F5BC8C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72604A8-0EBE-425B-ACB2-37B18BA1B4D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6BE3443A-1700-4198-9755-AF193EA720B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F3C6DA-75C1-4D8D-ABB0-8D27E5F015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100B4A1E-BF66-437D-B879-B5A8A992CAE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7E36F89-6ABD-4893-B970-58E09B68BFC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9EB8D952-5065-4700-AC99-722FE83607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643B970-DE2D-45C6-A642-327105AAC47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Josef Hlubina</author>
  </authors>
  <commentList>
    <comment ref="S6" authorId="0" shapeId="0" xr:uid="{3B53A363-D8D0-406E-9843-3A614D42E1A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9C5A2CF-1AF9-4186-A152-CABCFE467B1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<sst xmlns="http://schemas.openxmlformats.org/spreadsheetml/2006/main" count="4117" uniqueCount="1113">
  <si>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</si>
  <si>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</si>
  <si>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</si>
  <si>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</si>
  <si>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</si>
  <si>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</si>
  <si>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</si>
  <si>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</si>
  <si>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</si>
  <si>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</si>
  <si>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</si>
  <si>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</si>
  <si>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</si>
  <si>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</si>
  <si>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</si>
  <si>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</si>
  <si>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</si>
  <si>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</si>
  <si>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</si>
  <si>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</si>
  <si>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</si>
  <si>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</si>
  <si>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</si>
  <si>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</si>
  <si>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</si>
  <si>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</si>
  <si>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</si>
  <si>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</si>
  <si>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</si>
  <si>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</si>
  <si>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</si>
  <si>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</si>
  <si>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</si>
  <si>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</si>
  <si>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</si>
  <si>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</si>
  <si>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</si>
  <si>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</si>
  <si>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</si>
  <si>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</si>
  <si>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</si>
  <si>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</si>
  <si>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</si>
  <si>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255Z018</t>
  </si>
  <si>
    <t>Dětský domov Hodonín</t>
  </si>
  <si>
    <t>Stavba</t>
  </si>
  <si>
    <t>Ostatní a vedlejší náklady</t>
  </si>
  <si>
    <t>00</t>
  </si>
  <si>
    <t>Vedejší a ostatní náklady</t>
  </si>
  <si>
    <t>Stavební objekt</t>
  </si>
  <si>
    <t>D.1.4.1</t>
  </si>
  <si>
    <t>Vytápění</t>
  </si>
  <si>
    <t>D.1.4.2</t>
  </si>
  <si>
    <t>Vrty pro tepelné čerpadlo</t>
  </si>
  <si>
    <t>D.1.4.3</t>
  </si>
  <si>
    <t>MaR</t>
  </si>
  <si>
    <t>D.1.4.4</t>
  </si>
  <si>
    <t>Silnoproud</t>
  </si>
  <si>
    <t>Celkem za stavbu</t>
  </si>
  <si>
    <t>CZK</t>
  </si>
  <si>
    <t>#POPS</t>
  </si>
  <si>
    <t>Popis stavby: 255Z018 - Dětský domov Hodonín</t>
  </si>
  <si>
    <t>#POPO</t>
  </si>
  <si>
    <t>Popis objektu: 00 - Vedlejší a ostatní náklady</t>
  </si>
  <si>
    <t>#POPR</t>
  </si>
  <si>
    <t>Popis rozpočtu: 00 - Vedejší a ostatní náklady</t>
  </si>
  <si>
    <t>Popis objektu: D.1.4.1 - Vytápění</t>
  </si>
  <si>
    <t>Popis rozpočtu: D.1.4.1 - Vytápění</t>
  </si>
  <si>
    <t>Popis objektu: D.1.4.2 - Vrty pro tepelné čerpadlo</t>
  </si>
  <si>
    <t>Popis rozpočtu: D.1.4.2 - Vrty pro tepelné čerpadlo</t>
  </si>
  <si>
    <t>Popis objektu: D.1.4.3 - MaR</t>
  </si>
  <si>
    <t>Popis rozpočtu: D.1.4.3 - MaR</t>
  </si>
  <si>
    <t>Popis objektu: D.1.4.4 - Silnoproud</t>
  </si>
  <si>
    <t>Popis rozpočtu: D.1.4.4 - Silnoproud</t>
  </si>
  <si>
    <t>Rekapitulace dílů</t>
  </si>
  <si>
    <t>Typ dílu</t>
  </si>
  <si>
    <t>0</t>
  </si>
  <si>
    <t>Organizační položky</t>
  </si>
  <si>
    <t>1</t>
  </si>
  <si>
    <t>Rozvaděč NN</t>
  </si>
  <si>
    <t>Vrtné a výstrojné práce</t>
  </si>
  <si>
    <t>2</t>
  </si>
  <si>
    <t>Elektroinstalační materiál - silnoproud</t>
  </si>
  <si>
    <t>Materiál na horizontální dopojení vrtů</t>
  </si>
  <si>
    <t>3</t>
  </si>
  <si>
    <t>Kabely NN</t>
  </si>
  <si>
    <t>Realizace horizontálního dopojení vrtů</t>
  </si>
  <si>
    <t>Svislé a kompletní konstrukce</t>
  </si>
  <si>
    <t>4</t>
  </si>
  <si>
    <t>Ostatní práce a materiál</t>
  </si>
  <si>
    <t>5</t>
  </si>
  <si>
    <t>6</t>
  </si>
  <si>
    <t>Úpravy povrchu, podlahy</t>
  </si>
  <si>
    <t>61</t>
  </si>
  <si>
    <t>Úpravy povrchů vnitřní</t>
  </si>
  <si>
    <t>63</t>
  </si>
  <si>
    <t>Podlahy a podlahové konstrukce</t>
  </si>
  <si>
    <t>700B</t>
  </si>
  <si>
    <t>Demontáže</t>
  </si>
  <si>
    <t>724.1</t>
  </si>
  <si>
    <t>Strojní vybavení - dopouštění, úprava vody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</si>
  <si>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</si>
  <si>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</si>
  <si>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</si>
  <si>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</si>
  <si>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</si>
  <si>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</si>
  <si>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700</t>
  </si>
  <si>
    <t>HZS - hodinové zúčtovací sazby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</si>
  <si>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</si>
  <si>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</si>
  <si>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</si>
  <si>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</si>
  <si>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</si>
  <si>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</si>
  <si>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</si>
  <si>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</si>
  <si>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731.1</t>
  </si>
  <si>
    <t>Kotelny - odkouření</t>
  </si>
  <si>
    <t>731.2</t>
  </si>
  <si>
    <t>Kotelny - přívod vzduchu</t>
  </si>
  <si>
    <t>732</t>
  </si>
  <si>
    <t>Strojovny</t>
  </si>
  <si>
    <t>733</t>
  </si>
  <si>
    <t>Rozvod potrubí</t>
  </si>
  <si>
    <t>734</t>
  </si>
  <si>
    <t>Armatury</t>
  </si>
  <si>
    <t>767</t>
  </si>
  <si>
    <t>Konstrukce zámečnické</t>
  </si>
  <si>
    <t>783</t>
  </si>
  <si>
    <t>Nátěry</t>
  </si>
  <si>
    <t>MaR_1</t>
  </si>
  <si>
    <t>Periferie</t>
  </si>
  <si>
    <t>MaR_2</t>
  </si>
  <si>
    <t>Řídící systém</t>
  </si>
  <si>
    <t>MaR_3</t>
  </si>
  <si>
    <t>Software</t>
  </si>
  <si>
    <t>MaR_4</t>
  </si>
  <si>
    <t>Rozvaděče</t>
  </si>
  <si>
    <t>MAR_5</t>
  </si>
  <si>
    <t>Kabelové trasy, kabely</t>
  </si>
  <si>
    <t>MAR_6</t>
  </si>
  <si>
    <t>Ostatní elektro</t>
  </si>
  <si>
    <t>MAR_7</t>
  </si>
  <si>
    <t>Ostatní montáže</t>
  </si>
  <si>
    <t>MAR_8</t>
  </si>
  <si>
    <t>Jiné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</si>
  <si>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</si>
  <si>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</si>
  <si>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</si>
  <si>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</si>
  <si>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</si>
  <si>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</si>
  <si>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</si>
  <si>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</si>
  <si>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Vedlejší a ostatní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</si>
  <si>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</si>
  <si>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</si>
  <si>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</si>
  <si>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</si>
  <si>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</si>
  <si>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</si>
  <si>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</si>
  <si>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</si>
  <si>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</si>
  <si>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</si>
  <si>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</si>
  <si>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</si>
  <si>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</si>
  <si>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</si>
  <si>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</si>
  <si>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</si>
  <si>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</si>
  <si>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</si>
  <si>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</si>
  <si>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</si>
  <si>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</si>
  <si>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</si>
  <si>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</si>
  <si>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</si>
  <si>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</si>
  <si>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</si>
  <si>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</si>
  <si>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909      R001</t>
  </si>
  <si>
    <t>Požární dohled</t>
  </si>
  <si>
    <t>h</t>
  </si>
  <si>
    <t>Vlastní</t>
  </si>
  <si>
    <t>Indiv</t>
  </si>
  <si>
    <t>HZS</t>
  </si>
  <si>
    <t>Modrá</t>
  </si>
  <si>
    <t>POL10_</t>
  </si>
  <si>
    <t>005121010R</t>
  </si>
  <si>
    <t>Vybudování zařízení staveniště</t>
  </si>
  <si>
    <t>Soubor</t>
  </si>
  <si>
    <t>RTS 25/ II</t>
  </si>
  <si>
    <t>VRN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</si>
  <si>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</si>
  <si>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</si>
  <si>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</si>
  <si>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</si>
  <si>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</si>
  <si>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</si>
  <si>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</si>
  <si>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</si>
  <si>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</si>
  <si>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</si>
  <si>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</si>
  <si>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Běžná</t>
  </si>
  <si>
    <t>Koordinace stavebních a technologických dodávek stavby.</t>
  </si>
  <si>
    <t>005211080R</t>
  </si>
  <si>
    <t xml:space="preserve">Bezpečnostní a hygienická opatření na staveništi </t>
  </si>
  <si>
    <t>POL99_8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</si>
  <si>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</si>
  <si>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</si>
  <si>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</si>
  <si>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</si>
  <si>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005122010R1</t>
  </si>
  <si>
    <t>Provozní vlivy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</si>
  <si>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</si>
  <si>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</si>
  <si>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005211010R69</t>
  </si>
  <si>
    <t>Předání a převzetí díla</t>
  </si>
  <si>
    <t>Náklady spojené s účastí zhotovitele na předání a převzetí staveniště.</t>
  </si>
  <si>
    <t>005231040R7</t>
  </si>
  <si>
    <t>Veškeré zkoušky, revize, doklady nutné k realizaci a následnému provozu díla</t>
  </si>
  <si>
    <t>Náklady zhotovitele na vypracování provozních řádů pro zkušební či trvalý provoz včetně nákladů na předání všech návodů k obsluze a údržbě pro technologická zařízení a včetně zaškolení obsluhy objednatele.</t>
  </si>
  <si>
    <t>PL1</t>
  </si>
  <si>
    <t>Revize plynu F+G</t>
  </si>
  <si>
    <t>ks</t>
  </si>
  <si>
    <t>Práce</t>
  </si>
  <si>
    <t>POL1_</t>
  </si>
  <si>
    <t>PL2</t>
  </si>
  <si>
    <t>Revizní knihy kotlů</t>
  </si>
  <si>
    <t>PL3</t>
  </si>
  <si>
    <t>Provozní řád kotelny</t>
  </si>
  <si>
    <t>PL4</t>
  </si>
  <si>
    <t>Odborná prohlídka kotelny</t>
  </si>
  <si>
    <t xml:space="preserve">ks    </t>
  </si>
  <si>
    <t>748137OA01</t>
  </si>
  <si>
    <t>Hasicí přístroj práškový - 6 kg - 21 A</t>
  </si>
  <si>
    <t>Agregovaná položka</t>
  </si>
  <si>
    <t>POL2_</t>
  </si>
  <si>
    <t>748137OA02</t>
  </si>
  <si>
    <t>Hasicí přístroj práškový - 5 kg - CO2 55B</t>
  </si>
  <si>
    <t>K1</t>
  </si>
  <si>
    <t>Revize spalinových cest</t>
  </si>
  <si>
    <t>Specifikace</t>
  </si>
  <si>
    <t>POL3_</t>
  </si>
  <si>
    <t>ON1</t>
  </si>
  <si>
    <t>Povinná výbava kotelny III. kategorie, (svítilna, lékárnička, zpěňovací prostředek, polepy kotelny)</t>
  </si>
  <si>
    <t>kpl</t>
  </si>
  <si>
    <t>ON2</t>
  </si>
  <si>
    <t>Autonomní detektor SPH 7 - metan</t>
  </si>
  <si>
    <t>ON3</t>
  </si>
  <si>
    <t>Autonomní detektor SPH 7 - CO</t>
  </si>
  <si>
    <t>ON8</t>
  </si>
  <si>
    <t>Kompletace dokladové části pro předání díla</t>
  </si>
  <si>
    <t>soubor</t>
  </si>
  <si>
    <t>SUM</t>
  </si>
  <si>
    <t>END</t>
  </si>
  <si>
    <t>Položkový soupis prací a dodávek</t>
  </si>
  <si>
    <t>310238211R00</t>
  </si>
  <si>
    <t>Zazdívka otvorů o ploše přes 0,25 m2 do 1 m2 ve zdivu nadzákladovém cihlami pálenými pro jakoukoliv maltu vápenocementovou, Malta zdicí obyčejná (G); pojivo: vápenocementové; zrnitost do 4,0 mm; M 2,5 N/mm2</t>
  </si>
  <si>
    <t>m3</t>
  </si>
  <si>
    <t>801-4</t>
  </si>
  <si>
    <t>včetně pomocného pracovního lešení</t>
  </si>
  <si>
    <t>SPI</t>
  </si>
  <si>
    <t>612409991RT2</t>
  </si>
  <si>
    <t>Začištění omítek kolem oken, dveří a obkladů apod. s použitím suché maltové směsi, Omítka s anorganickým pojivem obyčejná (GP), štuková; pojivo: vápenocementové; zrnitost do 1,0 mm; nanášení: ručně; barva: bílá</t>
  </si>
  <si>
    <t>m</t>
  </si>
  <si>
    <t>777101101R00</t>
  </si>
  <si>
    <t>Příprava podkladu vysávání podlah průmyslovým vysavačem</t>
  </si>
  <si>
    <t>m2</t>
  </si>
  <si>
    <t>800-773</t>
  </si>
  <si>
    <t>783881260R00</t>
  </si>
  <si>
    <t>Nátěry betonových podlah akrylátové penetrace + 2x nátěr akrylátový, Hmota nátěrová funkce: hydroizolační, úprava savosti, proti povětrnostním vlivům; barva: dle vzorníku; lesk: polomatný (saténový)</t>
  </si>
  <si>
    <t>800-783</t>
  </si>
  <si>
    <t>783896210R00</t>
  </si>
  <si>
    <t>Nátěry betonových podlah akrylátové penetrace 1x</t>
  </si>
  <si>
    <t>909      R00</t>
  </si>
  <si>
    <t>Hzs-nezmeritelne stavebni prace</t>
  </si>
  <si>
    <t>631664111r001</t>
  </si>
  <si>
    <t>Broušení betonu</t>
  </si>
  <si>
    <t xml:space="preserve">m2    </t>
  </si>
  <si>
    <t>podlaha : 19,05</t>
  </si>
  <si>
    <t>VV</t>
  </si>
  <si>
    <t>65445223</t>
  </si>
  <si>
    <t>Zapravení fasády a soklu</t>
  </si>
  <si>
    <t>Kalkul</t>
  </si>
  <si>
    <t>- zapravení fasády kolem elektrorozvaděče</t>
  </si>
  <si>
    <t>- zapravení soklu včetně dodávky finální povrchové úpravy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</si>
  <si>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</si>
  <si>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</si>
  <si>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</si>
  <si>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</si>
  <si>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</si>
  <si>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oborů 801, 803, 811 a 812</t>
  </si>
  <si>
    <t>611421331RT2</t>
  </si>
  <si>
    <t>Oprava vnitřních vápenných omítek stropů železobetonových rovných tvárnicových a kleneb v množství opravované plochy  v množství opravované plochy přes 10 do 30 %, štukových, Omítka s anorganickým pojivem obyčejná (GP), jádrová; pojivo: vápenocementové; zrnitost do 4,0 mm; nanášení: ručně</t>
  </si>
  <si>
    <t>Včetně pomocného pracovního lešení o výšce podlahy do 1900 mm a pro zatížení do 1,5 kPa.</t>
  </si>
  <si>
    <t>612421431RT2</t>
  </si>
  <si>
    <t>Oprava vnitřních vápenných omítek stěn v množství opravované plochy přes 30 do 50 %,  štukových, Omítka s anorganickým pojivem obyčejná (GP), jádrová; pojivo: vápenocementové; zrnitost do 4,0 mm; nanášení: ručně</t>
  </si>
  <si>
    <t>784442002RT2</t>
  </si>
  <si>
    <t>Malby z malířských směsí disperzních, v místnostech přes 3,8m do 5 m, jednobarevné, dvojnásobné + 1x penetrace, Hmota nátěrová akrylátová; typ: malířská; funkce: dekorační; barva: bílá</t>
  </si>
  <si>
    <t>800-784</t>
  </si>
  <si>
    <t>stěny : 19,6*2,1</t>
  </si>
  <si>
    <t>strop : 19,05</t>
  </si>
  <si>
    <t>631312141R00</t>
  </si>
  <si>
    <t>Doplnění mazanin betonem prostým rýh v dosavadních mazaninách</t>
  </si>
  <si>
    <t>prostým betonem (s dodáním hmot) bez potěru,</t>
  </si>
  <si>
    <t>713400821R00</t>
  </si>
  <si>
    <t>Odstranění tepelné izolace potrubí pásy nebo foĺiemi  potrubí</t>
  </si>
  <si>
    <t>800-713</t>
  </si>
  <si>
    <t>722130803R00</t>
  </si>
  <si>
    <t>Demontáž potrubí z ocelových trubek závitových přes DN 40 do DN 50</t>
  </si>
  <si>
    <t>800-721</t>
  </si>
  <si>
    <t>731200827R00</t>
  </si>
  <si>
    <t>Demontáž kotlů ocelových na kapalná a plynná paliva o výkonu přes 60 do 75 kW</t>
  </si>
  <si>
    <t>kus</t>
  </si>
  <si>
    <t>800-731</t>
  </si>
  <si>
    <t>732110811R00</t>
  </si>
  <si>
    <t>Demontáž rozdělovačů a sběračů do DN 100</t>
  </si>
  <si>
    <t>732211813R00</t>
  </si>
  <si>
    <t>Demontáž ohříváků zásobníkových ležatých  o obsahu do 630 l</t>
  </si>
  <si>
    <t>732214813R00</t>
  </si>
  <si>
    <t>Demontáž ohříváků zásobníkových - vypouštění vody z ohříváků  o obsahu do 630 l</t>
  </si>
  <si>
    <t>732320814R00</t>
  </si>
  <si>
    <t>Demontáž nádrží beztlakých nebo tlakových - odpojení od rozvodů potrubí  nádrží o obsahu přes 200 do 500 l</t>
  </si>
  <si>
    <t>732420812R00</t>
  </si>
  <si>
    <t>Demontáž čerpadel oběhových spirálních(do potrubí) DN 40</t>
  </si>
  <si>
    <t>733110806R00</t>
  </si>
  <si>
    <t>Demontáž potrubí z ocelových trubek závitových přes 15 do DN 32</t>
  </si>
  <si>
    <t>Odkaz na mn. položky pořadí 90 : 6,00000</t>
  </si>
  <si>
    <t>Odkaz na mn. položky pořadí 91 : 25,00000</t>
  </si>
  <si>
    <t>Odkaz na mn. položky pořadí 92 : 17,00000</t>
  </si>
  <si>
    <t>Odkaz na mn. položky pořadí 160 : 3,00000</t>
  </si>
  <si>
    <t>Odkaz na mn. položky pořadí 161 : 40,50000</t>
  </si>
  <si>
    <t>733110810R00</t>
  </si>
  <si>
    <t>Demontáž potrubí z ocelových trubek závitových přes 50 do DN 80</t>
  </si>
  <si>
    <t>10</t>
  </si>
  <si>
    <t>734200823R00</t>
  </si>
  <si>
    <t>Demontáž závitových armatur se dvěma závity, přes 1 do G 6/4"</t>
  </si>
  <si>
    <t>734410811R00</t>
  </si>
  <si>
    <t>Demontáž teploměrů přímých a rohových</t>
  </si>
  <si>
    <t>734420811R00</t>
  </si>
  <si>
    <t>Demontáž tlakoměrů se spodním přípojením</t>
  </si>
  <si>
    <t>721210814R001</t>
  </si>
  <si>
    <t>Demontáž vpusti litinové</t>
  </si>
  <si>
    <t>724311811R001</t>
  </si>
  <si>
    <t>Demontáž nádrže tlakové 80 litrů</t>
  </si>
  <si>
    <t xml:space="preserve">l     </t>
  </si>
  <si>
    <t>724311811R002</t>
  </si>
  <si>
    <t>Demontáž nádrže tlakové 12 litrů</t>
  </si>
  <si>
    <t>728414862R001</t>
  </si>
  <si>
    <t>Demontáž odkouření</t>
  </si>
  <si>
    <t>732110811AN</t>
  </si>
  <si>
    <t>Demontáž anuloidu</t>
  </si>
  <si>
    <t>909      R0011</t>
  </si>
  <si>
    <t>Hzs-nezmeritelne práce při demontáži</t>
  </si>
  <si>
    <t>731890801R00</t>
  </si>
  <si>
    <t>Vnitrostaveništní přemístění demontovaných hmot umístěných ve výšce (hloubce) do 6 m</t>
  </si>
  <si>
    <t>kotelen vodorovně 100 m, umístěných ve výšce (hloubce)</t>
  </si>
  <si>
    <t>979981101R00</t>
  </si>
  <si>
    <t>Kontejner, přistavení na 24 h, odvoz a likvidace, kapacita 3 t, suť bez příměsí</t>
  </si>
  <si>
    <t>801-3</t>
  </si>
  <si>
    <t>Přesun suti</t>
  </si>
  <si>
    <t>POL8_</t>
  </si>
  <si>
    <t>722229103R00</t>
  </si>
  <si>
    <t>Montáž armatury závitové s jedním závitem G 1"</t>
  </si>
  <si>
    <t>Odkaz na mn. položky pořadí 39 : 1,00000</t>
  </si>
  <si>
    <t>722237121R00</t>
  </si>
  <si>
    <t>Kohout kulový, mosazný, vnitřní-vnitřní závit, DN 15, PN 42</t>
  </si>
  <si>
    <t>722239101R00</t>
  </si>
  <si>
    <t>Montáž armatury závitové se dvěma závity G 1/2"</t>
  </si>
  <si>
    <t>Odkaz na mn. položky pořadí 36 : 5,00000</t>
  </si>
  <si>
    <t>722269111R00</t>
  </si>
  <si>
    <t>Montáž vodoměru závitového jednovtokového suchoběžného, G 1/2"</t>
  </si>
  <si>
    <t>734291113R00</t>
  </si>
  <si>
    <t>Kohout kulový, napouštěcí a vypouštěcí, mosazný, DN 15, PN 10, včetně dodávky materiálu</t>
  </si>
  <si>
    <t>5512001891F</t>
  </si>
  <si>
    <t>Sada pro měření tvrdosti</t>
  </si>
  <si>
    <t>722190221R088</t>
  </si>
  <si>
    <t>Montáž změkčovacího a doplňovacího zařízení</t>
  </si>
  <si>
    <t>Včetně vyvedení a upevnění výpustek.</t>
  </si>
  <si>
    <t>724UPN1</t>
  </si>
  <si>
    <t>Prvotní náplň systému přes externí demi jednotku</t>
  </si>
  <si>
    <t>ZT1.2</t>
  </si>
  <si>
    <t>Změkčovací zařízení se dvěma patronamI, Rp 1/2", kapacita změkčení 6000 lx dH</t>
  </si>
  <si>
    <t>ZT1.3</t>
  </si>
  <si>
    <t>Digitální vodoměr pro kontrolu změkčovacích zařízení, Rp 1/2"</t>
  </si>
  <si>
    <t>ZT1.4</t>
  </si>
  <si>
    <t>Systémový oddělovač BA DN15, kategorie 4</t>
  </si>
  <si>
    <t>ZT1.5</t>
  </si>
  <si>
    <t>Elektromagnetický ventil - 1/2" s cívkou, diferenční tlak: 0 ÷ 10 bar</t>
  </si>
  <si>
    <t>38821350R</t>
  </si>
  <si>
    <t>vodoměr domovní teplota vody max. 30 °C; závitový; suchoběžný, lopatkový, jednovtokový; montážní poloha vodorovná; DN 15; jmen. průtok 1,50 m3/hod; max.průtok Qmax 3 m3/h; stavební délka 165 mm; PN 16; závit na vodom. G 3/4" (1")</t>
  </si>
  <si>
    <t>SPCM</t>
  </si>
  <si>
    <t>43633014RF</t>
  </si>
  <si>
    <t>Vodní filtr FF06  1/2"F , nerez vložka, studená voda,PN 6, nerez vložka 90 mikron</t>
  </si>
  <si>
    <t>RTS 24/ II</t>
  </si>
  <si>
    <t>998724201R00</t>
  </si>
  <si>
    <t>Přesun hmot pro strojní vybavení v objektech výšky do 6 m</t>
  </si>
  <si>
    <t>vodorovně do 50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</si>
  <si>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</si>
  <si>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</si>
  <si>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801-1</t>
  </si>
  <si>
    <t>kotelna : 19,1</t>
  </si>
  <si>
    <t>952902110R00</t>
  </si>
  <si>
    <t>Čištění budov zametáním v místnostech, chodbách, na schodišti a na půdě</t>
  </si>
  <si>
    <t>chodby, komunikace : 70</t>
  </si>
  <si>
    <t>952989999</t>
  </si>
  <si>
    <t>Průběžný úklid staveniště a transportních tras</t>
  </si>
  <si>
    <t>Odkaz na mn. položky pořadí 51 : 70,00000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</si>
  <si>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</si>
  <si>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</si>
  <si>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</si>
  <si>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970031060R00</t>
  </si>
  <si>
    <t>Jádrové vrtání, kruhové prostupy v cihelném zdivu jádrové vrtání, do D 60 mm</t>
  </si>
  <si>
    <t>974042553R00</t>
  </si>
  <si>
    <t>Vysekání rýh v betonové a jiné monolitické dlažbě do hloubky 100 mm, šířky do 100 mm</t>
  </si>
  <si>
    <t>s betonovým podkladem,</t>
  </si>
  <si>
    <t>967855465</t>
  </si>
  <si>
    <t>Stavební příprava pro osazení skříně elektrorozvaděče do fasády objektu</t>
  </si>
  <si>
    <t>- zaměření polohy</t>
  </si>
  <si>
    <t>- vyřezání zateplovacího systému</t>
  </si>
  <si>
    <t>- vysekání niky do cihelného zdiva 600x470x220 m</t>
  </si>
  <si>
    <t>732339993R00</t>
  </si>
  <si>
    <t>Nádoby expanzní tlakové Zkoušky a revize revize expanzní tlakové nádoby do 500 l</t>
  </si>
  <si>
    <t>R01</t>
  </si>
  <si>
    <t>Výchozí revize</t>
  </si>
  <si>
    <t>R02</t>
  </si>
  <si>
    <t>Hzs, Proplach otopné soustavy s čištěním filtru</t>
  </si>
  <si>
    <t>R03</t>
  </si>
  <si>
    <t>Uvedení dopouštěcího zařízení a úpravny do provozu</t>
  </si>
  <si>
    <t>900  R05</t>
  </si>
  <si>
    <t>Hzs, nepředvídatelné práce při rekonstrukci kotelny</t>
  </si>
  <si>
    <t>904  R01</t>
  </si>
  <si>
    <t>Hzs-zkousky v ramci montaz.praci, Komplexni vyzkouseni</t>
  </si>
  <si>
    <t>904  R02</t>
  </si>
  <si>
    <t>Hzs-zkousky v ramci montaz.praci, Topná zkouška</t>
  </si>
  <si>
    <t>904  R03</t>
  </si>
  <si>
    <t>Hzs-zkousky v ramci montaz.praci, Napuštění systému upravenou vodou, odvzdušnění</t>
  </si>
  <si>
    <t>904  R04</t>
  </si>
  <si>
    <t>Hzs-zkousky v ramci montaz.praci, Koordinace s ost. profesemi (ZTI, VZT, Mar + elektro)</t>
  </si>
  <si>
    <t>904  R05</t>
  </si>
  <si>
    <t>Hzs, kontrola kotlů před uvedením do provozu</t>
  </si>
  <si>
    <t xml:space="preserve">hod   </t>
  </si>
  <si>
    <t>R05</t>
  </si>
  <si>
    <t>R04</t>
  </si>
  <si>
    <t>Uvedení kotle do provozu, zaškolení obsluhy</t>
  </si>
  <si>
    <t>kpl.</t>
  </si>
  <si>
    <t>R-položka</t>
  </si>
  <si>
    <t>POL12_1</t>
  </si>
  <si>
    <t>722182014R00</t>
  </si>
  <si>
    <t>Montáž tepelné izolace potrubí lepicí páska, sponky, přes DN 25 do DN 40</t>
  </si>
  <si>
    <t>Odkaz na mn. položky pořadí 76 : 17,00000</t>
  </si>
  <si>
    <t>722182011R001</t>
  </si>
  <si>
    <t>Montáž tepelné izolace skruží na potrubí přímé, DN 25-30, lepicí páska</t>
  </si>
  <si>
    <t>Odkaz na mn. položky pořadí 75 : 25,00000</t>
  </si>
  <si>
    <t>Odkaz na mn. položky pořadí 77 : 40,50000</t>
  </si>
  <si>
    <t>722182016R001</t>
  </si>
  <si>
    <t>Montáž tepelné izolace skruží na potrubí přímé, DN 50-80, lepící páska</t>
  </si>
  <si>
    <t>Odkaz na mn. položky pořadí 78 : 36,00000</t>
  </si>
  <si>
    <t>722182094K00</t>
  </si>
  <si>
    <t>Příplatek za montáž izolačních tvarovek</t>
  </si>
  <si>
    <t>283771482R</t>
  </si>
  <si>
    <t>Výrobek izolační pro instalace z polyethylenové pěny (PEF) tvar: pouzdro; bez podélného nářezu; vnitřní d = 22 mm; tl = 9 mm; povrchová úprava: hliníková fólie se skelnou rohoží; provozní teplota -40 až 90 °C</t>
  </si>
  <si>
    <t>631547114R</t>
  </si>
  <si>
    <t>Výrobek izolační pro instalace z minerální vlny (MW) tvar: pouzdro; s podélným nářezem; vnitřní d = 28 mm; tl = 30 mm; povrchová úprava: hliníková fólie se skleněnou mřížkou; OH = 100 kg/m3; provozní teplota do 250 °C</t>
  </si>
  <si>
    <t>631547116R</t>
  </si>
  <si>
    <t>Výrobek izolační pro instalace z minerální vlny (MW) tvar: pouzdro; s podélným nářezem; vnitřní d = 42 mm; tl = 30 mm; povrchová úprava: hliníková fólie se skleněnou mřížkou; OH = 100 kg/m3; provozní teplota do 250 °C</t>
  </si>
  <si>
    <t xml:space="preserve">SV, TV : </t>
  </si>
  <si>
    <t>631547215R</t>
  </si>
  <si>
    <t>Výrobek izolační pro instalace z minerální vlny (MW) tvar: pouzdro; s podélným nářezem; vnitřní d = 35 mm; tl = 40 mm; povrchová úprava: hliníková fólie se skleněnou mřížkou; OH = 100 kg/m3; provozní teplota do 250 °C</t>
  </si>
  <si>
    <t>631547318R</t>
  </si>
  <si>
    <t>Výrobek izolační pro instalace z minerální vlny (MW) tvar: pouzdro; s podélným nářezem; vnitřní d = 54 mm; tl = 50 mm; povrchová úprava: hliníková fólie se skleněnou mřížkou; OH = 100 kg/m3; provozní teplota do 250 °C</t>
  </si>
  <si>
    <t>Odkaz na mn. položky pořadí 162 : 36,00000</t>
  </si>
  <si>
    <t>998713201R00</t>
  </si>
  <si>
    <t>Přesun hmot pro izolace tepelné v objektech výšky do 6 m</t>
  </si>
  <si>
    <t>50 m vodorovně</t>
  </si>
  <si>
    <t>892561111R00</t>
  </si>
  <si>
    <t>Zkoušky těsnosti kanalizačního potrubí zkouška těsnosti kanalizačního potrubí vodou  do DN 125</t>
  </si>
  <si>
    <t>827-1</t>
  </si>
  <si>
    <t>RTS 25/ I</t>
  </si>
  <si>
    <t>vodou nebo vzduchem,</t>
  </si>
  <si>
    <t>Odkaz na mn. položky pořadí 81 : 10,00000</t>
  </si>
  <si>
    <t>721176101R00</t>
  </si>
  <si>
    <t>Potrubí HT připojovací vnější průměr D 32 mm, tloušťka stěny 1,8 mm, DN 30, Trubka plastová kanalizační materiál: PP; povrch: hladký; de = 32,0 mm; tl. stěny = 1,8 mm</t>
  </si>
  <si>
    <t>včetně tvarovek, objímek. Bez zednických výpomocí.</t>
  </si>
  <si>
    <t>Potrubí včetně tvarovek. Bez zednických výpomocí.</t>
  </si>
  <si>
    <t>722190504R00</t>
  </si>
  <si>
    <t>Přípojka odsávací,  , DN 32, Trubka ocelová svařovaná; závitová; konec: bez závitů a nátrubku; materiál: uhlíková ocel; značka: S195T (1.0026); DN = 32; de = 42,4 mm; tl. stěny...</t>
  </si>
  <si>
    <t>725334301R00</t>
  </si>
  <si>
    <t>Nálevka se sifonem PP DN 32</t>
  </si>
  <si>
    <t>rozměry: 78x55 mm, výška 100 mm</t>
  </si>
  <si>
    <t>72122342RT12</t>
  </si>
  <si>
    <t>Montáž podlahové vpusti</t>
  </si>
  <si>
    <t>55161671R1</t>
  </si>
  <si>
    <t>Vpust podlahová přímá DN 50/70/110, nerezový ráměček 145x145 mm, mřížka nerez 138x138 mm</t>
  </si>
  <si>
    <t>ZT1.8</t>
  </si>
  <si>
    <t>Neutralizační box vč. náplně  8 kg, (nerezové výměníky do 100 kW)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</si>
  <si>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</si>
  <si>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</si>
  <si>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</si>
  <si>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722131932R00</t>
  </si>
  <si>
    <t>Opravy vodovodního potrubí závitového propojení dosavadního potrubí, DN 20</t>
  </si>
  <si>
    <t>722131934R00</t>
  </si>
  <si>
    <t>Opravy vodovodního potrubí závitového propojení dosavadního potrubí, DN 32</t>
  </si>
  <si>
    <t>722178711R00</t>
  </si>
  <si>
    <t>Potrubí vícevrstvé PP-RCT/ PP-RCT+BF/ PP-RCT, D 20 mm, s 2,8 mm, S 3,2, polyfúzně svařované, Trubka plastová skladba: PP-RCT - PP-RCT+BF - PP-RCT; ohebná; de = 20,0 mm; tl. stěny = 2,8 mm; SDR 7,4; teplota média do 90 °C</t>
  </si>
  <si>
    <t>včetně tvarovek, bez zednických výpomocí</t>
  </si>
  <si>
    <t>Včetně pomocného lešení o výšce podlahy do 1900 mm a pro zatížení do 1,5 kPa.</t>
  </si>
  <si>
    <t>722178712R00</t>
  </si>
  <si>
    <t>Potrubí vícevrstvé PP-RCT/ PP-RCT+BF/ PP-RCT, D 25 mm, s 3,5 mm, S 3,2, polyfúzně svařované, Trubka plastová skladba: PP-RCT - PP-RCT+BF - PP-RCT; ohebná; de = 25,0 mm; tl. stěny = 3,5 mm; SDR 7,4; teplota média do 90 °C</t>
  </si>
  <si>
    <t>Bez zednických výpomocí.</t>
  </si>
  <si>
    <t>722178714R00</t>
  </si>
  <si>
    <t>Potrubí vícevrstvé PP-RCT/ PP-RCT+BF/ PP-RCT, D 40 mm, s 5,5 mm, S 3,2, polyfúzně svařované, Trubka plastová skladba: PP-RCT - PP-RCT+BF - PP-RCT; ohebná; de = 40,0 mm; tl. stěny = 5,5 mm; SDR 7,4; teplota média do 90 °C</t>
  </si>
  <si>
    <t>722237122R00</t>
  </si>
  <si>
    <t>Kohout kulový, mosazný, vnitřní-vnitřní závit, DN 20, PN 42</t>
  </si>
  <si>
    <t>722235522R00</t>
  </si>
  <si>
    <t>Filtr vodovodní, mosazný, vnitřní-vnitřní závit , DN 20, PN 20, včetně dodávky materiálu</t>
  </si>
  <si>
    <t>722235524R00</t>
  </si>
  <si>
    <t>Filtr vodovodní, mosazný, vnitřní-vnitřní závit , DN 32, PN 20, včetně dodávky materiálu</t>
  </si>
  <si>
    <t>722237662R00</t>
  </si>
  <si>
    <t>Klapka vodovodní, zpětná, vodorovná, mosazná, vnitřní-vnitřní závit, DN 20, PN 16</t>
  </si>
  <si>
    <t>722237664R00</t>
  </si>
  <si>
    <t>Klapka vodovodní, zpětná, vodorovná, mosazná, vnitřní-vnitřní závit, DN 32, PN 12</t>
  </si>
  <si>
    <t>722238313R005</t>
  </si>
  <si>
    <t>Ventil vodovodní, uzavřený, přímý, 2x vnitřní závit, Slovarm K-83T, DN 20</t>
  </si>
  <si>
    <t>722238314R005</t>
  </si>
  <si>
    <t>Ventil vodovodní, uzavřený, přímý, 2x vnitřní závit, Slovarm K-83T, DN 25</t>
  </si>
  <si>
    <t>722238315R005</t>
  </si>
  <si>
    <t>Ventil vodovodní, uzavřený, přímý, 2x vnitřní závit, Slovarm K-83T, DN 32</t>
  </si>
  <si>
    <t>734421160R0012</t>
  </si>
  <si>
    <t>Tlakoměr deformační 0-10 bar</t>
  </si>
  <si>
    <t>734429101R001</t>
  </si>
  <si>
    <t>Montáž tlakoměru deformačního</t>
  </si>
  <si>
    <t>Odkaz na mn. položky pořadí 101 : 1,00000</t>
  </si>
  <si>
    <t>38832110R</t>
  </si>
  <si>
    <t>teploměr axiální pr.hlavice 80 mm; délka jímky 50 mm; rozsah stupnice 0 až 120 °C; způsob napojení zadní 1/2"; max teplota 120 °C; max tlak 1 MPa</t>
  </si>
  <si>
    <t>5512010014R</t>
  </si>
  <si>
    <t>ventil pojistný pro topení; membránový; DN 20 mm; těleso mosaz; otvírací tlak 6,0 bar</t>
  </si>
  <si>
    <t>998722201R00</t>
  </si>
  <si>
    <t>Přesun hmot pro vnitřní vodovod v objektech výšky do 6 m</t>
  </si>
  <si>
    <t>722131936R00</t>
  </si>
  <si>
    <t>Opravy vodovodního potrubí závitového propojení dosavadního potrubí, DN 50</t>
  </si>
  <si>
    <t>723110203R00</t>
  </si>
  <si>
    <t>Potrubí z trubek černých spojovaných na závit běžných, DN 20, Trubka ocelová bezešvá; závitová; konec: bez závitů a nátrubku; materiál: uhlíková ocel; značka: S195T (1.0026); DN = 20; de = 26,9 mm; tl. stěny =...</t>
  </si>
  <si>
    <t>Potrubí včetně tvarovek a zednických výpomocí.</t>
  </si>
  <si>
    <t>723190901R00</t>
  </si>
  <si>
    <t>Opravy plynovodního potrubí doplňkové práce  uzavření nebo otevření plynového potrubí při opravách</t>
  </si>
  <si>
    <t>723190907R00</t>
  </si>
  <si>
    <t>Opravy plynovodního potrubí doplňkové práce  odvzdušnění a napuštění plynového potrubí</t>
  </si>
  <si>
    <t>723190909R00</t>
  </si>
  <si>
    <t>Opravy plynovodního potrubí doplňkové práce  neúřední tlaková zkouška dosavadního potrubí</t>
  </si>
  <si>
    <t>723239102R00</t>
  </si>
  <si>
    <t>Montáž plynovodních armatur se dvěma závity  , G 3/4"</t>
  </si>
  <si>
    <t>Odkaz na mn. položky pořadí 113 : 1,00000</t>
  </si>
  <si>
    <t>909      T00</t>
  </si>
  <si>
    <t>Hzs-nezmeritelne stavebni práce a přípomoci při montáži plynovodu</t>
  </si>
  <si>
    <t>42237024.AR</t>
  </si>
  <si>
    <t>kohout kulový F-F vnitřní-vnitřní závit; pro plyn; PN 1; 3/4 "; ovládání páčka</t>
  </si>
  <si>
    <t>734421160R0014</t>
  </si>
  <si>
    <t>Tlakoměr deformační 0-6 kPa</t>
  </si>
  <si>
    <t>998723201R00</t>
  </si>
  <si>
    <t>Přesun hmot pro vnitřní plynovod v objektech výšky do 6 m</t>
  </si>
  <si>
    <t>1.10</t>
  </si>
  <si>
    <t>Krycí manžeta vnitřní (Plast DN125)</t>
  </si>
  <si>
    <t>1.11</t>
  </si>
  <si>
    <t>Doprava</t>
  </si>
  <si>
    <t>1.12</t>
  </si>
  <si>
    <t>Montáž spalinové cesty</t>
  </si>
  <si>
    <t>1.3</t>
  </si>
  <si>
    <t>Zakládací koleno s konzolí (Plast DN80)</t>
  </si>
  <si>
    <t>1.4</t>
  </si>
  <si>
    <t>Konzole pro koleno (Plast DN80)</t>
  </si>
  <si>
    <t>1.5</t>
  </si>
  <si>
    <t>Trubka - prodloužení 2000mm (Plast DN80)</t>
  </si>
  <si>
    <t>1.6</t>
  </si>
  <si>
    <t>Trubka - prodloužení 1000mm (Plast DN80)</t>
  </si>
  <si>
    <t>1.7</t>
  </si>
  <si>
    <t>Trubka - prodloužení 1000mm, UV odolné (Plast DN80)</t>
  </si>
  <si>
    <t>1.8</t>
  </si>
  <si>
    <t>Ukončovací kryt komína s možností přisávání</t>
  </si>
  <si>
    <t>1.9</t>
  </si>
  <si>
    <t>Vystřeďovací distanční objímka dvojitá (Plast DN80)</t>
  </si>
  <si>
    <t>1.1</t>
  </si>
  <si>
    <t>Trubka - prodloužení 250 mm (Plast DN80)</t>
  </si>
  <si>
    <t>1.2</t>
  </si>
  <si>
    <t>Trubka - prodloužení 500mm (Plast DN80)</t>
  </si>
  <si>
    <t>2.2</t>
  </si>
  <si>
    <t>Trubka - prodloužení 1000 mm (Plast DN80)</t>
  </si>
  <si>
    <t>2.3</t>
  </si>
  <si>
    <t>Ocelové konzole pro uchycení potrubí</t>
  </si>
  <si>
    <t>2.4</t>
  </si>
  <si>
    <t>2.5</t>
  </si>
  <si>
    <t>Plastová mřížka</t>
  </si>
  <si>
    <t>2.1</t>
  </si>
  <si>
    <t>Koleno 87st (Plast DN80)</t>
  </si>
  <si>
    <t>724251101R00</t>
  </si>
  <si>
    <t>Montáž akumulačního zásobníku teplé vody ocelového, o objemu do 500 l</t>
  </si>
  <si>
    <t>osazení zásobníku na betonový základ s napojením na potrubní rozvody, bez dodávky zásobníku, beznákladů na podkladní konstrukci</t>
  </si>
  <si>
    <t>Odkaz na mn. položky pořadí 145 : 1,00000</t>
  </si>
  <si>
    <t>731249126R00</t>
  </si>
  <si>
    <t>Montáž ocelových kotlů do 50 kW (100 kW) na kapalná a plynná paliva  přes 35 do 52 kW</t>
  </si>
  <si>
    <t>Odkaz na mn. položky pořadí 146 : 1,00000</t>
  </si>
  <si>
    <t>731303322R00</t>
  </si>
  <si>
    <t>Montáž tepelného čerpadla země-voda, reverzibilních, vnitřní jednotka, o výkonu do 100 kW</t>
  </si>
  <si>
    <t>Montáž tepelného čerpadla, montáž elektro rozvaděče pro tepelné čerpadlo, zřízení prostupů pro propojovací potrubí a kabely, napojení tepelného čerpadla na vnitřní instalace (bez dodávky materiálu) a zprovoznění čerpadla po dokončení montážních prací.</t>
  </si>
  <si>
    <t>Položky neobsahují základ, zemní kolektor, vrty nebo zdroje vody, revizi elektroinstalace, topnou zkoušku a volitelné příslušenství tepelného čerpadla.</t>
  </si>
  <si>
    <t>732121101R00</t>
  </si>
  <si>
    <t>Montáž kombinovaného rozdělovače pro systémy vytápění a chlazení ocelového závitového, 6 hrdel</t>
  </si>
  <si>
    <t>montáž rozdělovače a konzoly pro ukotvení, dodávka a montáž šroubení nebo přírubových spojů</t>
  </si>
  <si>
    <t>Odkaz na mn. položky pořadí 150 : 1,00000</t>
  </si>
  <si>
    <t>732241102R00</t>
  </si>
  <si>
    <t>Montáž zásobníku akumulačního pro vytápění nebo chlazení ocelového nebo nerezového, o objemu  do 1000 l</t>
  </si>
  <si>
    <t>montáž zásobníku, dodávka a montáž připojovacího šroubení, ukotvení zásobníku k podkladu</t>
  </si>
  <si>
    <t>Odkaz na mn. položky pořadí 144 : 1,00000</t>
  </si>
  <si>
    <t>732351112R00</t>
  </si>
  <si>
    <t>Montáž nádoby expanzní membránové pro topné a chladicí systémy o objemu 250,0 l</t>
  </si>
  <si>
    <t>montáž nádoby, montáž uzavírací armatury, dodávka a montáž šroubení, bez dodávky expanzní nádoby</t>
  </si>
  <si>
    <t>Odkaz na mn. položky pořadí 149 : 1,00000</t>
  </si>
  <si>
    <t>Odkaz na mn. položky pořadí 147 : 1,00000</t>
  </si>
  <si>
    <t>732429112R00</t>
  </si>
  <si>
    <t>Čerpadla teplovodní Montáž čerpadel teplovodních oběhových spirálních DN 40</t>
  </si>
  <si>
    <t>Odkaz na mn. položky pořadí 154 : 1,00000</t>
  </si>
  <si>
    <t>Odkaz na mn. položky pořadí 153 : 1,00000</t>
  </si>
  <si>
    <t>Odkaz na mn. položky pořadí 157 : 1,00000</t>
  </si>
  <si>
    <t>STR1.1</t>
  </si>
  <si>
    <t>Tepelné čerpadlo země/voda o výkonu 38,7 KW A COP 4,50 PRO B0/W35, + příslušenství, napouštěcí sada</t>
  </si>
  <si>
    <t>S INTEGROVANÝMI OBĚHOVÝMI ČERPADLY PRO PRIMÁRNÍ I SEKUNDÁRNÍ OKRUH;</t>
  </si>
  <si>
    <t>HMOTNOST 370 KG</t>
  </si>
  <si>
    <t>STR1.1.2</t>
  </si>
  <si>
    <t>Sada čidel</t>
  </si>
  <si>
    <t>STR1.1.3</t>
  </si>
  <si>
    <t>Uvedení do provozu, TČ nad 20 kW</t>
  </si>
  <si>
    <t>STR1.1.4</t>
  </si>
  <si>
    <t>Monitoring TČ</t>
  </si>
  <si>
    <t>STR1.5</t>
  </si>
  <si>
    <t>Akumulační nádrž, objem 560l, průměr 700 mm, 4 bar, včetně izolace</t>
  </si>
  <si>
    <t>ZT1.1</t>
  </si>
  <si>
    <t>Negativní zásobník teplé vody, objem 500 l, 3 BAR, 2 Cu výměníky</t>
  </si>
  <si>
    <t>STR1.2</t>
  </si>
  <si>
    <t>Závěsný plynový kondenzační kotel, výkon 5,4 - 48,6 kW (50/30°C), obslužná jednotka, rozšiřující externí modul</t>
  </si>
  <si>
    <t>STR1.3</t>
  </si>
  <si>
    <t>Nádoba expanzní membránová 250 l, 6/1,5 bar</t>
  </si>
  <si>
    <t>STR1.3.a, STR1.4.a</t>
  </si>
  <si>
    <t>Kohout kulový pro expanzní nádoby Reflex MK 1"</t>
  </si>
  <si>
    <t>STR1.4</t>
  </si>
  <si>
    <t>Nádoba expanzní membránová 250 l, 10/3 bar, DIN EN 13831,, primární strana, pro koncentraci mrazuvzdorného prostředku nejméně 25 až 50 %</t>
  </si>
  <si>
    <t>STR1.6</t>
  </si>
  <si>
    <t>Kombinovaný rozdělovač-sběrač , standardizovaný výrobel, modul 100, 2 topné větve, Qmax=7,5 m3/h, l=1200 mm, 29,5 kg</t>
  </si>
  <si>
    <t>STR1.6.b</t>
  </si>
  <si>
    <t>Izolační pouzdro pro R+S</t>
  </si>
  <si>
    <t>STR1.7</t>
  </si>
  <si>
    <t>KOMPAKTNÍ MAGNETICKÝ MECHANICKÝ FILTR, NEREZ, 100 MIKRONŮ, 9.000 Gauss, 6/4" F, MAX PRŮTOK 24,4  m3//h</t>
  </si>
  <si>
    <t>STR1.8</t>
  </si>
  <si>
    <t>Čerpadlo oběhové průtok do 10,70 m3/h; Hmax = 8,0 m; PN 10; spoj: závitový; G; 1 1/2", stav. délka = 180 mm; teplota média -10 až 110 °C; příslušenství: rozhraní pro dálkové ovládání</t>
  </si>
  <si>
    <t>STR1.9</t>
  </si>
  <si>
    <t>ZT1.6</t>
  </si>
  <si>
    <t>Průtočná nádoba expanzní membránová 18 l, 10/4 bar</t>
  </si>
  <si>
    <t>ZT1.6.a</t>
  </si>
  <si>
    <t>Příslušenství k exp. nádobě - armatura uzavírací Flowjet Reflex G 3/4"</t>
  </si>
  <si>
    <t>Hodnota z bývalého odkazu. : 1</t>
  </si>
  <si>
    <t>ZT1.7</t>
  </si>
  <si>
    <t>Čerpadlo cirkulační, Hmax cca 6,0 m, Qmax cca 3,0 m3/h, nerezové provedení,</t>
  </si>
  <si>
    <t>733113116R00</t>
  </si>
  <si>
    <t>Potrubí z trubek závitových příplatek k ceně za zhotovení přípojky z ocelových trubek závitových,  ,  , DN 32</t>
  </si>
  <si>
    <t>733161906R00</t>
  </si>
  <si>
    <t>Oprava rozvodu potrubí z měděných trubek propojení měděného potrubí, D 35 mm</t>
  </si>
  <si>
    <t>733163515R00</t>
  </si>
  <si>
    <t>Potrubí pro vytápění a chlazení z trubek měděných spojovaných lisováním d 28 mm, s 1,5 mm, Spojka měděná typ: se zarážkou, jednoznačná; značka: Cu-DHP (CW024A); DN = 25; ds = 28,0 mm; těsnění: EPDM; PN 16; teplota média -25 až 105 °C</t>
  </si>
  <si>
    <t>montáž a dodávka trubek a tvarovek, bez lešení, bez zednické přípomoci, bez kotvení</t>
  </si>
  <si>
    <t>733163516R00</t>
  </si>
  <si>
    <t>Potrubí pro vytápění a chlazení z trubek měděných spojovaných lisováním d 35 mm, s 1,5 mm, Spojka měděná typ: se zarážkou, jednoznačná; značka: Cu-DHP (CW024A); DN = 32; ds = 35,0 mm; těsnění: EPDM; PN 16; teplota média -25 až 105 °C</t>
  </si>
  <si>
    <t>I., II. okruh : 16,5</t>
  </si>
  <si>
    <t>24</t>
  </si>
  <si>
    <t>733163518R00</t>
  </si>
  <si>
    <t>Potrubí pro vytápění a chlazení z trubek měděných spojovaných lisováním d 54 mm, s 2,0 mm, Spojka měděná typ: se zarážkou, jednoznačná; značka: Cu-DHP (CW024A); DN = 50; ds = 54,0 mm; těsnění: EPDM; PN 16; teplota média -25 až 105 °C</t>
  </si>
  <si>
    <t>733190306R00</t>
  </si>
  <si>
    <t xml:space="preserve">Tlaková zkouška potrubí ocelových závitových, plastových, měděných do D 35 </t>
  </si>
  <si>
    <t>Včetně dodávky vody, uzavření a zabezpečení konců potrubí.</t>
  </si>
  <si>
    <t>733190307R00</t>
  </si>
  <si>
    <t>Tlaková zkouška potrubí ocelových závitových, plastových, měděných do D 64</t>
  </si>
  <si>
    <t>230120041R00</t>
  </si>
  <si>
    <t>Čištění potrubí profukováním nebo proplach. DN 32</t>
  </si>
  <si>
    <t>230120043R00</t>
  </si>
  <si>
    <t>Čištění potrubí profukováním nebo proplach. DN 50</t>
  </si>
  <si>
    <t>998733201R00</t>
  </si>
  <si>
    <t>Přesun hmot pro rozvody potrubí v objektech výšky do 6 m</t>
  </si>
  <si>
    <t>723237215R00</t>
  </si>
  <si>
    <t>Kohout kulový  , mosazný, závit vnitřní-vnitřní, DN 25, PN 5, včetně dodávky materiálu</t>
  </si>
  <si>
    <t>723237216R00</t>
  </si>
  <si>
    <t>Kohout kulový  , mosazný, závit vnitřní-vnitřní, DN 32, PN 5, včetně dodávky materiálu</t>
  </si>
  <si>
    <t>723237217R00</t>
  </si>
  <si>
    <t>Kohout kulový  , mosazný, závit vnitřní-vnitřní, DN 40, PN 5, včetně dodávky materiálu</t>
  </si>
  <si>
    <t>734209103R00</t>
  </si>
  <si>
    <t>Montáž závitové armatury s jedním závitem, G 1/2", bez dodávky materiálu</t>
  </si>
  <si>
    <t>Odkaz na mn. položky pořadí 184 : 12,00000</t>
  </si>
  <si>
    <t>734209113R00</t>
  </si>
  <si>
    <t>Montáž závitové armatury se dvěma závity, G 1/2", bez dodávky materiálu</t>
  </si>
  <si>
    <t>Odkaz na mn. položky pořadí 181 : 6,00000</t>
  </si>
  <si>
    <t>734209115R00</t>
  </si>
  <si>
    <t>Montáž závitové armatury se dvěma závity, G 1", bez dodávky materiálu</t>
  </si>
  <si>
    <t>Odkaz na mn. položky pořadí 168 : 2,00000</t>
  </si>
  <si>
    <t>734209116R00</t>
  </si>
  <si>
    <t>Montáž závitové armatury se dvěma závity, G 5/4", bez dodávky materiálu</t>
  </si>
  <si>
    <t>Odkaz na mn. položky pořadí 169 : 6,00000</t>
  </si>
  <si>
    <t>Odkaz na mn. položky pořadí 185 : 2,00000</t>
  </si>
  <si>
    <t>Odkaz na mn. položky pořadí 183 : 2,00000</t>
  </si>
  <si>
    <t>734209117R00</t>
  </si>
  <si>
    <t>Montáž závitové armatury se dvěma závity, G 6/4", bez dodávky materiálu</t>
  </si>
  <si>
    <t>Odkaz na mn. položky pořadí 170 : 12,00000</t>
  </si>
  <si>
    <t>734209118R00</t>
  </si>
  <si>
    <t>Montáž závitové armatury se dvěma závity, G 2", bez dodávky materiálu</t>
  </si>
  <si>
    <t>Odkaz na mn. položky pořadí 182 : 4,00000</t>
  </si>
  <si>
    <t>734209125R00</t>
  </si>
  <si>
    <t>Montáž závitové armatury se třemi závity, G 1", bez dodávky materiálu</t>
  </si>
  <si>
    <t>Odkaz na mn. položky pořadí 195 : 2,00000</t>
  </si>
  <si>
    <t>Odkaz na mn. položky pořadí 194 : 2,00000</t>
  </si>
  <si>
    <t>734209126R00</t>
  </si>
  <si>
    <t>Montáž závitové armatury se třemi závity, G 5/4", bez dodávky materiálu</t>
  </si>
  <si>
    <t>Odkaz na mn. položky pořadí 190 : 1,00000</t>
  </si>
  <si>
    <t>Odkaz na mn. položky pořadí 189 : 1,00000</t>
  </si>
  <si>
    <t>Odkaz na mn. položky pořadí 188 : 1,00000</t>
  </si>
  <si>
    <t>734209128R00</t>
  </si>
  <si>
    <t>Montáž závitové armatury se třemi závity, G 2", bez dodávky materiálu</t>
  </si>
  <si>
    <t>Odkaz na mn. položky pořadí 191 : 1,00000</t>
  </si>
  <si>
    <t>734215133R00</t>
  </si>
  <si>
    <t>Ventil automatický, odvzdušňovací, mosazný, PN 14, DN 15, včetně dodávky materiálu</t>
  </si>
  <si>
    <t>734235121R00</t>
  </si>
  <si>
    <t>Kohout kulový, mosazný, DN 15, PN 42, vnitřní-vnitřní, včetně dodávky materiálu</t>
  </si>
  <si>
    <t>734235126R00</t>
  </si>
  <si>
    <t>Kohout kulový, mosazný, DN 50, PN 35, vnitřní-vnitřní, včetně dodávky materiálu</t>
  </si>
  <si>
    <t>734245424R00</t>
  </si>
  <si>
    <t>Klapka zpětná, mosazná, DN 32, PN 12, vnitřní-vnitřní závit, včetně dodávky materiálu</t>
  </si>
  <si>
    <t>734295214R00</t>
  </si>
  <si>
    <t>Filtr mosazný, DN 32, PN 20, vnitřní-vnitřní závit, včetně dodávky materiálu</t>
  </si>
  <si>
    <t>734413132R00</t>
  </si>
  <si>
    <t>Teploměr s jímkou D 80 mm, délka jímky 50 mm, T = 0 až 120°C, včetně dodávky materiálu</t>
  </si>
  <si>
    <t>STR1.12</t>
  </si>
  <si>
    <t>Ventil směšovací třícestný, DN32</t>
  </si>
  <si>
    <t>STR1.13</t>
  </si>
  <si>
    <t>Ventil 3-cestný přepínací, DN32, KVS16</t>
  </si>
  <si>
    <t>STR1.14</t>
  </si>
  <si>
    <t>STR1.15</t>
  </si>
  <si>
    <t>Ventil 3-cestný přepínací DN50</t>
  </si>
  <si>
    <t>5512010011R</t>
  </si>
  <si>
    <t>ventil pojistný pro topení; membránový; DN 20 mm; těleso mosaz; otvírací tlak 3,0 bar</t>
  </si>
  <si>
    <t>5512010021R</t>
  </si>
  <si>
    <t>ventil pojistný pro topení; membránový; DN 25 mm; těleso mosaz; otvírací tlak 3,0 bar</t>
  </si>
  <si>
    <t>STR1.10</t>
  </si>
  <si>
    <t>Ventil 3-cestný směšovací, DN25, kvs 6,3</t>
  </si>
  <si>
    <t>STR1.11</t>
  </si>
  <si>
    <t>998734201R00</t>
  </si>
  <si>
    <t>Přesun hmot pro armatury v objektech výšky do 6 m</t>
  </si>
  <si>
    <t>767995102R00</t>
  </si>
  <si>
    <t>Výroba a montáž atypických kovovových doplňků staveb hmotnosti přes 5 do 10 kg</t>
  </si>
  <si>
    <t>kg</t>
  </si>
  <si>
    <t>800-767</t>
  </si>
  <si>
    <t>423916622R</t>
  </si>
  <si>
    <t>žlab podpůrný pozinkovaný; pr. 25 mm, délka 2 m; použití: pro plastová potrubí, upevnění ke zdi nebo stropu pomocí objímek</t>
  </si>
  <si>
    <t>423916624R</t>
  </si>
  <si>
    <t>žlab podpůrný pozinkovaný; pr. 40 mm, délka 2 m; použití: pro plastová potrubí, upevnění ke zdi nebo stropu pomocí objímek</t>
  </si>
  <si>
    <t>55399994R</t>
  </si>
  <si>
    <t>výrobek kovový zámečnický, atypický</t>
  </si>
  <si>
    <t>998767201R00</t>
  </si>
  <si>
    <t>Přesun hmot pro kovové stavební doplňk. konstrukce v objektech výšky do 6 m</t>
  </si>
  <si>
    <t>783424340R00</t>
  </si>
  <si>
    <t>Nátěry potrubí a armatur syntetické potrubí, do DN 50 mm, dvojnásobné s 1x emailováním a základním nátěrem, Hmota nátěrová funkce: protikorozní</t>
  </si>
  <si>
    <t>na vzduchu schnoucí</t>
  </si>
  <si>
    <t>Odkaz na mn. položky pořadí 107 : 4,00000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</si>
  <si>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</si>
  <si>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</si>
  <si>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</si>
  <si>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979082212R00</t>
  </si>
  <si>
    <t>Vodorovná doprava suti po suchu s naložením a se složením na vzdálenost do 50 m</t>
  </si>
  <si>
    <t>822-1</t>
  </si>
  <si>
    <t>979081111RT3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</si>
  <si>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</si>
  <si>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</si>
  <si>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</si>
  <si>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</si>
  <si>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</si>
  <si>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</si>
  <si>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</si>
  <si>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</si>
  <si>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</si>
  <si>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</si>
  <si>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kategorie 17 09 04 smíšené stavební a demoliční odpady</t>
  </si>
  <si>
    <t>979087391R00</t>
  </si>
  <si>
    <t xml:space="preserve">Vodorovné přemístění suti nošením k místu nakládky příplatek za každých dalších i započatých 10 m vzdálenosti suti,  </t>
  </si>
  <si>
    <t>800-2</t>
  </si>
  <si>
    <t>nebo vybouraných hmot nošením nebo přehazováním k místu nakládky přístupnému normálním dopravním prostředkům do 10 m,</t>
  </si>
  <si>
    <t xml:space="preserve"> HLUKOVÝ AKUSTICKÝ VÝKON 55 DB(A);</t>
  </si>
  <si>
    <t>MAX. TEPLOTA PRIMÁR 30 °C / SEKUNDÁR 68 °C;</t>
  </si>
  <si>
    <t>2 STUPNĚ VÝKONU; VČETNĚ SOFTSTARTÉRU;</t>
  </si>
  <si>
    <t>ROZMĚRY 700 × 750 × 1620 MM (Š × H × V);</t>
  </si>
  <si>
    <t>0.1</t>
  </si>
  <si>
    <t>Zpracování projektu báňským projektantem dle příl. č.1 vyhl. 239/1998 Sb., realizační dokumentace, zhotovitele, Ohlášení činnosti prováděné hornickým způsobem podle § 10 písm. odst. 1) vyhl. č.</t>
  </si>
  <si>
    <t>POL3_0</t>
  </si>
  <si>
    <t>104/1988 Sb., v obsahu uvedeném v §11 vyhl. č. 104/1988 Sb., provedené nejméně 8 dní před zahájením prací na místně příslušný Obvodní báňský úřad.</t>
  </si>
  <si>
    <t>0.2</t>
  </si>
  <si>
    <t>Doprava materiálu na stavbu</t>
  </si>
  <si>
    <t>POL1_1</t>
  </si>
  <si>
    <t>0.3</t>
  </si>
  <si>
    <t>Doprava vrtné soupravy a příslušné technologie</t>
  </si>
  <si>
    <t>0.4</t>
  </si>
  <si>
    <t>Doprava osob a ubytování</t>
  </si>
  <si>
    <t>0.5</t>
  </si>
  <si>
    <t>Dozor hydrogeologa včetně monitoringu okolních objektů, dle specifikace v PD</t>
  </si>
  <si>
    <t>0.6</t>
  </si>
  <si>
    <t>Zřízení výplachového hospodářství (zemní jímky nejsou možné)</t>
  </si>
  <si>
    <t>0.7</t>
  </si>
  <si>
    <t>Kontejnery a likvidace vývrtku, vč. čerpání a likvidace vody- předpoklad 10 m3/vrt vývrtku a 10, m3/vrt vody</t>
  </si>
  <si>
    <t>vrtů</t>
  </si>
  <si>
    <t>0.8</t>
  </si>
  <si>
    <t>Geodetické práce (vytyčení a skutečné zaměření)</t>
  </si>
  <si>
    <t>OPN</t>
  </si>
  <si>
    <t>POL13_0</t>
  </si>
  <si>
    <t>0.9</t>
  </si>
  <si>
    <t>Záverečná zpráva + předávací dokumentace (DSPS vč. komplentní dokladové části)</t>
  </si>
  <si>
    <t>Vrtné práce 4 x 199m- popis viz PD- předpoklad pomocí kapalinového výplachu- vč. všech nákladů k, realizaci vrtných prací (výplachové hospodářství atd.)</t>
  </si>
  <si>
    <t>Vystrojení vrtů dvou-okruhovou geotermální sondou 4x40x3,7mm, dl.200m- sonda PE100 RC PN16 SDR11,, normovaná, délková signutura</t>
  </si>
  <si>
    <t>Injektážní potrubí PE100 á200 m - případně zavádění pomocí injektážních tyčí (dle TP dodavatele)</t>
  </si>
  <si>
    <t>Závaží pro geotermální sondy, 20kg</t>
  </si>
  <si>
    <t>Tlaková injektáž od počvy k ústí vrtu- injektážní směs ? = 2.0 W/m.K- odolná vůči střídání teplot</t>
  </si>
  <si>
    <t>Redukce počtu větví - Ykus 40-40-50 přímá (SDR11, PN16)- vč. 2x elektrotvarovka d40 a 1x, elektrotvarovka d50</t>
  </si>
  <si>
    <t>Elektrokoleno 45° d50 (SDR11, PN16)</t>
  </si>
  <si>
    <t>Potrubí PE100-RC d50x 4.6 mm (SDR11, PN16)- propojení vrtů (HDV) k SŠ- potrubí v návinu nebu v, tyčích, dle TP zhotovitele, musí být splněny podmínky v PD</t>
  </si>
  <si>
    <t>Elektroredukce d50 na d40 (SDR11, PN16)</t>
  </si>
  <si>
    <t>Korugovaná chránička DN100 - včetně zatěsnění konců proti vniku vody, např. stahovací rukáv</t>
  </si>
  <si>
    <t>2.6</t>
  </si>
  <si>
    <t>Kaučuková izolace  d48x 13 mm pro zaizolování potrubí- izolace kompletních rozvodů (HDV)</t>
  </si>
  <si>
    <t>2.7</t>
  </si>
  <si>
    <t>Prostup do objektu - Jádrový vrt pr. 127 mm- prostup KG125 mm, dl. 650 mm- Těsnící asfaltový, límec- bobtnající těsnící tmel- těsnící vložka 119/70-77 mm</t>
  </si>
  <si>
    <t>2.8</t>
  </si>
  <si>
    <t>Ukončení páteřního vedení v technické místnosti- Elektrospojka d75- Lemový nákružek d75 + otočná, příruba PP ocel- Mezipřírubová uzavírací klapka d75 (PVC-U, těsnění EPDM)</t>
  </si>
  <si>
    <t>2.9</t>
  </si>
  <si>
    <t>Šachta pro 4 okruhy- vč. rozdělovače a sběrače d63- regulační armatury 5-42 l/min- odvzdušnovačí, a napouštěcí kohouty- pochozí poklop</t>
  </si>
  <si>
    <t>2.10</t>
  </si>
  <si>
    <t>Elektroredukce d90 na d75 (SDR11, PN16)</t>
  </si>
  <si>
    <t>2.11</t>
  </si>
  <si>
    <t>Potrubí PE100-RC d75x 6.8 mm (SDR11, PN16)- propojení SŠ s TM- potrubí v tyčích</t>
  </si>
  <si>
    <t>2.12</t>
  </si>
  <si>
    <t>Chránička KG125, vč. kolen</t>
  </si>
  <si>
    <t>2.13</t>
  </si>
  <si>
    <t>Kaučuková izolace d76x13 mm</t>
  </si>
  <si>
    <t>2.14</t>
  </si>
  <si>
    <t>Elektrokoleno 90° d75 (SDR11, PN16)</t>
  </si>
  <si>
    <t>2.15</t>
  </si>
  <si>
    <t>Elektrokoleno 45° d75 (SDR11, PN16)</t>
  </si>
  <si>
    <t>2.16</t>
  </si>
  <si>
    <t>Teplonosná kapalina - koncentrát- směs na bázi monoetylenglykolu- obsahuje inhibitory koroze -, působí proti korozi, zanášení a usazování, růstu mikroorganismů- po naředění s vodou = nezámrznost</t>
  </si>
  <si>
    <t>l</t>
  </si>
  <si>
    <t>kapaliny -14°C (ředění cca 1:2, dle výrobce)</t>
  </si>
  <si>
    <t>- objem je počítán po uzavírací klapky za vstupem do technické místnsoti</t>
  </si>
  <si>
    <t>3.1</t>
  </si>
  <si>
    <t>Upravení zhlaví vrtu- upravení náběhu zeminy k ohybu sond- šetrné odstranění přebytečné injektážní, směsi - zakrácení sond k napojení HDV</t>
  </si>
  <si>
    <t>3.2</t>
  </si>
  <si>
    <t>Propojení d50 - pokládka, svařování potrubí, izolace</t>
  </si>
  <si>
    <t>3.3</t>
  </si>
  <si>
    <t>Provedení a montáž prostupu- vč. zemních prací a zednické zapravení v interiéru</t>
  </si>
  <si>
    <t>3.4</t>
  </si>
  <si>
    <t>Izolování výstupů prostupu na vnitřní straně</t>
  </si>
  <si>
    <t>3.5</t>
  </si>
  <si>
    <t>Tlakové zkoušky vrtů, HDV, SŠ- dle specifikace v TZ</t>
  </si>
  <si>
    <t>3.6</t>
  </si>
  <si>
    <t>Proplach, odvzdušnění a plnění primárního okruhu teplonosnou kapalinou (po uzavírací klapky na, rozdělovači/sběrači)</t>
  </si>
  <si>
    <t>3.7</t>
  </si>
  <si>
    <t>Regulace průtoků pro jednotlivé vrty- 1x SŠ</t>
  </si>
  <si>
    <t>3.9</t>
  </si>
  <si>
    <t>Zemní práce- součástí budou výkopy, podpískování, zpětný zásyp, hutnění a úprava povrchů do, původního stavu</t>
  </si>
  <si>
    <t>Pol__0001</t>
  </si>
  <si>
    <t>Ponorné čidlo teploty, Ni1000/6180, délka stonku l=120mm, -50…+150°C, IP65, včetně jímky, délka, 100mm, závit G 1/2" - dodávka</t>
  </si>
  <si>
    <t>POL1_9</t>
  </si>
  <si>
    <t>Pol__0002</t>
  </si>
  <si>
    <t>Ponorné čidlo teploty, Ni1000/6180, délka stonku l=120mm, -50…+150°C, IP65, včetně jímky, délka, 100mm, závit G 1/2" - montáž</t>
  </si>
  <si>
    <t>Pol__0003</t>
  </si>
  <si>
    <t>Příložné čidlo teploty, Ni1000/6180, -50…+150°C, IP65 - dodávka</t>
  </si>
  <si>
    <t>Pol__0004</t>
  </si>
  <si>
    <t>Příložné čidlo teploty, Ni1000/6180, -50…+150°C, IP65 - montáž</t>
  </si>
  <si>
    <t>Pol__0005</t>
  </si>
  <si>
    <t>Snímač prostorové teploty, Ni1000/6180, IP43 - dodávka</t>
  </si>
  <si>
    <t>Pol__0006</t>
  </si>
  <si>
    <t>Snímač prostorové teploty, Ni1000/6180, IP43 - montáž</t>
  </si>
  <si>
    <t>Pol__0007</t>
  </si>
  <si>
    <t>Snímač venkovní teploty, Ni1000/6180, IP65 - dodávka</t>
  </si>
  <si>
    <t>Pol__0008</t>
  </si>
  <si>
    <t>Snímač venkovní teploty, Ni1000/6180, IP65 - montáž</t>
  </si>
  <si>
    <t>Pol__0009</t>
  </si>
  <si>
    <t>Termostat příložný, rozsah nastavení 20-90°C, rozpínací kontakt - dodávka</t>
  </si>
  <si>
    <t>Pol__0010</t>
  </si>
  <si>
    <t>Termostat příložný, rozsah nastavení 20-90°C, rozpínací kontakt - montáž</t>
  </si>
  <si>
    <t>Pol__0011</t>
  </si>
  <si>
    <t>Snímač tlaku kapalin, 0-6bar, připojení M20x1,5, napájení 24V, výstup 0-10V - dodávka</t>
  </si>
  <si>
    <t>Pol__0012</t>
  </si>
  <si>
    <t>Snímač tlaku kapalin, 0-6bar, připojení M20x1,5, napájení 24V, výstup 0-10V - montáž</t>
  </si>
  <si>
    <t>Pol__0013</t>
  </si>
  <si>
    <t>Vyhodnocovací ústředna snímače hladiny, montáž na DIN, napájení 230V AC, 1x reléový výstup - dodávka</t>
  </si>
  <si>
    <t>Pol__0014</t>
  </si>
  <si>
    <t>Sonda zaplavení, délka kabelu 10m - dodávka</t>
  </si>
  <si>
    <t>Pol__0015</t>
  </si>
  <si>
    <t>Sonda zaplavení, délka kabelu 10m - montáž</t>
  </si>
  <si>
    <t>Pol__0016</t>
  </si>
  <si>
    <t>Servopohon otočný, přestavná síla 6Nm, napájení 24VAC, ovládání 0-10V - dodávka</t>
  </si>
  <si>
    <t>Pol__0017</t>
  </si>
  <si>
    <t>Servopohon otočný, přestavná síla 6Nm, napájení 24VAC, ovládání 0-10V - montáž</t>
  </si>
  <si>
    <t>Pol__0018</t>
  </si>
  <si>
    <t>Servopohon otočný, přestavná síla 6Nm, napájení 24VAC, ovládání on-off - dodávka</t>
  </si>
  <si>
    <t>Pol__0019</t>
  </si>
  <si>
    <t>Servopohon otočný, přestavná síla 6Nm, napájení 24VAC, ovládání on-off - montáž</t>
  </si>
  <si>
    <t>Pol__0020</t>
  </si>
  <si>
    <t>Volně programovatenlý DDC regulátor pro rozvaděč DT1, minimální konfigurace 15xAI, 5xAO, 10xDO,, 10xDI, komunikační rozhraní Modbus TCP/IP - dodávka</t>
  </si>
  <si>
    <t>soub</t>
  </si>
  <si>
    <t>Pol__0021</t>
  </si>
  <si>
    <t>7“LCD TFT barevný display (65536 barev), dotyková obrazovka, rozlišení obrazovky 800x480, 2x sériový, port, 1xEthernet, 1xUSB 2.0, Integrovaný webserver - dodávka</t>
  </si>
  <si>
    <t>Pol__0022</t>
  </si>
  <si>
    <t>Průmyslový ETH Switch - 5port, napájení 24VDC - dodávka</t>
  </si>
  <si>
    <t>Pol__0023</t>
  </si>
  <si>
    <t>GSM komunikátor, 2x digitální vstup, možnost přiřadit každému vstupu samostatný text, vč. SIM,, napájení 24VDC - dodávka</t>
  </si>
  <si>
    <t>Pol__0024</t>
  </si>
  <si>
    <t>GSM komunikátor, 2x digitální vstup, možnost přiřadit každému vstupu samostatný text, napájení 24VDC, - zprovoznění</t>
  </si>
  <si>
    <t>Pol__0025</t>
  </si>
  <si>
    <t>Uživatelský SW pro řídící podstanice</t>
  </si>
  <si>
    <t>db</t>
  </si>
  <si>
    <t>Pol__0026</t>
  </si>
  <si>
    <t>Vizualizační SW pro dotykový displej vč. webového rozhraní</t>
  </si>
  <si>
    <t>Pol__0027</t>
  </si>
  <si>
    <t>Nástěnná rozvodnice DT1, 800x1400x300 vč. příslušenství a výzbroje, IP43, jištěné stykačové vývody,, jištěné vývody, hlavní vypínač,relé, přepínače, signálky, jističe, stykače, tepelné ochrany, svorky</t>
  </si>
  <si>
    <t>, zdroje, přepěťové ochrany třídy D,zásuvka - dodávka</t>
  </si>
  <si>
    <t>Pol__0028</t>
  </si>
  <si>
    <t>, zdroje, přepěťové ochrany třídy D,zásuvka - montáž a připojení</t>
  </si>
  <si>
    <t>Pol__0029</t>
  </si>
  <si>
    <t>Silový kabel, CYKY-J 5x16 - dodávka</t>
  </si>
  <si>
    <t>Pol__0030</t>
  </si>
  <si>
    <t>Silový kabel, CYKY-J 5x16 - montáž</t>
  </si>
  <si>
    <t>Pol__0031</t>
  </si>
  <si>
    <t>Silový kabel, CYKY-J 3x2,5 - dodávka</t>
  </si>
  <si>
    <t>Pol__0032</t>
  </si>
  <si>
    <t>Silový kabel, CYKY-J 3x2,5 - montáž</t>
  </si>
  <si>
    <t>Pol__0033</t>
  </si>
  <si>
    <t>Silový kabel, CYKY-J 3x1,5 - dodávka</t>
  </si>
  <si>
    <t>Pol__0034</t>
  </si>
  <si>
    <t>Silový kabel, CYKY-J 3x1,5 - montáž</t>
  </si>
  <si>
    <t>Pol__0035</t>
  </si>
  <si>
    <t>Kabel stíněný, JYTY-O 7x1 - dodávka</t>
  </si>
  <si>
    <t>Pol__0036</t>
  </si>
  <si>
    <t>Kabel stíněný, JYTY-O 7x1 - montáž</t>
  </si>
  <si>
    <t>Pol__0037</t>
  </si>
  <si>
    <t>Kabel stíněný, JYTY-O 4x1 - dodávka</t>
  </si>
  <si>
    <t>Pol__0038</t>
  </si>
  <si>
    <t>Kabel stíněný, JYTY-O 4x1 - montáž</t>
  </si>
  <si>
    <t>Pol__0039</t>
  </si>
  <si>
    <t>Kabel stíněný, JYTY-O 2x1 - dodávka</t>
  </si>
  <si>
    <t>Pol__0040</t>
  </si>
  <si>
    <t>Kabel stíněný, JYTY-O 2x1 - montáž</t>
  </si>
  <si>
    <t>Pol__0041</t>
  </si>
  <si>
    <t>Kabel komunikační UTP Cat5e - dodávka</t>
  </si>
  <si>
    <t>Pol__0042</t>
  </si>
  <si>
    <t>Kabel komunikační UTP Cat5e - montáž</t>
  </si>
  <si>
    <t>Pol__0043</t>
  </si>
  <si>
    <t>Vodič CYA25ZŽ - dodávka</t>
  </si>
  <si>
    <t>Pol__0044</t>
  </si>
  <si>
    <t>Vodič CYA25ZŽ - montáž</t>
  </si>
  <si>
    <t>Pol__0045</t>
  </si>
  <si>
    <t>Vodič CYA6ZŽ - dodávka</t>
  </si>
  <si>
    <t>Pol__0046</t>
  </si>
  <si>
    <t>Vodič CYA6ZŽ - montáž</t>
  </si>
  <si>
    <t>Pol__0047</t>
  </si>
  <si>
    <t>Pásek FeZn 30x4 - dodávka</t>
  </si>
  <si>
    <t>Pol__0048</t>
  </si>
  <si>
    <t>Pásek FeZn 30x4 - montáž</t>
  </si>
  <si>
    <t>Pol__0049</t>
  </si>
  <si>
    <t>Drát FeZn D10 - dodávka</t>
  </si>
  <si>
    <t>Pol__0050</t>
  </si>
  <si>
    <t>Drát FeZn D10 - montáž</t>
  </si>
  <si>
    <t>Pol__0051</t>
  </si>
  <si>
    <t>Svorka páska-drát, FeZn - dodávka</t>
  </si>
  <si>
    <t>Pol__0052</t>
  </si>
  <si>
    <t>Svorka páska-drát, FeZn - montáž</t>
  </si>
  <si>
    <t>Pol__0053</t>
  </si>
  <si>
    <t>Ekvipotenc. přípojnice - dodávka</t>
  </si>
  <si>
    <t>Pol__0054</t>
  </si>
  <si>
    <t>Ekvipotenc. přípojnice - montáž</t>
  </si>
  <si>
    <t>Pol__0055</t>
  </si>
  <si>
    <t>Kabelový štítek - dodávka</t>
  </si>
  <si>
    <t>Pol__0056</t>
  </si>
  <si>
    <t>Kabelový štítek - montáž</t>
  </si>
  <si>
    <t>Pol__0057</t>
  </si>
  <si>
    <t>Kabelový žlab 100/50 vč. víka, kolen, spojek, příslušenství a montážního materiálu - dodávka</t>
  </si>
  <si>
    <t>Pol__0058</t>
  </si>
  <si>
    <t>Kabelový žlab 100/50 vč. víka, kolen, spojek, příslušenství a montážního materiálu - montáž</t>
  </si>
  <si>
    <t>Pol__0059</t>
  </si>
  <si>
    <t>Trubka ohebná, průměr 20mm, vč. příchytů a příslušenství - dodávka</t>
  </si>
  <si>
    <t>Pol__0060</t>
  </si>
  <si>
    <t>Trubka ohebná, průměr 20mm, vč. příchytů a příslušenství - montáž</t>
  </si>
  <si>
    <t>Pol__0061</t>
  </si>
  <si>
    <t>Trubka pevná, průměr 20mm, vč. spojek, kolen, příchytů a příslušenství - dodávka</t>
  </si>
  <si>
    <t>Pol__0062</t>
  </si>
  <si>
    <t>Trubka pevná, průměr 20mm, vč. spojek, kolen, příchytů a příslušenství - montáž</t>
  </si>
  <si>
    <t>Pol__0063</t>
  </si>
  <si>
    <t>Lišta vkládací, bílá, 15x15mm - dodávka</t>
  </si>
  <si>
    <t>Pol__0064</t>
  </si>
  <si>
    <t>Lišta vkládací, bílá, 15x15mm - montáž</t>
  </si>
  <si>
    <t>Pol__0065</t>
  </si>
  <si>
    <t>Nosné konstrukce - dodávka</t>
  </si>
  <si>
    <t>Pol__0066</t>
  </si>
  <si>
    <t>Nosné konstrukce - montáž</t>
  </si>
  <si>
    <t>Pol__0067</t>
  </si>
  <si>
    <t>Stop tlačítko, hřib, nástěnná montáž, IP54 - dodávka</t>
  </si>
  <si>
    <t>Pol__0068</t>
  </si>
  <si>
    <t>Stop tlačítko, hřib, nástěnná montáž, IP54 - montáž</t>
  </si>
  <si>
    <t>Pol__0069</t>
  </si>
  <si>
    <t>El. zásuvka, 230V, nástěnné provedení, 16A, IP44 - dodávka</t>
  </si>
  <si>
    <t>Pol__0070</t>
  </si>
  <si>
    <t>El. zásuvka, 230V, nástěnné provedení, 16A, IP44 - montáž</t>
  </si>
  <si>
    <t>Pol__0071</t>
  </si>
  <si>
    <t>Vypínač č.1, nástěnná montáž, IP44 - dodávka</t>
  </si>
  <si>
    <t>Pol__0072</t>
  </si>
  <si>
    <t>Vypínač č.1, nástěnná montáž, IP44 - montáž</t>
  </si>
  <si>
    <t>Pol__0073</t>
  </si>
  <si>
    <t>Průmyslové stropní svítidlo, LED, IP66, Délka 127mm, široká vyzařovací charakteristika, 4850lm,Ra80,, 4000K - dodávka</t>
  </si>
  <si>
    <t>Pol__0074</t>
  </si>
  <si>
    <t>Průmyslové stropní svítidlo, LED, IP66, Délka 127mm, široká vyzařovací charakteristika, 4850lm,Ra80,, 4000K - montáž</t>
  </si>
  <si>
    <t>Pol__0075</t>
  </si>
  <si>
    <t>Krabice PVC, rozměry 80x80x40, IP54 - dodávka</t>
  </si>
  <si>
    <t>Pol__0076</t>
  </si>
  <si>
    <t>Krabice PVC, rozměry 80x80x40, IP54 - montáž</t>
  </si>
  <si>
    <t>Pol__0077</t>
  </si>
  <si>
    <t>Drobný elektroinstalační a spojovací materiál</t>
  </si>
  <si>
    <t>Pol__0078</t>
  </si>
  <si>
    <t>Doplňující ochranné pospojení</t>
  </si>
  <si>
    <t>Pol__0079</t>
  </si>
  <si>
    <t>Připojení motoru 1f</t>
  </si>
  <si>
    <t>Pol__0080</t>
  </si>
  <si>
    <t>Připojení plynového kotle</t>
  </si>
  <si>
    <t>Pol__0081</t>
  </si>
  <si>
    <t>Připojení tepelného čerpadla</t>
  </si>
  <si>
    <t>Pol__0082</t>
  </si>
  <si>
    <t>Připojení solenoidového ventilu</t>
  </si>
  <si>
    <t>Pol__0083</t>
  </si>
  <si>
    <t>Demontáže a likvidace odpadu</t>
  </si>
  <si>
    <t>Pol__0084</t>
  </si>
  <si>
    <t>Koordinace s ostatními profesemi</t>
  </si>
  <si>
    <t>Pol__0085</t>
  </si>
  <si>
    <t>Test 1:1, zaškolení, oživení, nastavení</t>
  </si>
  <si>
    <t>Pol__0086</t>
  </si>
  <si>
    <t>Výrobní projektová dokumentace</t>
  </si>
  <si>
    <t>Pol__0087</t>
  </si>
  <si>
    <t>Dokumentace skutečného provedení</t>
  </si>
  <si>
    <t>Pol__0088</t>
  </si>
  <si>
    <t>Nespecfikované montážní práce, zapojení</t>
  </si>
  <si>
    <t>Pol__0089</t>
  </si>
  <si>
    <t>Revizní technik</t>
  </si>
  <si>
    <t>Pol__0090</t>
  </si>
  <si>
    <t>Doprava a přesuny</t>
  </si>
  <si>
    <t>Pol__0091</t>
  </si>
  <si>
    <t>Režijní náklady ostatní</t>
  </si>
  <si>
    <t>Elektroměrový rozvaděč ER. včetně jističe před elektoroměrem B50/3 a vypínače instalace 63A/3., Dodávka včetně montážního příslušenství v provedení dle připojovacích podmínek distributora.</t>
  </si>
  <si>
    <t>Technické parametry:</t>
  </si>
  <si>
    <t>distribuční síť: E.ON</t>
  </si>
  <si>
    <t>uspořádání rozvaděče: samostatný do výklenku</t>
  </si>
  <si>
    <t>uspořádání měřící soustavy: dvoutarifní třífázový</t>
  </si>
  <si>
    <t>počet elektroměrů: 1</t>
  </si>
  <si>
    <t>druh rozvaděče: elektroměrový pro přímé měření</t>
  </si>
  <si>
    <t>materiálové provedení: termoset</t>
  </si>
  <si>
    <t>konstrukční provedení: vestavná</t>
  </si>
  <si>
    <t>způsob připojení přívodu: P - konstrukční svorka</t>
  </si>
  <si>
    <t>průřez vodičů přívodu: 16 mm2</t>
  </si>
  <si>
    <t>způsob připojení vývodu: P - konstrukční svorka</t>
  </si>
  <si>
    <t>průřez vodičů vývodu: 16 mm2</t>
  </si>
  <si>
    <t>uzavíraní dveří: jednobodové se čtyřhranem 6x6 mm</t>
  </si>
  <si>
    <t>jmenovitý proud: 63 A</t>
  </si>
  <si>
    <t>jmenovité napětí: 230/400 V</t>
  </si>
  <si>
    <t>stupeň krytí: IP44</t>
  </si>
  <si>
    <t>jmenovitý kmitočet: 50 Hz</t>
  </si>
  <si>
    <t>výška: 600 mm</t>
  </si>
  <si>
    <t>šířka: 470 mm</t>
  </si>
  <si>
    <t>hloubka: 220 mm</t>
  </si>
  <si>
    <t>Montáž elektrorozvaděče</t>
  </si>
  <si>
    <t>Instalační trubka pevná 40mm 320N šedá, 3m</t>
  </si>
  <si>
    <t>Instalační trubka ohebná 40mm 320N šedá 25m</t>
  </si>
  <si>
    <t>Příchytka pro trubku 40mm plastová, šedá</t>
  </si>
  <si>
    <t>Spojka pro trubku plastová, šedá</t>
  </si>
  <si>
    <t>Kabel CYKY-J 4x16</t>
  </si>
  <si>
    <t>Kabel CYKY-O 5x1,5</t>
  </si>
  <si>
    <t>Ukončení vodičů do průřezu 16mm</t>
  </si>
  <si>
    <t>Ukončení vodičů do průřezu 2,5mm</t>
  </si>
  <si>
    <t>4.1</t>
  </si>
  <si>
    <t>Zajištění beznapěťového stavu instalace, řádné označení stávajících obvodů a zmapování stávající, instalace, včetně zabezpečí kabeláže proti poškození a přípravy pro jejich opětovné připojení</t>
  </si>
  <si>
    <t>hod</t>
  </si>
  <si>
    <t>4.2</t>
  </si>
  <si>
    <t>Rozměření tras, rozvaděčů, apod</t>
  </si>
  <si>
    <t>4.3</t>
  </si>
  <si>
    <t>Stavební přípomoci - sekání, vrtání, zapravení fasády v rozsahu prací na zřízení odběrného místa,, zapravení průrazů v suterénních prostorech objektu (v ceně zahrnut i materiál)</t>
  </si>
  <si>
    <t>4.4</t>
  </si>
  <si>
    <t>Drobný montážní materiál potřebný k dokončení díla (sádra, hřebíky, izolační pásky, mont. pěna,, vruty, hmoždinky, návlačky, výstražné štítky, apod.) - cca 3% z instalovaného montážního materiálu</t>
  </si>
  <si>
    <t>5.1</t>
  </si>
  <si>
    <t>Projektová dílenská dokumentace zhotovitele stavby a dokumentace skutečného provedení</t>
  </si>
  <si>
    <t>5.2</t>
  </si>
  <si>
    <t>Revizní technik, vč. vypracování výchozí revizní zprávy - část elektro</t>
  </si>
  <si>
    <t>5.3</t>
  </si>
  <si>
    <t>Zaškolení obsluhy, provozní řády a manuály</t>
  </si>
  <si>
    <t>5.4</t>
  </si>
  <si>
    <t>Odzkoušení systému, spolupráce s revizním technikem</t>
  </si>
  <si>
    <t>5.5</t>
  </si>
  <si>
    <t>Koordinační jednání s investorem, distributorem</t>
  </si>
  <si>
    <t>5.6</t>
  </si>
  <si>
    <t>Doprava 3,60%, Přesuny hmot 1,00% z dodávky materiálu</t>
  </si>
  <si>
    <t>sada</t>
  </si>
  <si>
    <t>5.7</t>
  </si>
  <si>
    <t>PPV 6,00% z montáže (Přidružené výkony nezbytně nutné k provedení montážních prací)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</si>
</sst>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6" xfId="0" applyNumberFormat="1" applyFont="1" applyFill="1" applyBorder="1" applyAlignment="1">
      <alignment horizontal="center" vertical="center"/>
    </xf>
    <xf numFmtId="4" fontId="7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1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DrlcjsqL5EZZYZnjUxpSlpUK+6TNqKJq5KjGngoZP7qH8Vh7U6vwky6vT2iqmtGXy9uVfiriAIQWb25/IYauoA==" saltValue="4aymVzOoavBGzk+gPqSoC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3"/>
  <sheetViews>
    <sheetView showGridLines="0" topLeftCell="B6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SUMIF(F69:F109,A16,I69:I109)+SUMIF(F69:F109,"PSU",I69:I109)</f>
        <v>0</v>
      </c>
      <c r="J16" s="85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SUMIF(F69:F109,A17,I69:I109)</f>
        <v>0</v>
      </c>
      <c r="J17" s="85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SUMIF(F69:F109,A18,I69:I109)</f>
        <v>0</v>
      </c>
      <c r="J18" s="85"/>
    </row>
    <row r="19" spans="1:10" ht="23.25" customHeight="1" x14ac:dyDescent="0.2">
      <c r="A19" s="197" t="s">
        <v>150</v>
      </c>
      <c r="B19" s="38" t="s">
        <v>27</v>
      </c>
      <c r="C19" s="62"/>
      <c r="D19" s="63"/>
      <c r="E19" s="83"/>
      <c r="F19" s="84"/>
      <c r="G19" s="83"/>
      <c r="H19" s="84"/>
      <c r="I19" s="83">
        <f>SUMIF(F69:F109,A19,I69:I109)</f>
        <v>0</v>
      </c>
      <c r="J19" s="85"/>
    </row>
    <row r="20" spans="1:10" ht="23.25" customHeight="1" x14ac:dyDescent="0.2">
      <c r="A20" s="197" t="s">
        <v>151</v>
      </c>
      <c r="B20" s="38" t="s">
        <v>28</v>
      </c>
      <c r="C20" s="62"/>
      <c r="D20" s="63"/>
      <c r="E20" s="83"/>
      <c r="F20" s="84"/>
      <c r="G20" s="83"/>
      <c r="H20" s="84"/>
      <c r="I20" s="83">
        <f>SUMIF(F69:F109,A20,I69:I109)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59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'00 00 Naklady'!AE41+'D.1.4.1 D.1.4.1 Pol'!AE372+'D.1.4.2 D.1.4.2 Pol'!AE54+'D.1.4.3 D.1.4.3 Pol'!AE110+'D.1.4.4 D.1.4.4 Pol'!AE55</f>
        <v>0</v>
      </c>
      <c r="G39" s="148">
        <f>'00 00 Naklady'!AF41+'D.1.4.1 D.1.4.1 Pol'!AF372+'D.1.4.2 D.1.4.2 Pol'!AF54+'D.1.4.3 D.1.4.3 Pol'!AF110+'D.1.4.4 D.1.4.4 Pol'!AF55</f>
        <v>0</v>
      </c>
      <c r="H39" s="149"/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2"/>
      <c r="C40" s="153" t="s">
        <v>46</v>
      </c>
      <c r="D40" s="153"/>
      <c r="E40" s="153"/>
      <c r="F40" s="154">
        <f>'00 00 Naklady'!AE41</f>
        <v>0</v>
      </c>
      <c r="G40" s="155">
        <f>'00 00 Naklady'!AF41</f>
        <v>0</v>
      </c>
      <c r="H40" s="155"/>
      <c r="I40" s="156">
        <f>F40+G40+H40</f>
        <v>0</v>
      </c>
      <c r="J40" s="157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8" t="s">
        <v>47</v>
      </c>
      <c r="C41" s="146" t="s">
        <v>48</v>
      </c>
      <c r="D41" s="146"/>
      <c r="E41" s="146"/>
      <c r="F41" s="159">
        <f>'00 00 Naklady'!AE41</f>
        <v>0</v>
      </c>
      <c r="G41" s="149">
        <f>'00 00 Naklady'!AF41</f>
        <v>0</v>
      </c>
      <c r="H41" s="149"/>
      <c r="I41" s="150">
        <f>F41+G41+H41</f>
        <v>0</v>
      </c>
      <c r="J41" s="151" t="str">
        <f>IF(_xlfn.SINGLE(CenaCelkemVypocet)=0,"",I41/_xlfn.SINGLE(CenaCelkemVypocet)*100)</f>
        <v/>
      </c>
    </row>
    <row r="42" spans="1:10" ht="25.5" customHeight="1" x14ac:dyDescent="0.2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 x14ac:dyDescent="0.2">
      <c r="A43" s="134">
        <v>2</v>
      </c>
      <c r="B43" s="152" t="s">
        <v>50</v>
      </c>
      <c r="C43" s="153" t="s">
        <v>51</v>
      </c>
      <c r="D43" s="153"/>
      <c r="E43" s="153"/>
      <c r="F43" s="154">
        <f>'D.1.4.1 D.1.4.1 Pol'!AE372</f>
        <v>0</v>
      </c>
      <c r="G43" s="155">
        <f>'D.1.4.1 D.1.4.1 Pol'!AF372</f>
        <v>0</v>
      </c>
      <c r="H43" s="155"/>
      <c r="I43" s="156">
        <f>F43+G43+H43</f>
        <v>0</v>
      </c>
      <c r="J43" s="157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8" t="s">
        <v>50</v>
      </c>
      <c r="C44" s="146" t="s">
        <v>51</v>
      </c>
      <c r="D44" s="146"/>
      <c r="E44" s="146"/>
      <c r="F44" s="159">
        <f>'D.1.4.1 D.1.4.1 Pol'!AE372</f>
        <v>0</v>
      </c>
      <c r="G44" s="149">
        <f>'D.1.4.1 D.1.4.1 Pol'!AF372</f>
        <v>0</v>
      </c>
      <c r="H44" s="149"/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4">
        <v>2</v>
      </c>
      <c r="B45" s="152" t="s">
        <v>52</v>
      </c>
      <c r="C45" s="153" t="s">
        <v>53</v>
      </c>
      <c r="D45" s="153"/>
      <c r="E45" s="153"/>
      <c r="F45" s="154">
        <f>'D.1.4.2 D.1.4.2 Pol'!AE54</f>
        <v>0</v>
      </c>
      <c r="G45" s="155">
        <f>'D.1.4.2 D.1.4.2 Pol'!AF54</f>
        <v>0</v>
      </c>
      <c r="H45" s="155"/>
      <c r="I45" s="156">
        <f>F45+G45+H45</f>
        <v>0</v>
      </c>
      <c r="J45" s="157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8" t="s">
        <v>52</v>
      </c>
      <c r="C46" s="146" t="s">
        <v>53</v>
      </c>
      <c r="D46" s="146"/>
      <c r="E46" s="146"/>
      <c r="F46" s="159">
        <f>'D.1.4.2 D.1.4.2 Pol'!AE54</f>
        <v>0</v>
      </c>
      <c r="G46" s="149">
        <f>'D.1.4.2 D.1.4.2 Pol'!AF54</f>
        <v>0</v>
      </c>
      <c r="H46" s="149"/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4">
        <v>2</v>
      </c>
      <c r="B47" s="152" t="s">
        <v>54</v>
      </c>
      <c r="C47" s="153" t="s">
        <v>55</v>
      </c>
      <c r="D47" s="153"/>
      <c r="E47" s="153"/>
      <c r="F47" s="154">
        <f>'D.1.4.3 D.1.4.3 Pol'!AE110</f>
        <v>0</v>
      </c>
      <c r="G47" s="155">
        <f>'D.1.4.3 D.1.4.3 Pol'!AF110</f>
        <v>0</v>
      </c>
      <c r="H47" s="155"/>
      <c r="I47" s="156">
        <f>F47+G47+H47</f>
        <v>0</v>
      </c>
      <c r="J47" s="157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8" t="s">
        <v>54</v>
      </c>
      <c r="C48" s="146" t="s">
        <v>55</v>
      </c>
      <c r="D48" s="146"/>
      <c r="E48" s="146"/>
      <c r="F48" s="159">
        <f>'D.1.4.3 D.1.4.3 Pol'!AE110</f>
        <v>0</v>
      </c>
      <c r="G48" s="149">
        <f>'D.1.4.3 D.1.4.3 Pol'!AF110</f>
        <v>0</v>
      </c>
      <c r="H48" s="149"/>
      <c r="I48" s="150">
        <f>F48+G48+H48</f>
        <v>0</v>
      </c>
      <c r="J48" s="151" t="str">
        <f>IF(_xlfn.SINGLE(CenaCelkemVypocet)=0,"",I48/_xlfn.SINGLE(CenaCelkemVypocet)*100)</f>
        <v/>
      </c>
    </row>
    <row r="49" spans="1:10" ht="25.5" customHeight="1" x14ac:dyDescent="0.2">
      <c r="A49" s="134">
        <v>2</v>
      </c>
      <c r="B49" s="152" t="s">
        <v>56</v>
      </c>
      <c r="C49" s="153" t="s">
        <v>57</v>
      </c>
      <c r="D49" s="153"/>
      <c r="E49" s="153"/>
      <c r="F49" s="154">
        <f>'D.1.4.4 D.1.4.4 Pol'!AE55</f>
        <v>0</v>
      </c>
      <c r="G49" s="155">
        <f>'D.1.4.4 D.1.4.4 Pol'!AF55</f>
        <v>0</v>
      </c>
      <c r="H49" s="155"/>
      <c r="I49" s="156">
        <f>F49+G49+H49</f>
        <v>0</v>
      </c>
      <c r="J49" s="157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8" t="s">
        <v>56</v>
      </c>
      <c r="C50" s="146" t="s">
        <v>57</v>
      </c>
      <c r="D50" s="146"/>
      <c r="E50" s="146"/>
      <c r="F50" s="159">
        <f>'D.1.4.4 D.1.4.4 Pol'!AE55</f>
        <v>0</v>
      </c>
      <c r="G50" s="149">
        <f>'D.1.4.4 D.1.4.4 Pol'!AF55</f>
        <v>0</v>
      </c>
      <c r="H50" s="149"/>
      <c r="I50" s="150">
        <f>F50+G50+H50</f>
        <v>0</v>
      </c>
      <c r="J50" s="151" t="str">
        <f>IF(_xlfn.SINGLE(CenaCelkemVypocet)=0,"",I50/_xlfn.SINGLE(CenaCelkemVypocet)*100)</f>
        <v/>
      </c>
    </row>
    <row r="51" spans="1:10" ht="25.5" customHeight="1" x14ac:dyDescent="0.2">
      <c r="A51" s="134"/>
      <c r="B51" s="160" t="s">
        <v>58</v>
      </c>
      <c r="C51" s="161"/>
      <c r="D51" s="161"/>
      <c r="E51" s="161"/>
      <c r="F51" s="162">
        <f>SUMIF(A39:A50,"=1",F39:F50)</f>
        <v>0</v>
      </c>
      <c r="G51" s="163">
        <f>SUMIF(A39:A50,"=1",G39:G50)</f>
        <v>0</v>
      </c>
      <c r="H51" s="163">
        <f>SUMIF(A39:A50,"=1",H39:H50)</f>
        <v>0</v>
      </c>
      <c r="I51" s="164">
        <f>SUMIF(A39:A50,"=1",I39:I50)</f>
        <v>0</v>
      </c>
      <c r="J51" s="165">
        <f>SUMIF(A39:A50,"=1",J39:J50)</f>
        <v>0</v>
      </c>
    </row>
    <row r="53" spans="1:10" x14ac:dyDescent="0.2">
      <c r="A53" t="s">
        <v>60</v>
      </c>
      <c r="B53" t="s">
        <v>61</v>
      </c>
    </row>
    <row r="54" spans="1:10" x14ac:dyDescent="0.2">
      <c r="A54" t="s">
        <v>62</v>
      </c>
      <c r="B54" t="s">
        <v>63</v>
      </c>
    </row>
    <row r="55" spans="1:10" x14ac:dyDescent="0.2">
      <c r="A55" t="s">
        <v>64</v>
      </c>
      <c r="B55" t="s">
        <v>65</v>
      </c>
    </row>
    <row r="56" spans="1:10" x14ac:dyDescent="0.2">
      <c r="A56" t="s">
        <v>62</v>
      </c>
      <c r="B56" t="s">
        <v>66</v>
      </c>
    </row>
    <row r="57" spans="1:10" x14ac:dyDescent="0.2">
      <c r="A57" t="s">
        <v>64</v>
      </c>
      <c r="B57" t="s">
        <v>67</v>
      </c>
    </row>
    <row r="58" spans="1:10" x14ac:dyDescent="0.2">
      <c r="A58" t="s">
        <v>62</v>
      </c>
      <c r="B58" t="s">
        <v>68</v>
      </c>
    </row>
    <row r="59" spans="1:10" x14ac:dyDescent="0.2">
      <c r="A59" t="s">
        <v>64</v>
      </c>
      <c r="B59" t="s">
        <v>69</v>
      </c>
    </row>
    <row r="60" spans="1:10" x14ac:dyDescent="0.2">
      <c r="A60" t="s">
        <v>62</v>
      </c>
      <c r="B60" t="s">
        <v>70</v>
      </c>
    </row>
    <row r="61" spans="1:10" x14ac:dyDescent="0.2">
      <c r="A61" t="s">
        <v>64</v>
      </c>
      <c r="B61" t="s">
        <v>71</v>
      </c>
    </row>
    <row r="62" spans="1:10" x14ac:dyDescent="0.2">
      <c r="A62" t="s">
        <v>62</v>
      </c>
      <c r="B62" t="s">
        <v>72</v>
      </c>
    </row>
    <row r="63" spans="1:10" x14ac:dyDescent="0.2">
      <c r="A63" t="s">
        <v>64</v>
      </c>
      <c r="B63" t="s">
        <v>73</v>
      </c>
    </row>
    <row r="66" spans="1:10" ht="15.75" x14ac:dyDescent="0.25">
      <c r="B66" s="176" t="s">
        <v>74</v>
      </c>
    </row>
    <row r="68" spans="1:10" ht="25.5" customHeight="1" x14ac:dyDescent="0.2">
      <c r="A68" s="178"/>
      <c r="B68" s="181" t="s">
        <v>17</v>
      </c>
      <c r="C68" s="181" t="s">
        <v>5</v>
      </c>
      <c r="D68" s="182"/>
      <c r="E68" s="182"/>
      <c r="F68" s="183" t="s">
        <v>75</v>
      </c>
      <c r="G68" s="183"/>
      <c r="H68" s="183"/>
      <c r="I68" s="183" t="s">
        <v>29</v>
      </c>
      <c r="J68" s="183" t="s">
        <v>0</v>
      </c>
    </row>
    <row r="69" spans="1:10" ht="36.75" customHeight="1" x14ac:dyDescent="0.2">
      <c r="A69" s="179"/>
      <c r="B69" s="184" t="s">
        <v>76</v>
      </c>
      <c r="C69" s="185" t="s">
        <v>77</v>
      </c>
      <c r="D69" s="186"/>
      <c r="E69" s="186"/>
      <c r="F69" s="193" t="s">
        <v>24</v>
      </c>
      <c r="G69" s="194"/>
      <c r="H69" s="194"/>
      <c r="I69" s="194">
        <f>'D.1.4.2 D.1.4.2 Pol'!G8</f>
        <v>0</v>
      </c>
      <c r="J69" s="190" t="str">
        <f>IF(I110=0,"",I69/I110*100)</f>
        <v/>
      </c>
    </row>
    <row r="70" spans="1:10" ht="36.75" customHeight="1" x14ac:dyDescent="0.2">
      <c r="A70" s="179"/>
      <c r="B70" s="184" t="s">
        <v>78</v>
      </c>
      <c r="C70" s="185" t="s">
        <v>79</v>
      </c>
      <c r="D70" s="186"/>
      <c r="E70" s="186"/>
      <c r="F70" s="193" t="s">
        <v>24</v>
      </c>
      <c r="G70" s="194"/>
      <c r="H70" s="194"/>
      <c r="I70" s="194">
        <f>'D.1.4.4 D.1.4.4 Pol'!G8</f>
        <v>0</v>
      </c>
      <c r="J70" s="190" t="str">
        <f>IF(I110=0,"",I70/I110*100)</f>
        <v/>
      </c>
    </row>
    <row r="71" spans="1:10" ht="36.75" customHeight="1" x14ac:dyDescent="0.2">
      <c r="A71" s="179"/>
      <c r="B71" s="184" t="s">
        <v>78</v>
      </c>
      <c r="C71" s="185" t="s">
        <v>80</v>
      </c>
      <c r="D71" s="186"/>
      <c r="E71" s="186"/>
      <c r="F71" s="193" t="s">
        <v>24</v>
      </c>
      <c r="G71" s="194"/>
      <c r="H71" s="194"/>
      <c r="I71" s="194">
        <f>'D.1.4.2 D.1.4.2 Pol'!G19</f>
        <v>0</v>
      </c>
      <c r="J71" s="190" t="str">
        <f>IF(I110=0,"",I71/I110*100)</f>
        <v/>
      </c>
    </row>
    <row r="72" spans="1:10" ht="36.75" customHeight="1" x14ac:dyDescent="0.2">
      <c r="A72" s="179"/>
      <c r="B72" s="184" t="s">
        <v>81</v>
      </c>
      <c r="C72" s="185" t="s">
        <v>82</v>
      </c>
      <c r="D72" s="186"/>
      <c r="E72" s="186"/>
      <c r="F72" s="193" t="s">
        <v>24</v>
      </c>
      <c r="G72" s="194"/>
      <c r="H72" s="194"/>
      <c r="I72" s="194">
        <f>'D.1.4.4 D.1.4.4 Pol'!G31</f>
        <v>0</v>
      </c>
      <c r="J72" s="190" t="str">
        <f>IF(I110=0,"",I72/I110*100)</f>
        <v/>
      </c>
    </row>
    <row r="73" spans="1:10" ht="36.75" customHeight="1" x14ac:dyDescent="0.2">
      <c r="A73" s="179"/>
      <c r="B73" s="184" t="s">
        <v>81</v>
      </c>
      <c r="C73" s="185" t="s">
        <v>83</v>
      </c>
      <c r="D73" s="186"/>
      <c r="E73" s="186"/>
      <c r="F73" s="193" t="s">
        <v>24</v>
      </c>
      <c r="G73" s="194"/>
      <c r="H73" s="194"/>
      <c r="I73" s="194">
        <f>'D.1.4.2 D.1.4.2 Pol'!G25</f>
        <v>0</v>
      </c>
      <c r="J73" s="190" t="str">
        <f>IF(I110=0,"",I73/I110*100)</f>
        <v/>
      </c>
    </row>
    <row r="74" spans="1:10" ht="36.75" customHeight="1" x14ac:dyDescent="0.2">
      <c r="A74" s="179"/>
      <c r="B74" s="184" t="s">
        <v>84</v>
      </c>
      <c r="C74" s="185" t="s">
        <v>85</v>
      </c>
      <c r="D74" s="186"/>
      <c r="E74" s="186"/>
      <c r="F74" s="193" t="s">
        <v>24</v>
      </c>
      <c r="G74" s="194"/>
      <c r="H74" s="194"/>
      <c r="I74" s="194">
        <f>'D.1.4.4 D.1.4.4 Pol'!G36</f>
        <v>0</v>
      </c>
      <c r="J74" s="190" t="str">
        <f>IF(I110=0,"",I74/I110*100)</f>
        <v/>
      </c>
    </row>
    <row r="75" spans="1:10" ht="36.75" customHeight="1" x14ac:dyDescent="0.2">
      <c r="A75" s="179"/>
      <c r="B75" s="184" t="s">
        <v>84</v>
      </c>
      <c r="C75" s="185" t="s">
        <v>86</v>
      </c>
      <c r="D75" s="186"/>
      <c r="E75" s="186"/>
      <c r="F75" s="193" t="s">
        <v>24</v>
      </c>
      <c r="G75" s="194"/>
      <c r="H75" s="194"/>
      <c r="I75" s="194">
        <f>'D.1.4.2 D.1.4.2 Pol'!G44</f>
        <v>0</v>
      </c>
      <c r="J75" s="190" t="str">
        <f>IF(I110=0,"",I75/I110*100)</f>
        <v/>
      </c>
    </row>
    <row r="76" spans="1:10" ht="36.75" customHeight="1" x14ac:dyDescent="0.2">
      <c r="A76" s="179"/>
      <c r="B76" s="184" t="s">
        <v>84</v>
      </c>
      <c r="C76" s="185" t="s">
        <v>87</v>
      </c>
      <c r="D76" s="186"/>
      <c r="E76" s="186"/>
      <c r="F76" s="193" t="s">
        <v>24</v>
      </c>
      <c r="G76" s="194"/>
      <c r="H76" s="194"/>
      <c r="I76" s="194">
        <f>'D.1.4.1 D.1.4.1 Pol'!G8</f>
        <v>0</v>
      </c>
      <c r="J76" s="190" t="str">
        <f>IF(I110=0,"",I76/I110*100)</f>
        <v/>
      </c>
    </row>
    <row r="77" spans="1:10" ht="36.75" customHeight="1" x14ac:dyDescent="0.2">
      <c r="A77" s="179"/>
      <c r="B77" s="184" t="s">
        <v>88</v>
      </c>
      <c r="C77" s="185" t="s">
        <v>89</v>
      </c>
      <c r="D77" s="186"/>
      <c r="E77" s="186"/>
      <c r="F77" s="193" t="s">
        <v>24</v>
      </c>
      <c r="G77" s="194"/>
      <c r="H77" s="194"/>
      <c r="I77" s="194">
        <f>'D.1.4.4 D.1.4.4 Pol'!G41</f>
        <v>0</v>
      </c>
      <c r="J77" s="190" t="str">
        <f>IF(I110=0,"",I77/I110*100)</f>
        <v/>
      </c>
    </row>
    <row r="78" spans="1:10" ht="36.75" customHeight="1" x14ac:dyDescent="0.2">
      <c r="A78" s="179"/>
      <c r="B78" s="184" t="s">
        <v>90</v>
      </c>
      <c r="C78" s="185" t="s">
        <v>89</v>
      </c>
      <c r="D78" s="186"/>
      <c r="E78" s="186"/>
      <c r="F78" s="193" t="s">
        <v>24</v>
      </c>
      <c r="G78" s="194"/>
      <c r="H78" s="194"/>
      <c r="I78" s="194">
        <f>'D.1.4.4 D.1.4.4 Pol'!G46</f>
        <v>0</v>
      </c>
      <c r="J78" s="190" t="str">
        <f>IF(I110=0,"",I78/I110*100)</f>
        <v/>
      </c>
    </row>
    <row r="79" spans="1:10" ht="36.75" customHeight="1" x14ac:dyDescent="0.2">
      <c r="A79" s="179"/>
      <c r="B79" s="184" t="s">
        <v>91</v>
      </c>
      <c r="C79" s="185" t="s">
        <v>92</v>
      </c>
      <c r="D79" s="186"/>
      <c r="E79" s="186"/>
      <c r="F79" s="193" t="s">
        <v>24</v>
      </c>
      <c r="G79" s="194"/>
      <c r="H79" s="194"/>
      <c r="I79" s="194">
        <f>'D.1.4.1 D.1.4.1 Pol'!G11</f>
        <v>0</v>
      </c>
      <c r="J79" s="190" t="str">
        <f>IF(I110=0,"",I79/I110*100)</f>
        <v/>
      </c>
    </row>
    <row r="80" spans="1:10" ht="36.75" customHeight="1" x14ac:dyDescent="0.2">
      <c r="A80" s="179"/>
      <c r="B80" s="184" t="s">
        <v>93</v>
      </c>
      <c r="C80" s="185" t="s">
        <v>94</v>
      </c>
      <c r="D80" s="186"/>
      <c r="E80" s="186"/>
      <c r="F80" s="193" t="s">
        <v>24</v>
      </c>
      <c r="G80" s="194"/>
      <c r="H80" s="194"/>
      <c r="I80" s="194">
        <f>'D.1.4.1 D.1.4.1 Pol'!G24</f>
        <v>0</v>
      </c>
      <c r="J80" s="190" t="str">
        <f>IF(I110=0,"",I80/I110*100)</f>
        <v/>
      </c>
    </row>
    <row r="81" spans="1:10" ht="36.75" customHeight="1" x14ac:dyDescent="0.2">
      <c r="A81" s="179"/>
      <c r="B81" s="184" t="s">
        <v>95</v>
      </c>
      <c r="C81" s="185" t="s">
        <v>96</v>
      </c>
      <c r="D81" s="186"/>
      <c r="E81" s="186"/>
      <c r="F81" s="193" t="s">
        <v>24</v>
      </c>
      <c r="G81" s="194"/>
      <c r="H81" s="194"/>
      <c r="I81" s="194">
        <f>'D.1.4.1 D.1.4.1 Pol'!G32</f>
        <v>0</v>
      </c>
      <c r="J81" s="190" t="str">
        <f>IF(I110=0,"",I81/I110*100)</f>
        <v/>
      </c>
    </row>
    <row r="82" spans="1:10" ht="36.75" customHeight="1" x14ac:dyDescent="0.2">
      <c r="A82" s="179"/>
      <c r="B82" s="184" t="s">
        <v>97</v>
      </c>
      <c r="C82" s="185" t="s">
        <v>98</v>
      </c>
      <c r="D82" s="186"/>
      <c r="E82" s="186"/>
      <c r="F82" s="193" t="s">
        <v>24</v>
      </c>
      <c r="G82" s="194"/>
      <c r="H82" s="194"/>
      <c r="I82" s="194">
        <f>'D.1.4.1 D.1.4.1 Pol'!G35</f>
        <v>0</v>
      </c>
      <c r="J82" s="190" t="str">
        <f>IF(I110=0,"",I82/I110*100)</f>
        <v/>
      </c>
    </row>
    <row r="83" spans="1:10" ht="36.75" customHeight="1" x14ac:dyDescent="0.2">
      <c r="A83" s="179"/>
      <c r="B83" s="184" t="s">
        <v>99</v>
      </c>
      <c r="C83" s="185" t="s">
        <v>100</v>
      </c>
      <c r="D83" s="186"/>
      <c r="E83" s="186"/>
      <c r="F83" s="193" t="s">
        <v>24</v>
      </c>
      <c r="G83" s="194"/>
      <c r="H83" s="194"/>
      <c r="I83" s="194">
        <f>'D.1.4.1 D.1.4.1 Pol'!G64</f>
        <v>0</v>
      </c>
      <c r="J83" s="190" t="str">
        <f>IF(I110=0,"",I83/I110*100)</f>
        <v/>
      </c>
    </row>
    <row r="84" spans="1:10" ht="36.75" customHeight="1" x14ac:dyDescent="0.2">
      <c r="A84" s="179"/>
      <c r="B84" s="184" t="s">
        <v>101</v>
      </c>
      <c r="C84" s="185" t="s">
        <v>102</v>
      </c>
      <c r="D84" s="186"/>
      <c r="E84" s="186"/>
      <c r="F84" s="193" t="s">
        <v>24</v>
      </c>
      <c r="G84" s="194"/>
      <c r="H84" s="194"/>
      <c r="I84" s="194">
        <f>'D.1.4.1 D.1.4.1 Pol'!G84</f>
        <v>0</v>
      </c>
      <c r="J84" s="190" t="str">
        <f>IF(I110=0,"",I84/I110*100)</f>
        <v/>
      </c>
    </row>
    <row r="85" spans="1:10" ht="36.75" customHeight="1" x14ac:dyDescent="0.2">
      <c r="A85" s="179"/>
      <c r="B85" s="184" t="s">
        <v>103</v>
      </c>
      <c r="C85" s="185" t="s">
        <v>104</v>
      </c>
      <c r="D85" s="186"/>
      <c r="E85" s="186"/>
      <c r="F85" s="193" t="s">
        <v>24</v>
      </c>
      <c r="G85" s="194"/>
      <c r="H85" s="194"/>
      <c r="I85" s="194">
        <f>'D.1.4.1 D.1.4.1 Pol'!G91</f>
        <v>0</v>
      </c>
      <c r="J85" s="190" t="str">
        <f>IF(I110=0,"",I85/I110*100)</f>
        <v/>
      </c>
    </row>
    <row r="86" spans="1:10" ht="36.75" customHeight="1" x14ac:dyDescent="0.2">
      <c r="A86" s="179"/>
      <c r="B86" s="184" t="s">
        <v>105</v>
      </c>
      <c r="C86" s="185" t="s">
        <v>106</v>
      </c>
      <c r="D86" s="186"/>
      <c r="E86" s="186"/>
      <c r="F86" s="193" t="s">
        <v>24</v>
      </c>
      <c r="G86" s="194"/>
      <c r="H86" s="194"/>
      <c r="I86" s="194">
        <f>'D.1.4.1 D.1.4.1 Pol'!G101</f>
        <v>0</v>
      </c>
      <c r="J86" s="190" t="str">
        <f>IF(I110=0,"",I86/I110*100)</f>
        <v/>
      </c>
    </row>
    <row r="87" spans="1:10" ht="36.75" customHeight="1" x14ac:dyDescent="0.2">
      <c r="A87" s="179"/>
      <c r="B87" s="184" t="s">
        <v>107</v>
      </c>
      <c r="C87" s="185" t="s">
        <v>108</v>
      </c>
      <c r="D87" s="186"/>
      <c r="E87" s="186"/>
      <c r="F87" s="193" t="s">
        <v>25</v>
      </c>
      <c r="G87" s="194"/>
      <c r="H87" s="194"/>
      <c r="I87" s="194">
        <f>'D.1.4.1 D.1.4.1 Pol'!G104</f>
        <v>0</v>
      </c>
      <c r="J87" s="190" t="str">
        <f>IF(I110=0,"",I87/I110*100)</f>
        <v/>
      </c>
    </row>
    <row r="88" spans="1:10" ht="36.75" customHeight="1" x14ac:dyDescent="0.2">
      <c r="A88" s="179"/>
      <c r="B88" s="184" t="s">
        <v>109</v>
      </c>
      <c r="C88" s="185" t="s">
        <v>110</v>
      </c>
      <c r="D88" s="186"/>
      <c r="E88" s="186"/>
      <c r="F88" s="193" t="s">
        <v>25</v>
      </c>
      <c r="G88" s="194"/>
      <c r="H88" s="194"/>
      <c r="I88" s="194">
        <f>'D.1.4.1 D.1.4.1 Pol'!G117</f>
        <v>0</v>
      </c>
      <c r="J88" s="190" t="str">
        <f>IF(I110=0,"",I88/I110*100)</f>
        <v/>
      </c>
    </row>
    <row r="89" spans="1:10" ht="36.75" customHeight="1" x14ac:dyDescent="0.2">
      <c r="A89" s="179"/>
      <c r="B89" s="184" t="s">
        <v>111</v>
      </c>
      <c r="C89" s="185" t="s">
        <v>112</v>
      </c>
      <c r="D89" s="186"/>
      <c r="E89" s="186"/>
      <c r="F89" s="193" t="s">
        <v>25</v>
      </c>
      <c r="G89" s="194"/>
      <c r="H89" s="194"/>
      <c r="I89" s="194">
        <f>'D.1.4.1 D.1.4.1 Pol'!G139</f>
        <v>0</v>
      </c>
      <c r="J89" s="190" t="str">
        <f>IF(I110=0,"",I89/I110*100)</f>
        <v/>
      </c>
    </row>
    <row r="90" spans="1:10" ht="36.75" customHeight="1" x14ac:dyDescent="0.2">
      <c r="A90" s="179"/>
      <c r="B90" s="184" t="s">
        <v>113</v>
      </c>
      <c r="C90" s="185" t="s">
        <v>114</v>
      </c>
      <c r="D90" s="186"/>
      <c r="E90" s="186"/>
      <c r="F90" s="193" t="s">
        <v>25</v>
      </c>
      <c r="G90" s="194"/>
      <c r="H90" s="194"/>
      <c r="I90" s="194">
        <f>'D.1.4.1 D.1.4.1 Pol'!G154</f>
        <v>0</v>
      </c>
      <c r="J90" s="190" t="str">
        <f>IF(I110=0,"",I90/I110*100)</f>
        <v/>
      </c>
    </row>
    <row r="91" spans="1:10" ht="36.75" customHeight="1" x14ac:dyDescent="0.2">
      <c r="A91" s="179"/>
      <c r="B91" s="184" t="s">
        <v>115</v>
      </c>
      <c r="C91" s="185" t="s">
        <v>116</v>
      </c>
      <c r="D91" s="186"/>
      <c r="E91" s="186"/>
      <c r="F91" s="193" t="s">
        <v>25</v>
      </c>
      <c r="G91" s="194"/>
      <c r="H91" s="194"/>
      <c r="I91" s="194">
        <f>'D.1.4.1 D.1.4.1 Pol'!G183</f>
        <v>0</v>
      </c>
      <c r="J91" s="190" t="str">
        <f>IF(I110=0,"",I91/I110*100)</f>
        <v/>
      </c>
    </row>
    <row r="92" spans="1:10" ht="36.75" customHeight="1" x14ac:dyDescent="0.2">
      <c r="A92" s="179"/>
      <c r="B92" s="184" t="s">
        <v>117</v>
      </c>
      <c r="C92" s="185" t="s">
        <v>118</v>
      </c>
      <c r="D92" s="186"/>
      <c r="E92" s="186"/>
      <c r="F92" s="193" t="s">
        <v>25</v>
      </c>
      <c r="G92" s="194"/>
      <c r="H92" s="194"/>
      <c r="I92" s="194">
        <f>'D.1.4.1 D.1.4.1 Pol'!G198</f>
        <v>0</v>
      </c>
      <c r="J92" s="190" t="str">
        <f>IF(I110=0,"",I92/I110*100)</f>
        <v/>
      </c>
    </row>
    <row r="93" spans="1:10" ht="36.75" customHeight="1" x14ac:dyDescent="0.2">
      <c r="A93" s="179"/>
      <c r="B93" s="184" t="s">
        <v>119</v>
      </c>
      <c r="C93" s="185" t="s">
        <v>120</v>
      </c>
      <c r="D93" s="186"/>
      <c r="E93" s="186"/>
      <c r="F93" s="193" t="s">
        <v>25</v>
      </c>
      <c r="G93" s="194"/>
      <c r="H93" s="194"/>
      <c r="I93" s="194">
        <f>'D.1.4.1 D.1.4.1 Pol'!G211</f>
        <v>0</v>
      </c>
      <c r="J93" s="190" t="str">
        <f>IF(I110=0,"",I93/I110*100)</f>
        <v/>
      </c>
    </row>
    <row r="94" spans="1:10" ht="36.75" customHeight="1" x14ac:dyDescent="0.2">
      <c r="A94" s="179"/>
      <c r="B94" s="184" t="s">
        <v>121</v>
      </c>
      <c r="C94" s="185" t="s">
        <v>122</v>
      </c>
      <c r="D94" s="186"/>
      <c r="E94" s="186"/>
      <c r="F94" s="193" t="s">
        <v>25</v>
      </c>
      <c r="G94" s="194"/>
      <c r="H94" s="194"/>
      <c r="I94" s="194">
        <f>'D.1.4.1 D.1.4.1 Pol'!G217</f>
        <v>0</v>
      </c>
      <c r="J94" s="190" t="str">
        <f>IF(I110=0,"",I94/I110*100)</f>
        <v/>
      </c>
    </row>
    <row r="95" spans="1:10" ht="36.75" customHeight="1" x14ac:dyDescent="0.2">
      <c r="A95" s="179"/>
      <c r="B95" s="184" t="s">
        <v>123</v>
      </c>
      <c r="C95" s="185" t="s">
        <v>124</v>
      </c>
      <c r="D95" s="186"/>
      <c r="E95" s="186"/>
      <c r="F95" s="193" t="s">
        <v>25</v>
      </c>
      <c r="G95" s="194"/>
      <c r="H95" s="194"/>
      <c r="I95" s="194">
        <f>'D.1.4.1 D.1.4.1 Pol'!G265</f>
        <v>0</v>
      </c>
      <c r="J95" s="190" t="str">
        <f>IF(I110=0,"",I95/I110*100)</f>
        <v/>
      </c>
    </row>
    <row r="96" spans="1:10" ht="36.75" customHeight="1" x14ac:dyDescent="0.2">
      <c r="A96" s="179"/>
      <c r="B96" s="184" t="s">
        <v>125</v>
      </c>
      <c r="C96" s="185" t="s">
        <v>126</v>
      </c>
      <c r="D96" s="186"/>
      <c r="E96" s="186"/>
      <c r="F96" s="193" t="s">
        <v>25</v>
      </c>
      <c r="G96" s="194"/>
      <c r="H96" s="194"/>
      <c r="I96" s="194">
        <f>'D.1.4.1 D.1.4.1 Pol'!G287</f>
        <v>0</v>
      </c>
      <c r="J96" s="190" t="str">
        <f>IF(I110=0,"",I96/I110*100)</f>
        <v/>
      </c>
    </row>
    <row r="97" spans="1:10" ht="36.75" customHeight="1" x14ac:dyDescent="0.2">
      <c r="A97" s="179"/>
      <c r="B97" s="184" t="s">
        <v>127</v>
      </c>
      <c r="C97" s="185" t="s">
        <v>128</v>
      </c>
      <c r="D97" s="186"/>
      <c r="E97" s="186"/>
      <c r="F97" s="193" t="s">
        <v>25</v>
      </c>
      <c r="G97" s="194"/>
      <c r="H97" s="194"/>
      <c r="I97" s="194">
        <f>'D.1.4.1 D.1.4.1 Pol'!G347</f>
        <v>0</v>
      </c>
      <c r="J97" s="190" t="str">
        <f>IF(I110=0,"",I97/I110*100)</f>
        <v/>
      </c>
    </row>
    <row r="98" spans="1:10" ht="36.75" customHeight="1" x14ac:dyDescent="0.2">
      <c r="A98" s="179"/>
      <c r="B98" s="184" t="s">
        <v>129</v>
      </c>
      <c r="C98" s="185" t="s">
        <v>130</v>
      </c>
      <c r="D98" s="186"/>
      <c r="E98" s="186"/>
      <c r="F98" s="193" t="s">
        <v>25</v>
      </c>
      <c r="G98" s="194"/>
      <c r="H98" s="194"/>
      <c r="I98" s="194">
        <f>'D.1.4.1 D.1.4.1 Pol'!G354</f>
        <v>0</v>
      </c>
      <c r="J98" s="190" t="str">
        <f>IF(I110=0,"",I98/I110*100)</f>
        <v/>
      </c>
    </row>
    <row r="99" spans="1:10" ht="36.75" customHeight="1" x14ac:dyDescent="0.2">
      <c r="A99" s="179"/>
      <c r="B99" s="184" t="s">
        <v>131</v>
      </c>
      <c r="C99" s="185" t="s">
        <v>132</v>
      </c>
      <c r="D99" s="186"/>
      <c r="E99" s="186"/>
      <c r="F99" s="193" t="s">
        <v>26</v>
      </c>
      <c r="G99" s="194"/>
      <c r="H99" s="194"/>
      <c r="I99" s="194">
        <f>'D.1.4.3 D.1.4.3 Pol'!G8</f>
        <v>0</v>
      </c>
      <c r="J99" s="190" t="str">
        <f>IF(I110=0,"",I99/I110*100)</f>
        <v/>
      </c>
    </row>
    <row r="100" spans="1:10" ht="36.75" customHeight="1" x14ac:dyDescent="0.2">
      <c r="A100" s="179"/>
      <c r="B100" s="184" t="s">
        <v>133</v>
      </c>
      <c r="C100" s="185" t="s">
        <v>134</v>
      </c>
      <c r="D100" s="186"/>
      <c r="E100" s="186"/>
      <c r="F100" s="193" t="s">
        <v>26</v>
      </c>
      <c r="G100" s="194"/>
      <c r="H100" s="194"/>
      <c r="I100" s="194">
        <f>'D.1.4.3 D.1.4.3 Pol'!G28</f>
        <v>0</v>
      </c>
      <c r="J100" s="190" t="str">
        <f>IF(I110=0,"",I100/I110*100)</f>
        <v/>
      </c>
    </row>
    <row r="101" spans="1:10" ht="36.75" customHeight="1" x14ac:dyDescent="0.2">
      <c r="A101" s="179"/>
      <c r="B101" s="184" t="s">
        <v>135</v>
      </c>
      <c r="C101" s="185" t="s">
        <v>136</v>
      </c>
      <c r="D101" s="186"/>
      <c r="E101" s="186"/>
      <c r="F101" s="193" t="s">
        <v>26</v>
      </c>
      <c r="G101" s="194"/>
      <c r="H101" s="194"/>
      <c r="I101" s="194">
        <f>'D.1.4.3 D.1.4.3 Pol'!G34</f>
        <v>0</v>
      </c>
      <c r="J101" s="190" t="str">
        <f>IF(I110=0,"",I101/I110*100)</f>
        <v/>
      </c>
    </row>
    <row r="102" spans="1:10" ht="36.75" customHeight="1" x14ac:dyDescent="0.2">
      <c r="A102" s="179"/>
      <c r="B102" s="184" t="s">
        <v>137</v>
      </c>
      <c r="C102" s="185" t="s">
        <v>138</v>
      </c>
      <c r="D102" s="186"/>
      <c r="E102" s="186"/>
      <c r="F102" s="193" t="s">
        <v>26</v>
      </c>
      <c r="G102" s="194"/>
      <c r="H102" s="194"/>
      <c r="I102" s="194">
        <f>'D.1.4.3 D.1.4.3 Pol'!G37</f>
        <v>0</v>
      </c>
      <c r="J102" s="190" t="str">
        <f>IF(I110=0,"",I102/I110*100)</f>
        <v/>
      </c>
    </row>
    <row r="103" spans="1:10" ht="36.75" customHeight="1" x14ac:dyDescent="0.2">
      <c r="A103" s="179"/>
      <c r="B103" s="184" t="s">
        <v>139</v>
      </c>
      <c r="C103" s="185" t="s">
        <v>140</v>
      </c>
      <c r="D103" s="186"/>
      <c r="E103" s="186"/>
      <c r="F103" s="193" t="s">
        <v>26</v>
      </c>
      <c r="G103" s="194"/>
      <c r="H103" s="194"/>
      <c r="I103" s="194">
        <f>'D.1.4.3 D.1.4.3 Pol'!G42</f>
        <v>0</v>
      </c>
      <c r="J103" s="190" t="str">
        <f>IF(I110=0,"",I103/I110*100)</f>
        <v/>
      </c>
    </row>
    <row r="104" spans="1:10" ht="36.75" customHeight="1" x14ac:dyDescent="0.2">
      <c r="A104" s="179"/>
      <c r="B104" s="184" t="s">
        <v>141</v>
      </c>
      <c r="C104" s="185" t="s">
        <v>142</v>
      </c>
      <c r="D104" s="186"/>
      <c r="E104" s="186"/>
      <c r="F104" s="193" t="s">
        <v>26</v>
      </c>
      <c r="G104" s="194"/>
      <c r="H104" s="194"/>
      <c r="I104" s="194">
        <f>'D.1.4.3 D.1.4.3 Pol'!G81</f>
        <v>0</v>
      </c>
      <c r="J104" s="190" t="str">
        <f>IF(I110=0,"",I104/I110*100)</f>
        <v/>
      </c>
    </row>
    <row r="105" spans="1:10" ht="36.75" customHeight="1" x14ac:dyDescent="0.2">
      <c r="A105" s="179"/>
      <c r="B105" s="184" t="s">
        <v>143</v>
      </c>
      <c r="C105" s="185" t="s">
        <v>144</v>
      </c>
      <c r="D105" s="186"/>
      <c r="E105" s="186"/>
      <c r="F105" s="193" t="s">
        <v>26</v>
      </c>
      <c r="G105" s="194"/>
      <c r="H105" s="194"/>
      <c r="I105" s="194">
        <f>'D.1.4.3 D.1.4.3 Pol'!G94</f>
        <v>0</v>
      </c>
      <c r="J105" s="190" t="str">
        <f>IF(I110=0,"",I105/I110*100)</f>
        <v/>
      </c>
    </row>
    <row r="106" spans="1:10" ht="36.75" customHeight="1" x14ac:dyDescent="0.2">
      <c r="A106" s="179"/>
      <c r="B106" s="184" t="s">
        <v>145</v>
      </c>
      <c r="C106" s="185" t="s">
        <v>146</v>
      </c>
      <c r="D106" s="186"/>
      <c r="E106" s="186"/>
      <c r="F106" s="193" t="s">
        <v>26</v>
      </c>
      <c r="G106" s="194"/>
      <c r="H106" s="194"/>
      <c r="I106" s="194">
        <f>'D.1.4.3 D.1.4.3 Pol'!G99</f>
        <v>0</v>
      </c>
      <c r="J106" s="190" t="str">
        <f>IF(I110=0,"",I106/I110*100)</f>
        <v/>
      </c>
    </row>
    <row r="107" spans="1:10" ht="36.75" customHeight="1" x14ac:dyDescent="0.2">
      <c r="A107" s="179"/>
      <c r="B107" s="184" t="s">
        <v>147</v>
      </c>
      <c r="C107" s="185" t="s">
        <v>148</v>
      </c>
      <c r="D107" s="186"/>
      <c r="E107" s="186"/>
      <c r="F107" s="193" t="s">
        <v>149</v>
      </c>
      <c r="G107" s="194"/>
      <c r="H107" s="194"/>
      <c r="I107" s="194">
        <f>'D.1.4.1 D.1.4.1 Pol'!G358</f>
        <v>0</v>
      </c>
      <c r="J107" s="190" t="str">
        <f>IF(I110=0,"",I107/I110*100)</f>
        <v/>
      </c>
    </row>
    <row r="108" spans="1:10" ht="36.75" customHeight="1" x14ac:dyDescent="0.2">
      <c r="A108" s="179"/>
      <c r="B108" s="184" t="s">
        <v>150</v>
      </c>
      <c r="C108" s="185" t="s">
        <v>27</v>
      </c>
      <c r="D108" s="186"/>
      <c r="E108" s="186"/>
      <c r="F108" s="193" t="s">
        <v>150</v>
      </c>
      <c r="G108" s="194"/>
      <c r="H108" s="194"/>
      <c r="I108" s="194">
        <f>'00 00 Naklady'!G8</f>
        <v>0</v>
      </c>
      <c r="J108" s="190" t="str">
        <f>IF(I110=0,"",I108/I110*100)</f>
        <v/>
      </c>
    </row>
    <row r="109" spans="1:10" ht="36.75" customHeight="1" x14ac:dyDescent="0.2">
      <c r="A109" s="179"/>
      <c r="B109" s="184" t="s">
        <v>151</v>
      </c>
      <c r="C109" s="185" t="s">
        <v>28</v>
      </c>
      <c r="D109" s="186"/>
      <c r="E109" s="186"/>
      <c r="F109" s="193" t="s">
        <v>151</v>
      </c>
      <c r="G109" s="194"/>
      <c r="H109" s="194"/>
      <c r="I109" s="194">
        <f>'00 00 Naklady'!G28</f>
        <v>0</v>
      </c>
      <c r="J109" s="190" t="str">
        <f>IF(I110=0,"",I109/I110*100)</f>
        <v/>
      </c>
    </row>
    <row r="110" spans="1:10" ht="25.5" customHeight="1" x14ac:dyDescent="0.2">
      <c r="A110" s="180"/>
      <c r="B110" s="187" t="s">
        <v>1</v>
      </c>
      <c r="C110" s="188"/>
      <c r="D110" s="189"/>
      <c r="E110" s="189"/>
      <c r="F110" s="195"/>
      <c r="G110" s="196"/>
      <c r="H110" s="196"/>
      <c r="I110" s="196">
        <f>SUM(I69:I109)</f>
        <v>0</v>
      </c>
      <c r="J110" s="191">
        <f>SUM(J69:J109)</f>
        <v>0</v>
      </c>
    </row>
    <row r="111" spans="1:10" x14ac:dyDescent="0.2">
      <c r="F111" s="133"/>
      <c r="G111" s="133"/>
      <c r="H111" s="133"/>
      <c r="I111" s="133"/>
      <c r="J111" s="192"/>
    </row>
    <row r="112" spans="1:10" x14ac:dyDescent="0.2">
      <c r="F112" s="133"/>
      <c r="G112" s="133"/>
      <c r="H112" s="133"/>
      <c r="I112" s="133"/>
      <c r="J112" s="192"/>
    </row>
    <row r="113" spans="6:10" x14ac:dyDescent="0.2">
      <c r="F113" s="133"/>
      <c r="G113" s="133"/>
      <c r="H113" s="133"/>
      <c r="I113" s="133"/>
      <c r="J113" s="192"/>
    </row>
  </sheetData>
  <sheetProtection algorithmName="SHA-512" hashValue="GEcIZBzZ869tMZuJ3PmfWaWjfnJsgKRKtpbVNEnP8pf59sFrywGZir3d6PbvLATmGNCUli05UC5Gi5k8MsFySg==" saltValue="9L1Fmj09id9Gk92PsXHFD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C106:E106"/>
    <mergeCell ref="C107:E107"/>
    <mergeCell ref="C108:E108"/>
    <mergeCell ref="C109:E109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C50:E50"/>
    <mergeCell ref="B51:E51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+lPpuepC4mg0Zf7dazikGwTDfkI/+EuIufV2qb66vl2AmJUO5bt8yDkGGmy4miS3hKnYJZGPqL+gmN6jkDV4AA==" saltValue="hE8Swfzekz2km7YPjLkQ1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B44A9-C39D-42EA-A4C6-56BACA7AADE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152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47</v>
      </c>
      <c r="C3" s="202" t="s">
        <v>155</v>
      </c>
      <c r="D3" s="200"/>
      <c r="E3" s="200"/>
      <c r="F3" s="200"/>
      <c r="G3" s="201"/>
      <c r="AC3" s="177" t="s">
        <v>156</v>
      </c>
      <c r="AG3" t="s">
        <v>157</v>
      </c>
    </row>
    <row r="4" spans="1:60" ht="24.95" customHeight="1" x14ac:dyDescent="0.2">
      <c r="A4" s="203" t="s">
        <v>9</v>
      </c>
      <c r="B4" s="204" t="s">
        <v>47</v>
      </c>
      <c r="C4" s="205" t="s">
        <v>48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150</v>
      </c>
      <c r="C8" s="250" t="s">
        <v>27</v>
      </c>
      <c r="D8" s="229"/>
      <c r="E8" s="230"/>
      <c r="F8" s="231"/>
      <c r="G8" s="231">
        <f>SUMIF(AG9:AG27,"&lt;&gt;NOR",G9:G27)</f>
        <v>0</v>
      </c>
      <c r="H8" s="231"/>
      <c r="I8" s="231">
        <f>SUM(I9:I27)</f>
        <v>0</v>
      </c>
      <c r="J8" s="231"/>
      <c r="K8" s="231">
        <f>SUM(K9:K27)</f>
        <v>0</v>
      </c>
      <c r="L8" s="231"/>
      <c r="M8" s="231">
        <f>SUM(M9:M27)</f>
        <v>0</v>
      </c>
      <c r="N8" s="230"/>
      <c r="O8" s="230">
        <f>SUM(O9:O27)</f>
        <v>0</v>
      </c>
      <c r="P8" s="230"/>
      <c r="Q8" s="230">
        <f>SUM(Q9:Q27)</f>
        <v>0</v>
      </c>
      <c r="R8" s="231"/>
      <c r="S8" s="231"/>
      <c r="T8" s="232"/>
      <c r="U8" s="226"/>
      <c r="V8" s="226">
        <f>SUM(V9:V27)</f>
        <v>16</v>
      </c>
      <c r="W8" s="226"/>
      <c r="X8" s="226"/>
      <c r="Y8" s="226"/>
      <c r="AG8" t="s">
        <v>182</v>
      </c>
    </row>
    <row r="9" spans="1:60" outlineLevel="1" x14ac:dyDescent="0.2">
      <c r="A9" s="241">
        <v>1</v>
      </c>
      <c r="B9" s="242" t="s">
        <v>183</v>
      </c>
      <c r="C9" s="251" t="s">
        <v>184</v>
      </c>
      <c r="D9" s="243" t="s">
        <v>185</v>
      </c>
      <c r="E9" s="244">
        <v>16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186</v>
      </c>
      <c r="T9" s="247" t="s">
        <v>187</v>
      </c>
      <c r="U9" s="224">
        <v>1</v>
      </c>
      <c r="V9" s="224">
        <f>ROUND(E9*U9,2)</f>
        <v>16</v>
      </c>
      <c r="W9" s="224"/>
      <c r="X9" s="224" t="s">
        <v>188</v>
      </c>
      <c r="Y9" s="224" t="s">
        <v>189</v>
      </c>
      <c r="Z9" s="213"/>
      <c r="AA9" s="213"/>
      <c r="AB9" s="213"/>
      <c r="AC9" s="213"/>
      <c r="AD9" s="213"/>
      <c r="AE9" s="213"/>
      <c r="AF9" s="213"/>
      <c r="AG9" s="213" t="s">
        <v>190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34">
        <v>2</v>
      </c>
      <c r="B10" s="235" t="s">
        <v>191</v>
      </c>
      <c r="C10" s="252" t="s">
        <v>192</v>
      </c>
      <c r="D10" s="236" t="s">
        <v>193</v>
      </c>
      <c r="E10" s="237">
        <v>1</v>
      </c>
      <c r="F10" s="238"/>
      <c r="G10" s="239">
        <f>ROUND(E10*F10,2)</f>
        <v>0</v>
      </c>
      <c r="H10" s="238"/>
      <c r="I10" s="239">
        <f>ROUND(E10*H10,2)</f>
        <v>0</v>
      </c>
      <c r="J10" s="238"/>
      <c r="K10" s="239">
        <f>ROUND(E10*J10,2)</f>
        <v>0</v>
      </c>
      <c r="L10" s="239">
        <v>21</v>
      </c>
      <c r="M10" s="239">
        <f>G10*(1+L10/100)</f>
        <v>0</v>
      </c>
      <c r="N10" s="237">
        <v>0</v>
      </c>
      <c r="O10" s="237">
        <f>ROUND(E10*N10,2)</f>
        <v>0</v>
      </c>
      <c r="P10" s="237">
        <v>0</v>
      </c>
      <c r="Q10" s="237">
        <f>ROUND(E10*P10,2)</f>
        <v>0</v>
      </c>
      <c r="R10" s="239"/>
      <c r="S10" s="239" t="s">
        <v>194</v>
      </c>
      <c r="T10" s="240" t="s">
        <v>187</v>
      </c>
      <c r="U10" s="224">
        <v>0</v>
      </c>
      <c r="V10" s="224">
        <f>ROUND(E10*U10,2)</f>
        <v>0</v>
      </c>
      <c r="W10" s="224"/>
      <c r="X10" s="224" t="s">
        <v>195</v>
      </c>
      <c r="Y10" s="224" t="s">
        <v>189</v>
      </c>
      <c r="Z10" s="213"/>
      <c r="AA10" s="213"/>
      <c r="AB10" s="213"/>
      <c r="AC10" s="213"/>
      <c r="AD10" s="213"/>
      <c r="AE10" s="213"/>
      <c r="AF10" s="213"/>
      <c r="AG10" s="213" t="s">
        <v>196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2" x14ac:dyDescent="0.2">
      <c r="A11" s="220"/>
      <c r="B11" s="221"/>
      <c r="C11" s="253" t="s">
        <v>197</v>
      </c>
      <c r="D11" s="249"/>
      <c r="E11" s="249"/>
      <c r="F11" s="249"/>
      <c r="G11" s="249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48" t="str">
        <f>C11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34">
        <v>3</v>
      </c>
      <c r="B12" s="235" t="s">
        <v>199</v>
      </c>
      <c r="C12" s="252" t="s">
        <v>200</v>
      </c>
      <c r="D12" s="236" t="s">
        <v>193</v>
      </c>
      <c r="E12" s="237">
        <v>1</v>
      </c>
      <c r="F12" s="238"/>
      <c r="G12" s="239">
        <f>ROUND(E12*F12,2)</f>
        <v>0</v>
      </c>
      <c r="H12" s="238"/>
      <c r="I12" s="239">
        <f>ROUND(E12*H12,2)</f>
        <v>0</v>
      </c>
      <c r="J12" s="238"/>
      <c r="K12" s="239">
        <f>ROUND(E12*J12,2)</f>
        <v>0</v>
      </c>
      <c r="L12" s="239">
        <v>21</v>
      </c>
      <c r="M12" s="239">
        <f>G12*(1+L12/100)</f>
        <v>0</v>
      </c>
      <c r="N12" s="237">
        <v>0</v>
      </c>
      <c r="O12" s="237">
        <f>ROUND(E12*N12,2)</f>
        <v>0</v>
      </c>
      <c r="P12" s="237">
        <v>0</v>
      </c>
      <c r="Q12" s="237">
        <f>ROUND(E12*P12,2)</f>
        <v>0</v>
      </c>
      <c r="R12" s="239"/>
      <c r="S12" s="239" t="s">
        <v>194</v>
      </c>
      <c r="T12" s="240" t="s">
        <v>187</v>
      </c>
      <c r="U12" s="224">
        <v>0</v>
      </c>
      <c r="V12" s="224">
        <f>ROUND(E12*U12,2)</f>
        <v>0</v>
      </c>
      <c r="W12" s="224"/>
      <c r="X12" s="224" t="s">
        <v>195</v>
      </c>
      <c r="Y12" s="224" t="s">
        <v>189</v>
      </c>
      <c r="Z12" s="213"/>
      <c r="AA12" s="213"/>
      <c r="AB12" s="213"/>
      <c r="AC12" s="213"/>
      <c r="AD12" s="213"/>
      <c r="AE12" s="213"/>
      <c r="AF12" s="213"/>
      <c r="AG12" s="213" t="s">
        <v>196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33.75" outlineLevel="2" x14ac:dyDescent="0.2">
      <c r="A13" s="220"/>
      <c r="B13" s="221"/>
      <c r="C13" s="253" t="s">
        <v>201</v>
      </c>
      <c r="D13" s="249"/>
      <c r="E13" s="249"/>
      <c r="F13" s="249"/>
      <c r="G13" s="249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48" t="str">
        <f>C13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34">
        <v>4</v>
      </c>
      <c r="B14" s="235" t="s">
        <v>202</v>
      </c>
      <c r="C14" s="252" t="s">
        <v>203</v>
      </c>
      <c r="D14" s="236" t="s">
        <v>193</v>
      </c>
      <c r="E14" s="237">
        <v>1</v>
      </c>
      <c r="F14" s="238"/>
      <c r="G14" s="239">
        <f>ROUND(E14*F14,2)</f>
        <v>0</v>
      </c>
      <c r="H14" s="238"/>
      <c r="I14" s="239">
        <f>ROUND(E14*H14,2)</f>
        <v>0</v>
      </c>
      <c r="J14" s="238"/>
      <c r="K14" s="239">
        <f>ROUND(E14*J14,2)</f>
        <v>0</v>
      </c>
      <c r="L14" s="239">
        <v>21</v>
      </c>
      <c r="M14" s="239">
        <f>G14*(1+L14/100)</f>
        <v>0</v>
      </c>
      <c r="N14" s="237">
        <v>0</v>
      </c>
      <c r="O14" s="237">
        <f>ROUND(E14*N14,2)</f>
        <v>0</v>
      </c>
      <c r="P14" s="237">
        <v>0</v>
      </c>
      <c r="Q14" s="237">
        <f>ROUND(E14*P14,2)</f>
        <v>0</v>
      </c>
      <c r="R14" s="239"/>
      <c r="S14" s="239" t="s">
        <v>194</v>
      </c>
      <c r="T14" s="240" t="s">
        <v>187</v>
      </c>
      <c r="U14" s="224">
        <v>0</v>
      </c>
      <c r="V14" s="224">
        <f>ROUND(E14*U14,2)</f>
        <v>0</v>
      </c>
      <c r="W14" s="224"/>
      <c r="X14" s="224" t="s">
        <v>195</v>
      </c>
      <c r="Y14" s="224" t="s">
        <v>189</v>
      </c>
      <c r="Z14" s="213"/>
      <c r="AA14" s="213"/>
      <c r="AB14" s="213"/>
      <c r="AC14" s="213"/>
      <c r="AD14" s="213"/>
      <c r="AE14" s="213"/>
      <c r="AF14" s="213"/>
      <c r="AG14" s="213" t="s">
        <v>196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22.5" outlineLevel="2" x14ac:dyDescent="0.2">
      <c r="A15" s="220"/>
      <c r="B15" s="221"/>
      <c r="C15" s="253" t="s">
        <v>204</v>
      </c>
      <c r="D15" s="249"/>
      <c r="E15" s="249"/>
      <c r="F15" s="249"/>
      <c r="G15" s="249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48" t="str">
        <f>C15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34">
        <v>5</v>
      </c>
      <c r="B16" s="235" t="s">
        <v>205</v>
      </c>
      <c r="C16" s="252" t="s">
        <v>206</v>
      </c>
      <c r="D16" s="236" t="s">
        <v>193</v>
      </c>
      <c r="E16" s="237">
        <v>1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194</v>
      </c>
      <c r="T16" s="240" t="s">
        <v>187</v>
      </c>
      <c r="U16" s="224">
        <v>0</v>
      </c>
      <c r="V16" s="224">
        <f>ROUND(E16*U16,2)</f>
        <v>0</v>
      </c>
      <c r="W16" s="224"/>
      <c r="X16" s="224" t="s">
        <v>195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196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2">
      <c r="A17" s="220"/>
      <c r="B17" s="221"/>
      <c r="C17" s="253" t="s">
        <v>208</v>
      </c>
      <c r="D17" s="249"/>
      <c r="E17" s="249"/>
      <c r="F17" s="249"/>
      <c r="G17" s="249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34">
        <v>6</v>
      </c>
      <c r="B18" s="235" t="s">
        <v>209</v>
      </c>
      <c r="C18" s="252" t="s">
        <v>210</v>
      </c>
      <c r="D18" s="236" t="s">
        <v>193</v>
      </c>
      <c r="E18" s="237">
        <v>1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194</v>
      </c>
      <c r="T18" s="240" t="s">
        <v>187</v>
      </c>
      <c r="U18" s="224">
        <v>0</v>
      </c>
      <c r="V18" s="224">
        <f>ROUND(E18*U18,2)</f>
        <v>0</v>
      </c>
      <c r="W18" s="224"/>
      <c r="X18" s="224" t="s">
        <v>195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211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33.75" outlineLevel="2" x14ac:dyDescent="0.2">
      <c r="A19" s="220"/>
      <c r="B19" s="221"/>
      <c r="C19" s="253" t="s">
        <v>212</v>
      </c>
      <c r="D19" s="249"/>
      <c r="E19" s="249"/>
      <c r="F19" s="249"/>
      <c r="G19" s="249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48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34">
        <v>7</v>
      </c>
      <c r="B20" s="235" t="s">
        <v>213</v>
      </c>
      <c r="C20" s="252" t="s">
        <v>214</v>
      </c>
      <c r="D20" s="236" t="s">
        <v>193</v>
      </c>
      <c r="E20" s="237">
        <v>1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/>
      <c r="S20" s="239" t="s">
        <v>194</v>
      </c>
      <c r="T20" s="240" t="s">
        <v>187</v>
      </c>
      <c r="U20" s="224">
        <v>0</v>
      </c>
      <c r="V20" s="224">
        <f>ROUND(E20*U20,2)</f>
        <v>0</v>
      </c>
      <c r="W20" s="224"/>
      <c r="X20" s="224" t="s">
        <v>195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211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2">
      <c r="A21" s="220"/>
      <c r="B21" s="221"/>
      <c r="C21" s="253" t="s">
        <v>215</v>
      </c>
      <c r="D21" s="249"/>
      <c r="E21" s="249"/>
      <c r="F21" s="249"/>
      <c r="G21" s="249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48" t="str">
        <f>C21</f>
        <v>Náklady na vyhotovení dokumentace skutečného provedení stavby a její předání objednateli v požadované formě a požadovaném počtu.</v>
      </c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34">
        <v>8</v>
      </c>
      <c r="B22" s="235" t="s">
        <v>216</v>
      </c>
      <c r="C22" s="252" t="s">
        <v>217</v>
      </c>
      <c r="D22" s="236" t="s">
        <v>193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186</v>
      </c>
      <c r="T22" s="240" t="s">
        <v>187</v>
      </c>
      <c r="U22" s="224">
        <v>0</v>
      </c>
      <c r="V22" s="224">
        <f>ROUND(E22*U22,2)</f>
        <v>0</v>
      </c>
      <c r="W22" s="224"/>
      <c r="X22" s="224" t="s">
        <v>195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218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ht="22.5" outlineLevel="2" x14ac:dyDescent="0.2">
      <c r="A23" s="220"/>
      <c r="B23" s="221"/>
      <c r="C23" s="253" t="s">
        <v>219</v>
      </c>
      <c r="D23" s="249"/>
      <c r="E23" s="249"/>
      <c r="F23" s="249"/>
      <c r="G23" s="24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48" t="str">
        <f>C23</f>
        <v>Náklady na ztížené provádění stavebních prací v důsledku nepřerušeného provozu na staveništi nebo v případech nepřerušeného provozu v objektech v nichž se stavební práce provádí.</v>
      </c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34">
        <v>9</v>
      </c>
      <c r="B24" s="235" t="s">
        <v>220</v>
      </c>
      <c r="C24" s="252" t="s">
        <v>221</v>
      </c>
      <c r="D24" s="236" t="s">
        <v>193</v>
      </c>
      <c r="E24" s="237">
        <v>1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186</v>
      </c>
      <c r="T24" s="240" t="s">
        <v>187</v>
      </c>
      <c r="U24" s="224">
        <v>0</v>
      </c>
      <c r="V24" s="224">
        <f>ROUND(E24*U24,2)</f>
        <v>0</v>
      </c>
      <c r="W24" s="224"/>
      <c r="X24" s="224" t="s">
        <v>195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211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53" t="s">
        <v>222</v>
      </c>
      <c r="D25" s="249"/>
      <c r="E25" s="249"/>
      <c r="F25" s="249"/>
      <c r="G25" s="249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34">
        <v>10</v>
      </c>
      <c r="B26" s="235" t="s">
        <v>223</v>
      </c>
      <c r="C26" s="252" t="s">
        <v>224</v>
      </c>
      <c r="D26" s="236" t="s">
        <v>193</v>
      </c>
      <c r="E26" s="237">
        <v>1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/>
      <c r="S26" s="239" t="s">
        <v>186</v>
      </c>
      <c r="T26" s="240" t="s">
        <v>187</v>
      </c>
      <c r="U26" s="224">
        <v>0</v>
      </c>
      <c r="V26" s="224">
        <f>ROUND(E26*U26,2)</f>
        <v>0</v>
      </c>
      <c r="W26" s="224"/>
      <c r="X26" s="224" t="s">
        <v>195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211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2" x14ac:dyDescent="0.2">
      <c r="A27" s="220"/>
      <c r="B27" s="221"/>
      <c r="C27" s="253" t="s">
        <v>225</v>
      </c>
      <c r="D27" s="249"/>
      <c r="E27" s="249"/>
      <c r="F27" s="249"/>
      <c r="G27" s="249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198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48" t="str">
        <f>C27</f>
        <v>Náklady zhotovitele na vypracování provozních řádů pro zkušební či trvalý provoz včetně nákladů na předání všech návodů k obsluze a údržbě pro technologická zařízení a včetně zaškolení obsluhy objednatele.</v>
      </c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27" t="s">
        <v>181</v>
      </c>
      <c r="B28" s="228" t="s">
        <v>151</v>
      </c>
      <c r="C28" s="250" t="s">
        <v>28</v>
      </c>
      <c r="D28" s="229"/>
      <c r="E28" s="230"/>
      <c r="F28" s="231"/>
      <c r="G28" s="231">
        <f>SUMIF(AG29:AG39,"&lt;&gt;NOR",G29:G39)</f>
        <v>0</v>
      </c>
      <c r="H28" s="231"/>
      <c r="I28" s="231">
        <f>SUM(I29:I39)</f>
        <v>0</v>
      </c>
      <c r="J28" s="231"/>
      <c r="K28" s="231">
        <f>SUM(K29:K39)</f>
        <v>0</v>
      </c>
      <c r="L28" s="231"/>
      <c r="M28" s="231">
        <f>SUM(M29:M39)</f>
        <v>0</v>
      </c>
      <c r="N28" s="230"/>
      <c r="O28" s="230">
        <f>SUM(O29:O39)</f>
        <v>0</v>
      </c>
      <c r="P28" s="230"/>
      <c r="Q28" s="230">
        <f>SUM(Q29:Q39)</f>
        <v>0</v>
      </c>
      <c r="R28" s="231"/>
      <c r="S28" s="231"/>
      <c r="T28" s="232"/>
      <c r="U28" s="226"/>
      <c r="V28" s="226">
        <f>SUM(V29:V39)</f>
        <v>0</v>
      </c>
      <c r="W28" s="226"/>
      <c r="X28" s="226"/>
      <c r="Y28" s="226"/>
      <c r="AG28" t="s">
        <v>182</v>
      </c>
    </row>
    <row r="29" spans="1:60" outlineLevel="1" x14ac:dyDescent="0.2">
      <c r="A29" s="241">
        <v>11</v>
      </c>
      <c r="B29" s="242" t="s">
        <v>226</v>
      </c>
      <c r="C29" s="251" t="s">
        <v>227</v>
      </c>
      <c r="D29" s="243" t="s">
        <v>228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230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1">
        <v>12</v>
      </c>
      <c r="B30" s="242" t="s">
        <v>231</v>
      </c>
      <c r="C30" s="251" t="s">
        <v>232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230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13</v>
      </c>
      <c r="B31" s="242" t="s">
        <v>233</v>
      </c>
      <c r="C31" s="251" t="s">
        <v>234</v>
      </c>
      <c r="D31" s="243" t="s">
        <v>228</v>
      </c>
      <c r="E31" s="244">
        <v>1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229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230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41">
        <v>14</v>
      </c>
      <c r="B32" s="242" t="s">
        <v>235</v>
      </c>
      <c r="C32" s="251" t="s">
        <v>236</v>
      </c>
      <c r="D32" s="243" t="s">
        <v>237</v>
      </c>
      <c r="E32" s="244">
        <v>1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229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230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15</v>
      </c>
      <c r="B33" s="242" t="s">
        <v>238</v>
      </c>
      <c r="C33" s="251" t="s">
        <v>239</v>
      </c>
      <c r="D33" s="243" t="s">
        <v>237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240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241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1">
        <v>16</v>
      </c>
      <c r="B34" s="242" t="s">
        <v>242</v>
      </c>
      <c r="C34" s="251" t="s">
        <v>243</v>
      </c>
      <c r="D34" s="243" t="s">
        <v>237</v>
      </c>
      <c r="E34" s="244">
        <v>1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240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241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17</v>
      </c>
      <c r="B35" s="242" t="s">
        <v>244</v>
      </c>
      <c r="C35" s="251" t="s">
        <v>245</v>
      </c>
      <c r="D35" s="243" t="s">
        <v>237</v>
      </c>
      <c r="E35" s="244">
        <v>1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247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41">
        <v>18</v>
      </c>
      <c r="B36" s="242" t="s">
        <v>248</v>
      </c>
      <c r="C36" s="251" t="s">
        <v>249</v>
      </c>
      <c r="D36" s="243" t="s">
        <v>250</v>
      </c>
      <c r="E36" s="244">
        <v>1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246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247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19</v>
      </c>
      <c r="B37" s="242" t="s">
        <v>251</v>
      </c>
      <c r="C37" s="251" t="s">
        <v>252</v>
      </c>
      <c r="D37" s="243" t="s">
        <v>228</v>
      </c>
      <c r="E37" s="244">
        <v>1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247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20</v>
      </c>
      <c r="B38" s="242" t="s">
        <v>253</v>
      </c>
      <c r="C38" s="251" t="s">
        <v>254</v>
      </c>
      <c r="D38" s="243" t="s">
        <v>228</v>
      </c>
      <c r="E38" s="244">
        <v>1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247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34">
        <v>21</v>
      </c>
      <c r="B39" s="235" t="s">
        <v>255</v>
      </c>
      <c r="C39" s="252" t="s">
        <v>256</v>
      </c>
      <c r="D39" s="236" t="s">
        <v>257</v>
      </c>
      <c r="E39" s="237">
        <v>1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186</v>
      </c>
      <c r="T39" s="240" t="s">
        <v>187</v>
      </c>
      <c r="U39" s="224">
        <v>0</v>
      </c>
      <c r="V39" s="224">
        <f>ROUND(E39*U39,2)</f>
        <v>0</v>
      </c>
      <c r="W39" s="224"/>
      <c r="X39" s="224" t="s">
        <v>195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211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x14ac:dyDescent="0.2">
      <c r="A40" s="3"/>
      <c r="B40" s="4"/>
      <c r="C40" s="254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167</v>
      </c>
    </row>
    <row r="41" spans="1:60" x14ac:dyDescent="0.2">
      <c r="A41" s="216"/>
      <c r="B41" s="217" t="s">
        <v>29</v>
      </c>
      <c r="C41" s="255"/>
      <c r="D41" s="218"/>
      <c r="E41" s="219"/>
      <c r="F41" s="219"/>
      <c r="G41" s="233">
        <f>G8+G28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258</v>
      </c>
    </row>
    <row r="42" spans="1:60" x14ac:dyDescent="0.2">
      <c r="C42" s="256"/>
      <c r="D42" s="10"/>
      <c r="AG42" t="s">
        <v>259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urOZjTUrimJlA28eqb1VlSBrGm2J89aGniGisSbS6INq/WGVVk/cK/Gjk6bODUx31ENpz+FZZR9bWS0YEz2Mw==" saltValue="yeZz4tQGtG1A1izO33sc6g==" spinCount="100000" sheet="1" formatRows="0"/>
  <mergeCells count="13">
    <mergeCell ref="C27:G27"/>
    <mergeCell ref="C15:G15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1:G11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899DC-A8F4-4A43-AC74-85F497C7FF4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50</v>
      </c>
      <c r="C3" s="202" t="s">
        <v>51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50</v>
      </c>
      <c r="C4" s="205" t="s">
        <v>51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84</v>
      </c>
      <c r="C8" s="250" t="s">
        <v>87</v>
      </c>
      <c r="D8" s="229"/>
      <c r="E8" s="230"/>
      <c r="F8" s="231"/>
      <c r="G8" s="231">
        <f>SUMIF(AG9:AG10,"&lt;&gt;NOR",G9:G10)</f>
        <v>0</v>
      </c>
      <c r="H8" s="231"/>
      <c r="I8" s="231">
        <f>SUM(I9:I10)</f>
        <v>0</v>
      </c>
      <c r="J8" s="231"/>
      <c r="K8" s="231">
        <f>SUM(K9:K10)</f>
        <v>0</v>
      </c>
      <c r="L8" s="231"/>
      <c r="M8" s="231">
        <f>SUM(M9:M10)</f>
        <v>0</v>
      </c>
      <c r="N8" s="230"/>
      <c r="O8" s="230">
        <f>SUM(O9:O10)</f>
        <v>0.96</v>
      </c>
      <c r="P8" s="230"/>
      <c r="Q8" s="230">
        <f>SUM(Q9:Q10)</f>
        <v>0</v>
      </c>
      <c r="R8" s="231"/>
      <c r="S8" s="231"/>
      <c r="T8" s="232"/>
      <c r="U8" s="226"/>
      <c r="V8" s="226">
        <f>SUM(V9:V10)</f>
        <v>2.4</v>
      </c>
      <c r="W8" s="226"/>
      <c r="X8" s="226"/>
      <c r="Y8" s="226"/>
      <c r="AG8" t="s">
        <v>182</v>
      </c>
    </row>
    <row r="9" spans="1:60" ht="33.75" outlineLevel="1" x14ac:dyDescent="0.2">
      <c r="A9" s="234">
        <v>1</v>
      </c>
      <c r="B9" s="235" t="s">
        <v>261</v>
      </c>
      <c r="C9" s="252" t="s">
        <v>262</v>
      </c>
      <c r="D9" s="236" t="s">
        <v>263</v>
      </c>
      <c r="E9" s="237">
        <v>0.5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1.9245399999999999</v>
      </c>
      <c r="O9" s="237">
        <f>ROUND(E9*N9,2)</f>
        <v>0.96</v>
      </c>
      <c r="P9" s="237">
        <v>0</v>
      </c>
      <c r="Q9" s="237">
        <f>ROUND(E9*P9,2)</f>
        <v>0</v>
      </c>
      <c r="R9" s="239" t="s">
        <v>264</v>
      </c>
      <c r="S9" s="239" t="s">
        <v>194</v>
      </c>
      <c r="T9" s="240" t="s">
        <v>194</v>
      </c>
      <c r="U9" s="224">
        <v>4.7939999999999996</v>
      </c>
      <c r="V9" s="224">
        <f>ROUND(E9*U9,2)</f>
        <v>2.4</v>
      </c>
      <c r="W9" s="224"/>
      <c r="X9" s="224" t="s">
        <v>229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230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3" t="s">
        <v>265</v>
      </c>
      <c r="D10" s="259"/>
      <c r="E10" s="259"/>
      <c r="F10" s="259"/>
      <c r="G10" s="25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266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x14ac:dyDescent="0.2">
      <c r="A11" s="227" t="s">
        <v>181</v>
      </c>
      <c r="B11" s="228" t="s">
        <v>91</v>
      </c>
      <c r="C11" s="250" t="s">
        <v>92</v>
      </c>
      <c r="D11" s="229"/>
      <c r="E11" s="230"/>
      <c r="F11" s="231"/>
      <c r="G11" s="231">
        <f>SUMIF(AG12:AG23,"&lt;&gt;NOR",G12:G23)</f>
        <v>0</v>
      </c>
      <c r="H11" s="231"/>
      <c r="I11" s="231">
        <f>SUM(I12:I23)</f>
        <v>0</v>
      </c>
      <c r="J11" s="231"/>
      <c r="K11" s="231">
        <f>SUM(K12:K23)</f>
        <v>0</v>
      </c>
      <c r="L11" s="231"/>
      <c r="M11" s="231">
        <f>SUM(M12:M23)</f>
        <v>0</v>
      </c>
      <c r="N11" s="230"/>
      <c r="O11" s="230">
        <f>SUM(O12:O23)</f>
        <v>0.03</v>
      </c>
      <c r="P11" s="230"/>
      <c r="Q11" s="230">
        <f>SUM(Q12:Q23)</f>
        <v>0</v>
      </c>
      <c r="R11" s="231"/>
      <c r="S11" s="231"/>
      <c r="T11" s="232"/>
      <c r="U11" s="226"/>
      <c r="V11" s="226">
        <f>SUM(V12:V23)</f>
        <v>30.790000000000003</v>
      </c>
      <c r="W11" s="226"/>
      <c r="X11" s="226"/>
      <c r="Y11" s="226"/>
      <c r="AG11" t="s">
        <v>182</v>
      </c>
    </row>
    <row r="12" spans="1:60" ht="33.75" outlineLevel="1" x14ac:dyDescent="0.2">
      <c r="A12" s="241">
        <v>2</v>
      </c>
      <c r="B12" s="242" t="s">
        <v>267</v>
      </c>
      <c r="C12" s="251" t="s">
        <v>268</v>
      </c>
      <c r="D12" s="243" t="s">
        <v>269</v>
      </c>
      <c r="E12" s="244">
        <v>10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2.3800000000000002E-3</v>
      </c>
      <c r="O12" s="244">
        <f>ROUND(E12*N12,2)</f>
        <v>0.02</v>
      </c>
      <c r="P12" s="244">
        <v>0</v>
      </c>
      <c r="Q12" s="244">
        <f>ROUND(E12*P12,2)</f>
        <v>0</v>
      </c>
      <c r="R12" s="246" t="s">
        <v>264</v>
      </c>
      <c r="S12" s="246" t="s">
        <v>194</v>
      </c>
      <c r="T12" s="247" t="s">
        <v>194</v>
      </c>
      <c r="U12" s="224">
        <v>0.18</v>
      </c>
      <c r="V12" s="224">
        <f>ROUND(E12*U12,2)</f>
        <v>1.8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230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270</v>
      </c>
      <c r="C13" s="251" t="s">
        <v>271</v>
      </c>
      <c r="D13" s="243" t="s">
        <v>272</v>
      </c>
      <c r="E13" s="244">
        <v>19.100000000000001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 t="s">
        <v>273</v>
      </c>
      <c r="S13" s="246" t="s">
        <v>194</v>
      </c>
      <c r="T13" s="247" t="s">
        <v>194</v>
      </c>
      <c r="U13" s="224">
        <v>1.6E-2</v>
      </c>
      <c r="V13" s="224">
        <f>ROUND(E13*U13,2)</f>
        <v>0.31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230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33.75" outlineLevel="1" x14ac:dyDescent="0.2">
      <c r="A14" s="241">
        <v>4</v>
      </c>
      <c r="B14" s="242" t="s">
        <v>274</v>
      </c>
      <c r="C14" s="251" t="s">
        <v>275</v>
      </c>
      <c r="D14" s="243" t="s">
        <v>272</v>
      </c>
      <c r="E14" s="244">
        <v>19.100000000000001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4.6000000000000001E-4</v>
      </c>
      <c r="O14" s="244">
        <f>ROUND(E14*N14,2)</f>
        <v>0.01</v>
      </c>
      <c r="P14" s="244">
        <v>0</v>
      </c>
      <c r="Q14" s="244">
        <f>ROUND(E14*P14,2)</f>
        <v>0</v>
      </c>
      <c r="R14" s="246" t="s">
        <v>276</v>
      </c>
      <c r="S14" s="246" t="s">
        <v>194</v>
      </c>
      <c r="T14" s="247" t="s">
        <v>194</v>
      </c>
      <c r="U14" s="224">
        <v>0.315</v>
      </c>
      <c r="V14" s="224">
        <f>ROUND(E14*U14,2)</f>
        <v>6.02</v>
      </c>
      <c r="W14" s="224"/>
      <c r="X14" s="224" t="s">
        <v>229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230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5</v>
      </c>
      <c r="B15" s="242" t="s">
        <v>277</v>
      </c>
      <c r="C15" s="251" t="s">
        <v>278</v>
      </c>
      <c r="D15" s="243" t="s">
        <v>272</v>
      </c>
      <c r="E15" s="244">
        <v>19.100000000000001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2.1000000000000001E-4</v>
      </c>
      <c r="O15" s="244">
        <f>ROUND(E15*N15,2)</f>
        <v>0</v>
      </c>
      <c r="P15" s="244">
        <v>0</v>
      </c>
      <c r="Q15" s="244">
        <f>ROUND(E15*P15,2)</f>
        <v>0</v>
      </c>
      <c r="R15" s="246" t="s">
        <v>276</v>
      </c>
      <c r="S15" s="246" t="s">
        <v>194</v>
      </c>
      <c r="T15" s="247" t="s">
        <v>194</v>
      </c>
      <c r="U15" s="224">
        <v>0.09</v>
      </c>
      <c r="V15" s="224">
        <f>ROUND(E15*U15,2)</f>
        <v>1.72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230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6</v>
      </c>
      <c r="B16" s="242" t="s">
        <v>279</v>
      </c>
      <c r="C16" s="251" t="s">
        <v>280</v>
      </c>
      <c r="D16" s="243" t="s">
        <v>185</v>
      </c>
      <c r="E16" s="244">
        <v>16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194</v>
      </c>
      <c r="T16" s="247" t="s">
        <v>194</v>
      </c>
      <c r="U16" s="224">
        <v>1</v>
      </c>
      <c r="V16" s="224">
        <f>ROUND(E16*U16,2)</f>
        <v>16</v>
      </c>
      <c r="W16" s="224"/>
      <c r="X16" s="224" t="s">
        <v>229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230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34">
        <v>7</v>
      </c>
      <c r="B17" s="235" t="s">
        <v>281</v>
      </c>
      <c r="C17" s="252" t="s">
        <v>282</v>
      </c>
      <c r="D17" s="236" t="s">
        <v>283</v>
      </c>
      <c r="E17" s="237">
        <v>19.05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186</v>
      </c>
      <c r="T17" s="240" t="s">
        <v>187</v>
      </c>
      <c r="U17" s="224">
        <v>0</v>
      </c>
      <c r="V17" s="224">
        <f>ROUND(E17*U17,2)</f>
        <v>0</v>
      </c>
      <c r="W17" s="224"/>
      <c r="X17" s="224" t="s">
        <v>229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230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284</v>
      </c>
      <c r="D18" s="257"/>
      <c r="E18" s="258">
        <v>19.05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285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34">
        <v>8</v>
      </c>
      <c r="B19" s="235" t="s">
        <v>286</v>
      </c>
      <c r="C19" s="252" t="s">
        <v>287</v>
      </c>
      <c r="D19" s="236" t="s">
        <v>237</v>
      </c>
      <c r="E19" s="237">
        <v>1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186</v>
      </c>
      <c r="T19" s="240" t="s">
        <v>288</v>
      </c>
      <c r="U19" s="224">
        <v>4</v>
      </c>
      <c r="V19" s="224">
        <f>ROUND(E19*U19,2)</f>
        <v>4</v>
      </c>
      <c r="W19" s="224"/>
      <c r="X19" s="224" t="s">
        <v>240</v>
      </c>
      <c r="Y19" s="224" t="s">
        <v>207</v>
      </c>
      <c r="Z19" s="213"/>
      <c r="AA19" s="213"/>
      <c r="AB19" s="213"/>
      <c r="AC19" s="213"/>
      <c r="AD19" s="213"/>
      <c r="AE19" s="213"/>
      <c r="AF19" s="213"/>
      <c r="AG19" s="213" t="s">
        <v>241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53" t="s">
        <v>289</v>
      </c>
      <c r="D20" s="249"/>
      <c r="E20" s="249"/>
      <c r="F20" s="249"/>
      <c r="G20" s="249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5" t="s">
        <v>290</v>
      </c>
      <c r="D21" s="260"/>
      <c r="E21" s="260"/>
      <c r="F21" s="260"/>
      <c r="G21" s="260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34">
        <v>9</v>
      </c>
      <c r="B22" s="235" t="s">
        <v>291</v>
      </c>
      <c r="C22" s="252" t="s">
        <v>292</v>
      </c>
      <c r="D22" s="236" t="s">
        <v>293</v>
      </c>
      <c r="E22" s="237">
        <v>0.99887000000000004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 t="s">
        <v>264</v>
      </c>
      <c r="S22" s="239" t="s">
        <v>194</v>
      </c>
      <c r="T22" s="240" t="s">
        <v>194</v>
      </c>
      <c r="U22" s="224">
        <v>0.9385</v>
      </c>
      <c r="V22" s="224">
        <f>ROUND(E22*U22,2)</f>
        <v>0.94</v>
      </c>
      <c r="W22" s="224"/>
      <c r="X22" s="224" t="s">
        <v>294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295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63" t="s">
        <v>296</v>
      </c>
      <c r="D23" s="259"/>
      <c r="E23" s="259"/>
      <c r="F23" s="259"/>
      <c r="G23" s="259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266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x14ac:dyDescent="0.2">
      <c r="A24" s="227" t="s">
        <v>181</v>
      </c>
      <c r="B24" s="228" t="s">
        <v>93</v>
      </c>
      <c r="C24" s="250" t="s">
        <v>94</v>
      </c>
      <c r="D24" s="229"/>
      <c r="E24" s="230"/>
      <c r="F24" s="231"/>
      <c r="G24" s="231">
        <f>SUMIF(AG25:AG31,"&lt;&gt;NOR",G25:G31)</f>
        <v>0</v>
      </c>
      <c r="H24" s="231"/>
      <c r="I24" s="231">
        <f>SUM(I25:I31)</f>
        <v>0</v>
      </c>
      <c r="J24" s="231"/>
      <c r="K24" s="231">
        <f>SUM(K25:K31)</f>
        <v>0</v>
      </c>
      <c r="L24" s="231"/>
      <c r="M24" s="231">
        <f>SUM(M25:M31)</f>
        <v>0</v>
      </c>
      <c r="N24" s="230"/>
      <c r="O24" s="230">
        <f>SUM(O25:O31)</f>
        <v>0.98</v>
      </c>
      <c r="P24" s="230"/>
      <c r="Q24" s="230">
        <f>SUM(Q25:Q31)</f>
        <v>0</v>
      </c>
      <c r="R24" s="231"/>
      <c r="S24" s="231"/>
      <c r="T24" s="232"/>
      <c r="U24" s="226"/>
      <c r="V24" s="226">
        <f>SUM(V25:V31)</f>
        <v>40.39</v>
      </c>
      <c r="W24" s="226"/>
      <c r="X24" s="226"/>
      <c r="Y24" s="226"/>
      <c r="AG24" t="s">
        <v>182</v>
      </c>
    </row>
    <row r="25" spans="1:60" ht="45" outlineLevel="1" x14ac:dyDescent="0.2">
      <c r="A25" s="234">
        <v>10</v>
      </c>
      <c r="B25" s="235" t="s">
        <v>297</v>
      </c>
      <c r="C25" s="252" t="s">
        <v>298</v>
      </c>
      <c r="D25" s="236" t="s">
        <v>272</v>
      </c>
      <c r="E25" s="237">
        <v>19.100000000000001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1.209E-2</v>
      </c>
      <c r="O25" s="237">
        <f>ROUND(E25*N25,2)</f>
        <v>0.23</v>
      </c>
      <c r="P25" s="237">
        <v>0</v>
      </c>
      <c r="Q25" s="237">
        <f>ROUND(E25*P25,2)</f>
        <v>0</v>
      </c>
      <c r="R25" s="239" t="s">
        <v>264</v>
      </c>
      <c r="S25" s="239" t="s">
        <v>194</v>
      </c>
      <c r="T25" s="240" t="s">
        <v>194</v>
      </c>
      <c r="U25" s="224">
        <v>0.38947999999999999</v>
      </c>
      <c r="V25" s="224">
        <f>ROUND(E25*U25,2)</f>
        <v>7.44</v>
      </c>
      <c r="W25" s="224"/>
      <c r="X25" s="224" t="s">
        <v>229</v>
      </c>
      <c r="Y25" s="224" t="s">
        <v>207</v>
      </c>
      <c r="Z25" s="213"/>
      <c r="AA25" s="213"/>
      <c r="AB25" s="213"/>
      <c r="AC25" s="213"/>
      <c r="AD25" s="213"/>
      <c r="AE25" s="213"/>
      <c r="AF25" s="213"/>
      <c r="AG25" s="213" t="s">
        <v>230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53" t="s">
        <v>299</v>
      </c>
      <c r="D26" s="249"/>
      <c r="E26" s="249"/>
      <c r="F26" s="249"/>
      <c r="G26" s="249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33.75" outlineLevel="1" x14ac:dyDescent="0.2">
      <c r="A27" s="234">
        <v>11</v>
      </c>
      <c r="B27" s="235" t="s">
        <v>300</v>
      </c>
      <c r="C27" s="252" t="s">
        <v>301</v>
      </c>
      <c r="D27" s="236" t="s">
        <v>272</v>
      </c>
      <c r="E27" s="237">
        <v>42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1.6959999999999999E-2</v>
      </c>
      <c r="O27" s="237">
        <f>ROUND(E27*N27,2)</f>
        <v>0.71</v>
      </c>
      <c r="P27" s="237">
        <v>0</v>
      </c>
      <c r="Q27" s="237">
        <f>ROUND(E27*P27,2)</f>
        <v>0</v>
      </c>
      <c r="R27" s="239" t="s">
        <v>264</v>
      </c>
      <c r="S27" s="239" t="s">
        <v>194</v>
      </c>
      <c r="T27" s="240" t="s">
        <v>194</v>
      </c>
      <c r="U27" s="224">
        <v>0.58574999999999999</v>
      </c>
      <c r="V27" s="224">
        <f>ROUND(E27*U27,2)</f>
        <v>24.6</v>
      </c>
      <c r="W27" s="224"/>
      <c r="X27" s="224" t="s">
        <v>229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230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53" t="s">
        <v>299</v>
      </c>
      <c r="D28" s="249"/>
      <c r="E28" s="249"/>
      <c r="F28" s="249"/>
      <c r="G28" s="249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33.75" outlineLevel="1" x14ac:dyDescent="0.2">
      <c r="A29" s="234">
        <v>12</v>
      </c>
      <c r="B29" s="235" t="s">
        <v>302</v>
      </c>
      <c r="C29" s="252" t="s">
        <v>303</v>
      </c>
      <c r="D29" s="236" t="s">
        <v>272</v>
      </c>
      <c r="E29" s="237">
        <v>60.21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6.4000000000000005E-4</v>
      </c>
      <c r="O29" s="237">
        <f>ROUND(E29*N29,2)</f>
        <v>0.04</v>
      </c>
      <c r="P29" s="237">
        <v>0</v>
      </c>
      <c r="Q29" s="237">
        <f>ROUND(E29*P29,2)</f>
        <v>0</v>
      </c>
      <c r="R29" s="239" t="s">
        <v>304</v>
      </c>
      <c r="S29" s="239" t="s">
        <v>194</v>
      </c>
      <c r="T29" s="240" t="s">
        <v>194</v>
      </c>
      <c r="U29" s="224">
        <v>0.13874</v>
      </c>
      <c r="V29" s="224">
        <f>ROUND(E29*U29,2)</f>
        <v>8.35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230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305</v>
      </c>
      <c r="D30" s="257"/>
      <c r="E30" s="258">
        <v>41.16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285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3" x14ac:dyDescent="0.2">
      <c r="A31" s="220"/>
      <c r="B31" s="221"/>
      <c r="C31" s="264" t="s">
        <v>306</v>
      </c>
      <c r="D31" s="257"/>
      <c r="E31" s="258">
        <v>19.05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285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x14ac:dyDescent="0.2">
      <c r="A32" s="227" t="s">
        <v>181</v>
      </c>
      <c r="B32" s="228" t="s">
        <v>95</v>
      </c>
      <c r="C32" s="250" t="s">
        <v>96</v>
      </c>
      <c r="D32" s="229"/>
      <c r="E32" s="230"/>
      <c r="F32" s="231"/>
      <c r="G32" s="231">
        <f>SUMIF(AG33:AG34,"&lt;&gt;NOR",G33:G34)</f>
        <v>0</v>
      </c>
      <c r="H32" s="231"/>
      <c r="I32" s="231">
        <f>SUM(I33:I34)</f>
        <v>0</v>
      </c>
      <c r="J32" s="231"/>
      <c r="K32" s="231">
        <f>SUM(K33:K34)</f>
        <v>0</v>
      </c>
      <c r="L32" s="231"/>
      <c r="M32" s="231">
        <f>SUM(M33:M34)</f>
        <v>0</v>
      </c>
      <c r="N32" s="230"/>
      <c r="O32" s="230">
        <f>SUM(O33:O34)</f>
        <v>0.25</v>
      </c>
      <c r="P32" s="230"/>
      <c r="Q32" s="230">
        <f>SUM(Q33:Q34)</f>
        <v>0</v>
      </c>
      <c r="R32" s="231"/>
      <c r="S32" s="231"/>
      <c r="T32" s="232"/>
      <c r="U32" s="226"/>
      <c r="V32" s="226">
        <f>SUM(V33:V34)</f>
        <v>0.53</v>
      </c>
      <c r="W32" s="226"/>
      <c r="X32" s="226"/>
      <c r="Y32" s="226"/>
      <c r="AG32" t="s">
        <v>182</v>
      </c>
    </row>
    <row r="33" spans="1:60" outlineLevel="1" x14ac:dyDescent="0.2">
      <c r="A33" s="234">
        <v>13</v>
      </c>
      <c r="B33" s="235" t="s">
        <v>307</v>
      </c>
      <c r="C33" s="252" t="s">
        <v>308</v>
      </c>
      <c r="D33" s="236" t="s">
        <v>263</v>
      </c>
      <c r="E33" s="237">
        <v>0.1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2.5</v>
      </c>
      <c r="O33" s="237">
        <f>ROUND(E33*N33,2)</f>
        <v>0.25</v>
      </c>
      <c r="P33" s="237">
        <v>0</v>
      </c>
      <c r="Q33" s="237">
        <f>ROUND(E33*P33,2)</f>
        <v>0</v>
      </c>
      <c r="R33" s="239" t="s">
        <v>264</v>
      </c>
      <c r="S33" s="239" t="s">
        <v>194</v>
      </c>
      <c r="T33" s="240" t="s">
        <v>194</v>
      </c>
      <c r="U33" s="224">
        <v>5.33</v>
      </c>
      <c r="V33" s="224">
        <f>ROUND(E33*U33,2)</f>
        <v>0.53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230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3" t="s">
        <v>309</v>
      </c>
      <c r="D34" s="259"/>
      <c r="E34" s="259"/>
      <c r="F34" s="259"/>
      <c r="G34" s="259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266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27" t="s">
        <v>181</v>
      </c>
      <c r="B35" s="228" t="s">
        <v>97</v>
      </c>
      <c r="C35" s="250" t="s">
        <v>98</v>
      </c>
      <c r="D35" s="229"/>
      <c r="E35" s="230"/>
      <c r="F35" s="231"/>
      <c r="G35" s="231">
        <f>SUMIF(AG36:AG63,"&lt;&gt;NOR",G36:G63)</f>
        <v>0</v>
      </c>
      <c r="H35" s="231"/>
      <c r="I35" s="231">
        <f>SUM(I36:I63)</f>
        <v>0</v>
      </c>
      <c r="J35" s="231"/>
      <c r="K35" s="231">
        <f>SUM(K36:K63)</f>
        <v>0</v>
      </c>
      <c r="L35" s="231"/>
      <c r="M35" s="231">
        <f>SUM(M36:M63)</f>
        <v>0</v>
      </c>
      <c r="N35" s="230"/>
      <c r="O35" s="230">
        <f>SUM(O36:O63)</f>
        <v>0</v>
      </c>
      <c r="P35" s="230"/>
      <c r="Q35" s="230">
        <f>SUM(Q36:Q63)</f>
        <v>2.2000000000000002</v>
      </c>
      <c r="R35" s="231"/>
      <c r="S35" s="231"/>
      <c r="T35" s="232"/>
      <c r="U35" s="226"/>
      <c r="V35" s="226">
        <f>SUM(V36:V63)</f>
        <v>67.22</v>
      </c>
      <c r="W35" s="226"/>
      <c r="X35" s="226"/>
      <c r="Y35" s="226"/>
      <c r="AG35" t="s">
        <v>182</v>
      </c>
    </row>
    <row r="36" spans="1:60" outlineLevel="1" x14ac:dyDescent="0.2">
      <c r="A36" s="241">
        <v>14</v>
      </c>
      <c r="B36" s="242" t="s">
        <v>310</v>
      </c>
      <c r="C36" s="251" t="s">
        <v>311</v>
      </c>
      <c r="D36" s="243" t="s">
        <v>272</v>
      </c>
      <c r="E36" s="244">
        <v>24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2.0999999999999999E-3</v>
      </c>
      <c r="Q36" s="244">
        <f>ROUND(E36*P36,2)</f>
        <v>0.05</v>
      </c>
      <c r="R36" s="246" t="s">
        <v>312</v>
      </c>
      <c r="S36" s="246" t="s">
        <v>194</v>
      </c>
      <c r="T36" s="247" t="s">
        <v>194</v>
      </c>
      <c r="U36" s="224">
        <v>0.2</v>
      </c>
      <c r="V36" s="224">
        <f>ROUND(E36*U36,2)</f>
        <v>4.8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230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15</v>
      </c>
      <c r="B37" s="242" t="s">
        <v>313</v>
      </c>
      <c r="C37" s="251" t="s">
        <v>314</v>
      </c>
      <c r="D37" s="243" t="s">
        <v>269</v>
      </c>
      <c r="E37" s="244">
        <v>4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6.7000000000000002E-3</v>
      </c>
      <c r="Q37" s="244">
        <f>ROUND(E37*P37,2)</f>
        <v>0.03</v>
      </c>
      <c r="R37" s="246" t="s">
        <v>315</v>
      </c>
      <c r="S37" s="246" t="s">
        <v>194</v>
      </c>
      <c r="T37" s="247" t="s">
        <v>194</v>
      </c>
      <c r="U37" s="224">
        <v>0.23899999999999999</v>
      </c>
      <c r="V37" s="224">
        <f>ROUND(E37*U37,2)</f>
        <v>0.96</v>
      </c>
      <c r="W37" s="224"/>
      <c r="X37" s="224" t="s">
        <v>229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230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16</v>
      </c>
      <c r="B38" s="242" t="s">
        <v>316</v>
      </c>
      <c r="C38" s="251" t="s">
        <v>317</v>
      </c>
      <c r="D38" s="243" t="s">
        <v>318</v>
      </c>
      <c r="E38" s="244">
        <v>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2.0000000000000001E-4</v>
      </c>
      <c r="O38" s="244">
        <f>ROUND(E38*N38,2)</f>
        <v>0</v>
      </c>
      <c r="P38" s="244">
        <v>0.41225000000000001</v>
      </c>
      <c r="Q38" s="244">
        <f>ROUND(E38*P38,2)</f>
        <v>0.82</v>
      </c>
      <c r="R38" s="246" t="s">
        <v>319</v>
      </c>
      <c r="S38" s="246" t="s">
        <v>194</v>
      </c>
      <c r="T38" s="247" t="s">
        <v>194</v>
      </c>
      <c r="U38" s="224">
        <v>4.8410000000000002</v>
      </c>
      <c r="V38" s="224">
        <f>ROUND(E38*U38,2)</f>
        <v>9.68</v>
      </c>
      <c r="W38" s="224"/>
      <c r="X38" s="224" t="s">
        <v>229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230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17</v>
      </c>
      <c r="B39" s="242" t="s">
        <v>320</v>
      </c>
      <c r="C39" s="251" t="s">
        <v>321</v>
      </c>
      <c r="D39" s="243" t="s">
        <v>269</v>
      </c>
      <c r="E39" s="244">
        <v>2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7.7420000000000003E-2</v>
      </c>
      <c r="Q39" s="244">
        <f>ROUND(E39*P39,2)</f>
        <v>0.15</v>
      </c>
      <c r="R39" s="246" t="s">
        <v>319</v>
      </c>
      <c r="S39" s="246" t="s">
        <v>194</v>
      </c>
      <c r="T39" s="247" t="s">
        <v>194</v>
      </c>
      <c r="U39" s="224">
        <v>0.18</v>
      </c>
      <c r="V39" s="224">
        <f>ROUND(E39*U39,2)</f>
        <v>0.36</v>
      </c>
      <c r="W39" s="224"/>
      <c r="X39" s="224" t="s">
        <v>229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230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18</v>
      </c>
      <c r="B40" s="242" t="s">
        <v>322</v>
      </c>
      <c r="C40" s="251" t="s">
        <v>323</v>
      </c>
      <c r="D40" s="243" t="s">
        <v>318</v>
      </c>
      <c r="E40" s="244">
        <v>1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0.29980000000000001</v>
      </c>
      <c r="Q40" s="244">
        <f>ROUND(E40*P40,2)</f>
        <v>0.3</v>
      </c>
      <c r="R40" s="246" t="s">
        <v>319</v>
      </c>
      <c r="S40" s="246" t="s">
        <v>194</v>
      </c>
      <c r="T40" s="247" t="s">
        <v>194</v>
      </c>
      <c r="U40" s="224">
        <v>2.3069999999999999</v>
      </c>
      <c r="V40" s="224">
        <f>ROUND(E40*U40,2)</f>
        <v>2.31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230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19</v>
      </c>
      <c r="B41" s="242" t="s">
        <v>324</v>
      </c>
      <c r="C41" s="251" t="s">
        <v>325</v>
      </c>
      <c r="D41" s="243" t="s">
        <v>318</v>
      </c>
      <c r="E41" s="244">
        <v>1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 t="s">
        <v>319</v>
      </c>
      <c r="S41" s="246" t="s">
        <v>194</v>
      </c>
      <c r="T41" s="247" t="s">
        <v>194</v>
      </c>
      <c r="U41" s="224">
        <v>0.75</v>
      </c>
      <c r="V41" s="224">
        <f>ROUND(E41*U41,2)</f>
        <v>0.75</v>
      </c>
      <c r="W41" s="224"/>
      <c r="X41" s="224" t="s">
        <v>229</v>
      </c>
      <c r="Y41" s="224" t="s">
        <v>207</v>
      </c>
      <c r="Z41" s="213"/>
      <c r="AA41" s="213"/>
      <c r="AB41" s="213"/>
      <c r="AC41" s="213"/>
      <c r="AD41" s="213"/>
      <c r="AE41" s="213"/>
      <c r="AF41" s="213"/>
      <c r="AG41" s="213" t="s">
        <v>230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2.5" outlineLevel="1" x14ac:dyDescent="0.2">
      <c r="A42" s="241">
        <v>20</v>
      </c>
      <c r="B42" s="242" t="s">
        <v>326</v>
      </c>
      <c r="C42" s="251" t="s">
        <v>327</v>
      </c>
      <c r="D42" s="243" t="s">
        <v>318</v>
      </c>
      <c r="E42" s="244">
        <v>1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 t="s">
        <v>319</v>
      </c>
      <c r="S42" s="246" t="s">
        <v>194</v>
      </c>
      <c r="T42" s="247" t="s">
        <v>194</v>
      </c>
      <c r="U42" s="224">
        <v>1.35</v>
      </c>
      <c r="V42" s="224">
        <f>ROUND(E42*U42,2)</f>
        <v>1.35</v>
      </c>
      <c r="W42" s="224"/>
      <c r="X42" s="224" t="s">
        <v>229</v>
      </c>
      <c r="Y42" s="224" t="s">
        <v>207</v>
      </c>
      <c r="Z42" s="213"/>
      <c r="AA42" s="213"/>
      <c r="AB42" s="213"/>
      <c r="AC42" s="213"/>
      <c r="AD42" s="213"/>
      <c r="AE42" s="213"/>
      <c r="AF42" s="213"/>
      <c r="AG42" s="213" t="s">
        <v>230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21</v>
      </c>
      <c r="B43" s="242" t="s">
        <v>328</v>
      </c>
      <c r="C43" s="251" t="s">
        <v>329</v>
      </c>
      <c r="D43" s="243" t="s">
        <v>318</v>
      </c>
      <c r="E43" s="244">
        <v>3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6.9999999999999994E-5</v>
      </c>
      <c r="O43" s="244">
        <f>ROUND(E43*N43,2)</f>
        <v>0</v>
      </c>
      <c r="P43" s="244">
        <v>2.1000000000000001E-2</v>
      </c>
      <c r="Q43" s="244">
        <f>ROUND(E43*P43,2)</f>
        <v>0.06</v>
      </c>
      <c r="R43" s="246" t="s">
        <v>319</v>
      </c>
      <c r="S43" s="246" t="s">
        <v>194</v>
      </c>
      <c r="T43" s="247" t="s">
        <v>194</v>
      </c>
      <c r="U43" s="224">
        <v>0.43</v>
      </c>
      <c r="V43" s="224">
        <f>ROUND(E43*U43,2)</f>
        <v>1.29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230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34">
        <v>22</v>
      </c>
      <c r="B44" s="235" t="s">
        <v>330</v>
      </c>
      <c r="C44" s="252" t="s">
        <v>331</v>
      </c>
      <c r="D44" s="236" t="s">
        <v>269</v>
      </c>
      <c r="E44" s="237">
        <v>91.5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2.0000000000000002E-5</v>
      </c>
      <c r="O44" s="237">
        <f>ROUND(E44*N44,2)</f>
        <v>0</v>
      </c>
      <c r="P44" s="237">
        <v>3.2000000000000002E-3</v>
      </c>
      <c r="Q44" s="237">
        <f>ROUND(E44*P44,2)</f>
        <v>0.28999999999999998</v>
      </c>
      <c r="R44" s="239" t="s">
        <v>319</v>
      </c>
      <c r="S44" s="239" t="s">
        <v>194</v>
      </c>
      <c r="T44" s="240" t="s">
        <v>194</v>
      </c>
      <c r="U44" s="224">
        <v>5.2999999999999999E-2</v>
      </c>
      <c r="V44" s="224">
        <f>ROUND(E44*U44,2)</f>
        <v>4.8499999999999996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230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 x14ac:dyDescent="0.2">
      <c r="A45" s="220"/>
      <c r="B45" s="221"/>
      <c r="C45" s="264" t="s">
        <v>332</v>
      </c>
      <c r="D45" s="257"/>
      <c r="E45" s="258">
        <v>6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285</v>
      </c>
      <c r="AH45" s="213">
        <v>5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3" x14ac:dyDescent="0.2">
      <c r="A46" s="220"/>
      <c r="B46" s="221"/>
      <c r="C46" s="264" t="s">
        <v>333</v>
      </c>
      <c r="D46" s="257"/>
      <c r="E46" s="258">
        <v>25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285</v>
      </c>
      <c r="AH46" s="213">
        <v>5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3" x14ac:dyDescent="0.2">
      <c r="A47" s="220"/>
      <c r="B47" s="221"/>
      <c r="C47" s="264" t="s">
        <v>334</v>
      </c>
      <c r="D47" s="257"/>
      <c r="E47" s="258">
        <v>17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285</v>
      </c>
      <c r="AH47" s="213">
        <v>5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3" x14ac:dyDescent="0.2">
      <c r="A48" s="220"/>
      <c r="B48" s="221"/>
      <c r="C48" s="264" t="s">
        <v>335</v>
      </c>
      <c r="D48" s="257"/>
      <c r="E48" s="258">
        <v>3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285</v>
      </c>
      <c r="AH48" s="213">
        <v>5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3" x14ac:dyDescent="0.2">
      <c r="A49" s="220"/>
      <c r="B49" s="221"/>
      <c r="C49" s="264" t="s">
        <v>336</v>
      </c>
      <c r="D49" s="257"/>
      <c r="E49" s="258">
        <v>40.5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285</v>
      </c>
      <c r="AH49" s="213">
        <v>5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34">
        <v>23</v>
      </c>
      <c r="B50" s="235" t="s">
        <v>337</v>
      </c>
      <c r="C50" s="252" t="s">
        <v>338</v>
      </c>
      <c r="D50" s="236" t="s">
        <v>269</v>
      </c>
      <c r="E50" s="237">
        <v>10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9.0000000000000006E-5</v>
      </c>
      <c r="O50" s="237">
        <f>ROUND(E50*N50,2)</f>
        <v>0</v>
      </c>
      <c r="P50" s="237">
        <v>8.5800000000000008E-3</v>
      </c>
      <c r="Q50" s="237">
        <f>ROUND(E50*P50,2)</f>
        <v>0.09</v>
      </c>
      <c r="R50" s="239" t="s">
        <v>319</v>
      </c>
      <c r="S50" s="239" t="s">
        <v>194</v>
      </c>
      <c r="T50" s="240" t="s">
        <v>194</v>
      </c>
      <c r="U50" s="224">
        <v>0.10299999999999999</v>
      </c>
      <c r="V50" s="224">
        <f>ROUND(E50*U50,2)</f>
        <v>1.03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230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339</v>
      </c>
      <c r="D51" s="257"/>
      <c r="E51" s="258">
        <v>10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285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24</v>
      </c>
      <c r="B52" s="242" t="s">
        <v>340</v>
      </c>
      <c r="C52" s="251" t="s">
        <v>341</v>
      </c>
      <c r="D52" s="243" t="s">
        <v>318</v>
      </c>
      <c r="E52" s="244">
        <v>12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1.7000000000000001E-4</v>
      </c>
      <c r="O52" s="244">
        <f>ROUND(E52*N52,2)</f>
        <v>0</v>
      </c>
      <c r="P52" s="244">
        <v>2.2000000000000001E-3</v>
      </c>
      <c r="Q52" s="244">
        <f>ROUND(E52*P52,2)</f>
        <v>0.03</v>
      </c>
      <c r="R52" s="246" t="s">
        <v>319</v>
      </c>
      <c r="S52" s="246" t="s">
        <v>194</v>
      </c>
      <c r="T52" s="247" t="s">
        <v>194</v>
      </c>
      <c r="U52" s="224">
        <v>0.312</v>
      </c>
      <c r="V52" s="224">
        <f>ROUND(E52*U52,2)</f>
        <v>3.74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230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25</v>
      </c>
      <c r="B53" s="242" t="s">
        <v>342</v>
      </c>
      <c r="C53" s="251" t="s">
        <v>343</v>
      </c>
      <c r="D53" s="243" t="s">
        <v>318</v>
      </c>
      <c r="E53" s="244">
        <v>5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1.0000000000000001E-5</v>
      </c>
      <c r="O53" s="244">
        <f>ROUND(E53*N53,2)</f>
        <v>0</v>
      </c>
      <c r="P53" s="244">
        <v>4.0000000000000002E-4</v>
      </c>
      <c r="Q53" s="244">
        <f>ROUND(E53*P53,2)</f>
        <v>0</v>
      </c>
      <c r="R53" s="246" t="s">
        <v>319</v>
      </c>
      <c r="S53" s="246" t="s">
        <v>194</v>
      </c>
      <c r="T53" s="247" t="s">
        <v>194</v>
      </c>
      <c r="U53" s="224">
        <v>0.14599999999999999</v>
      </c>
      <c r="V53" s="224">
        <f>ROUND(E53*U53,2)</f>
        <v>0.73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230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26</v>
      </c>
      <c r="B54" s="242" t="s">
        <v>344</v>
      </c>
      <c r="C54" s="251" t="s">
        <v>345</v>
      </c>
      <c r="D54" s="243" t="s">
        <v>318</v>
      </c>
      <c r="E54" s="244">
        <v>3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1.91E-3</v>
      </c>
      <c r="Q54" s="244">
        <f>ROUND(E54*P54,2)</f>
        <v>0.01</v>
      </c>
      <c r="R54" s="246" t="s">
        <v>319</v>
      </c>
      <c r="S54" s="246" t="s">
        <v>194</v>
      </c>
      <c r="T54" s="247" t="s">
        <v>194</v>
      </c>
      <c r="U54" s="224">
        <v>2.1000000000000001E-2</v>
      </c>
      <c r="V54" s="224">
        <f>ROUND(E54*U54,2)</f>
        <v>0.06</v>
      </c>
      <c r="W54" s="224"/>
      <c r="X54" s="224" t="s">
        <v>229</v>
      </c>
      <c r="Y54" s="224" t="s">
        <v>207</v>
      </c>
      <c r="Z54" s="213"/>
      <c r="AA54" s="213"/>
      <c r="AB54" s="213"/>
      <c r="AC54" s="213"/>
      <c r="AD54" s="213"/>
      <c r="AE54" s="213"/>
      <c r="AF54" s="213"/>
      <c r="AG54" s="213" t="s">
        <v>230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1">
        <v>27</v>
      </c>
      <c r="B55" s="242" t="s">
        <v>346</v>
      </c>
      <c r="C55" s="251" t="s">
        <v>347</v>
      </c>
      <c r="D55" s="243" t="s">
        <v>318</v>
      </c>
      <c r="E55" s="244">
        <v>1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0</v>
      </c>
      <c r="O55" s="244">
        <f>ROUND(E55*N55,2)</f>
        <v>0</v>
      </c>
      <c r="P55" s="244">
        <v>4.2849999999999999E-2</v>
      </c>
      <c r="Q55" s="244">
        <f>ROUND(E55*P55,2)</f>
        <v>0.04</v>
      </c>
      <c r="R55" s="246"/>
      <c r="S55" s="246" t="s">
        <v>186</v>
      </c>
      <c r="T55" s="247" t="s">
        <v>187</v>
      </c>
      <c r="U55" s="224">
        <v>0.55800000000000005</v>
      </c>
      <c r="V55" s="224">
        <f>ROUND(E55*U55,2)</f>
        <v>0.56000000000000005</v>
      </c>
      <c r="W55" s="224"/>
      <c r="X55" s="224" t="s">
        <v>229</v>
      </c>
      <c r="Y55" s="224" t="s">
        <v>207</v>
      </c>
      <c r="Z55" s="213"/>
      <c r="AA55" s="213"/>
      <c r="AB55" s="213"/>
      <c r="AC55" s="213"/>
      <c r="AD55" s="213"/>
      <c r="AE55" s="213"/>
      <c r="AF55" s="213"/>
      <c r="AG55" s="213" t="s">
        <v>230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28</v>
      </c>
      <c r="B56" s="242" t="s">
        <v>348</v>
      </c>
      <c r="C56" s="251" t="s">
        <v>349</v>
      </c>
      <c r="D56" s="243" t="s">
        <v>350</v>
      </c>
      <c r="E56" s="244">
        <v>1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0.11700000000000001</v>
      </c>
      <c r="Q56" s="244">
        <f>ROUND(E56*P56,2)</f>
        <v>0.12</v>
      </c>
      <c r="R56" s="246"/>
      <c r="S56" s="246" t="s">
        <v>186</v>
      </c>
      <c r="T56" s="247" t="s">
        <v>194</v>
      </c>
      <c r="U56" s="224">
        <v>1.3720000000000001</v>
      </c>
      <c r="V56" s="224">
        <f>ROUND(E56*U56,2)</f>
        <v>1.37</v>
      </c>
      <c r="W56" s="224"/>
      <c r="X56" s="224" t="s">
        <v>229</v>
      </c>
      <c r="Y56" s="224" t="s">
        <v>207</v>
      </c>
      <c r="Z56" s="213"/>
      <c r="AA56" s="213"/>
      <c r="AB56" s="213"/>
      <c r="AC56" s="213"/>
      <c r="AD56" s="213"/>
      <c r="AE56" s="213"/>
      <c r="AF56" s="213"/>
      <c r="AG56" s="213" t="s">
        <v>230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1">
        <v>29</v>
      </c>
      <c r="B57" s="242" t="s">
        <v>351</v>
      </c>
      <c r="C57" s="251" t="s">
        <v>352</v>
      </c>
      <c r="D57" s="243" t="s">
        <v>318</v>
      </c>
      <c r="E57" s="244">
        <v>1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0</v>
      </c>
      <c r="O57" s="244">
        <f>ROUND(E57*N57,2)</f>
        <v>0</v>
      </c>
      <c r="P57" s="244">
        <v>0.11700000000000001</v>
      </c>
      <c r="Q57" s="244">
        <f>ROUND(E57*P57,2)</f>
        <v>0.12</v>
      </c>
      <c r="R57" s="246"/>
      <c r="S57" s="246" t="s">
        <v>186</v>
      </c>
      <c r="T57" s="247" t="s">
        <v>187</v>
      </c>
      <c r="U57" s="224">
        <v>1.3720000000000001</v>
      </c>
      <c r="V57" s="224">
        <f>ROUND(E57*U57,2)</f>
        <v>1.37</v>
      </c>
      <c r="W57" s="224"/>
      <c r="X57" s="224" t="s">
        <v>229</v>
      </c>
      <c r="Y57" s="224" t="s">
        <v>207</v>
      </c>
      <c r="Z57" s="213"/>
      <c r="AA57" s="213"/>
      <c r="AB57" s="213"/>
      <c r="AC57" s="213"/>
      <c r="AD57" s="213"/>
      <c r="AE57" s="213"/>
      <c r="AF57" s="213"/>
      <c r="AG57" s="213" t="s">
        <v>230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30</v>
      </c>
      <c r="B58" s="242" t="s">
        <v>353</v>
      </c>
      <c r="C58" s="251" t="s">
        <v>354</v>
      </c>
      <c r="D58" s="243" t="s">
        <v>318</v>
      </c>
      <c r="E58" s="244">
        <v>1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8.9999999999999993E-3</v>
      </c>
      <c r="Q58" s="244">
        <f>ROUND(E58*P58,2)</f>
        <v>0.01</v>
      </c>
      <c r="R58" s="246"/>
      <c r="S58" s="246" t="s">
        <v>186</v>
      </c>
      <c r="T58" s="247" t="s">
        <v>187</v>
      </c>
      <c r="U58" s="224">
        <v>1.7224999999999999</v>
      </c>
      <c r="V58" s="224">
        <f>ROUND(E58*U58,2)</f>
        <v>1.72</v>
      </c>
      <c r="W58" s="224"/>
      <c r="X58" s="224" t="s">
        <v>229</v>
      </c>
      <c r="Y58" s="224" t="s">
        <v>207</v>
      </c>
      <c r="Z58" s="213"/>
      <c r="AA58" s="213"/>
      <c r="AB58" s="213"/>
      <c r="AC58" s="213"/>
      <c r="AD58" s="213"/>
      <c r="AE58" s="213"/>
      <c r="AF58" s="213"/>
      <c r="AG58" s="213" t="s">
        <v>230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1">
        <v>31</v>
      </c>
      <c r="B59" s="242" t="s">
        <v>355</v>
      </c>
      <c r="C59" s="251" t="s">
        <v>356</v>
      </c>
      <c r="D59" s="243" t="s">
        <v>237</v>
      </c>
      <c r="E59" s="244">
        <v>1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0</v>
      </c>
      <c r="O59" s="244">
        <f>ROUND(E59*N59,2)</f>
        <v>0</v>
      </c>
      <c r="P59" s="244">
        <v>7.7420000000000003E-2</v>
      </c>
      <c r="Q59" s="244">
        <f>ROUND(E59*P59,2)</f>
        <v>0.08</v>
      </c>
      <c r="R59" s="246"/>
      <c r="S59" s="246" t="s">
        <v>186</v>
      </c>
      <c r="T59" s="247" t="s">
        <v>187</v>
      </c>
      <c r="U59" s="224">
        <v>0.18</v>
      </c>
      <c r="V59" s="224">
        <f>ROUND(E59*U59,2)</f>
        <v>0.18</v>
      </c>
      <c r="W59" s="224"/>
      <c r="X59" s="224" t="s">
        <v>229</v>
      </c>
      <c r="Y59" s="224" t="s">
        <v>207</v>
      </c>
      <c r="Z59" s="213"/>
      <c r="AA59" s="213"/>
      <c r="AB59" s="213"/>
      <c r="AC59" s="213"/>
      <c r="AD59" s="213"/>
      <c r="AE59" s="213"/>
      <c r="AF59" s="213"/>
      <c r="AG59" s="213" t="s">
        <v>230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32</v>
      </c>
      <c r="B60" s="242" t="s">
        <v>357</v>
      </c>
      <c r="C60" s="251" t="s">
        <v>358</v>
      </c>
      <c r="D60" s="243" t="s">
        <v>185</v>
      </c>
      <c r="E60" s="244">
        <v>16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186</v>
      </c>
      <c r="T60" s="247" t="s">
        <v>187</v>
      </c>
      <c r="U60" s="224">
        <v>1</v>
      </c>
      <c r="V60" s="224">
        <f>ROUND(E60*U60,2)</f>
        <v>16</v>
      </c>
      <c r="W60" s="224"/>
      <c r="X60" s="224" t="s">
        <v>188</v>
      </c>
      <c r="Y60" s="224" t="s">
        <v>207</v>
      </c>
      <c r="Z60" s="213"/>
      <c r="AA60" s="213"/>
      <c r="AB60" s="213"/>
      <c r="AC60" s="213"/>
      <c r="AD60" s="213"/>
      <c r="AE60" s="213"/>
      <c r="AF60" s="213"/>
      <c r="AG60" s="213" t="s">
        <v>190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ht="22.5" outlineLevel="1" x14ac:dyDescent="0.2">
      <c r="A61" s="234">
        <v>33</v>
      </c>
      <c r="B61" s="235" t="s">
        <v>359</v>
      </c>
      <c r="C61" s="252" t="s">
        <v>360</v>
      </c>
      <c r="D61" s="236" t="s">
        <v>293</v>
      </c>
      <c r="E61" s="237">
        <v>1.2372000000000001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0</v>
      </c>
      <c r="O61" s="237">
        <f>ROUND(E61*N61,2)</f>
        <v>0</v>
      </c>
      <c r="P61" s="237">
        <v>0</v>
      </c>
      <c r="Q61" s="237">
        <f>ROUND(E61*P61,2)</f>
        <v>0</v>
      </c>
      <c r="R61" s="239" t="s">
        <v>319</v>
      </c>
      <c r="S61" s="239" t="s">
        <v>194</v>
      </c>
      <c r="T61" s="240" t="s">
        <v>194</v>
      </c>
      <c r="U61" s="224">
        <v>11.403</v>
      </c>
      <c r="V61" s="224">
        <f>ROUND(E61*U61,2)</f>
        <v>14.11</v>
      </c>
      <c r="W61" s="224"/>
      <c r="X61" s="224" t="s">
        <v>294</v>
      </c>
      <c r="Y61" s="224" t="s">
        <v>207</v>
      </c>
      <c r="Z61" s="213"/>
      <c r="AA61" s="213"/>
      <c r="AB61" s="213"/>
      <c r="AC61" s="213"/>
      <c r="AD61" s="213"/>
      <c r="AE61" s="213"/>
      <c r="AF61" s="213"/>
      <c r="AG61" s="213" t="s">
        <v>295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 x14ac:dyDescent="0.2">
      <c r="A62" s="220"/>
      <c r="B62" s="221"/>
      <c r="C62" s="263" t="s">
        <v>361</v>
      </c>
      <c r="D62" s="259"/>
      <c r="E62" s="259"/>
      <c r="F62" s="259"/>
      <c r="G62" s="259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266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1">
        <v>34</v>
      </c>
      <c r="B63" s="242" t="s">
        <v>362</v>
      </c>
      <c r="C63" s="251" t="s">
        <v>363</v>
      </c>
      <c r="D63" s="243" t="s">
        <v>293</v>
      </c>
      <c r="E63" s="244">
        <v>2.1953399999999998</v>
      </c>
      <c r="F63" s="245"/>
      <c r="G63" s="246">
        <f>ROUND(E63*F63,2)</f>
        <v>0</v>
      </c>
      <c r="H63" s="245"/>
      <c r="I63" s="246">
        <f>ROUND(E63*H63,2)</f>
        <v>0</v>
      </c>
      <c r="J63" s="245"/>
      <c r="K63" s="246">
        <f>ROUND(E63*J63,2)</f>
        <v>0</v>
      </c>
      <c r="L63" s="246">
        <v>21</v>
      </c>
      <c r="M63" s="246">
        <f>G63*(1+L63/100)</f>
        <v>0</v>
      </c>
      <c r="N63" s="244">
        <v>0</v>
      </c>
      <c r="O63" s="244">
        <f>ROUND(E63*N63,2)</f>
        <v>0</v>
      </c>
      <c r="P63" s="244">
        <v>0</v>
      </c>
      <c r="Q63" s="244">
        <f>ROUND(E63*P63,2)</f>
        <v>0</v>
      </c>
      <c r="R63" s="246" t="s">
        <v>364</v>
      </c>
      <c r="S63" s="246" t="s">
        <v>194</v>
      </c>
      <c r="T63" s="247" t="s">
        <v>194</v>
      </c>
      <c r="U63" s="224">
        <v>0</v>
      </c>
      <c r="V63" s="224">
        <f>ROUND(E63*U63,2)</f>
        <v>0</v>
      </c>
      <c r="W63" s="224"/>
      <c r="X63" s="224" t="s">
        <v>365</v>
      </c>
      <c r="Y63" s="224" t="s">
        <v>207</v>
      </c>
      <c r="Z63" s="213"/>
      <c r="AA63" s="213"/>
      <c r="AB63" s="213"/>
      <c r="AC63" s="213"/>
      <c r="AD63" s="213"/>
      <c r="AE63" s="213"/>
      <c r="AF63" s="213"/>
      <c r="AG63" s="213" t="s">
        <v>366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x14ac:dyDescent="0.2">
      <c r="A64" s="227" t="s">
        <v>181</v>
      </c>
      <c r="B64" s="228" t="s">
        <v>99</v>
      </c>
      <c r="C64" s="250" t="s">
        <v>100</v>
      </c>
      <c r="D64" s="229"/>
      <c r="E64" s="230"/>
      <c r="F64" s="231"/>
      <c r="G64" s="231">
        <f>SUMIF(AG65:AG83,"&lt;&gt;NOR",G65:G83)</f>
        <v>0</v>
      </c>
      <c r="H64" s="231"/>
      <c r="I64" s="231">
        <f>SUM(I65:I83)</f>
        <v>0</v>
      </c>
      <c r="J64" s="231"/>
      <c r="K64" s="231">
        <f>SUM(K65:K83)</f>
        <v>0</v>
      </c>
      <c r="L64" s="231"/>
      <c r="M64" s="231">
        <f>SUM(M65:M83)</f>
        <v>0</v>
      </c>
      <c r="N64" s="230"/>
      <c r="O64" s="230">
        <f>SUM(O65:O83)</f>
        <v>0.01</v>
      </c>
      <c r="P64" s="230"/>
      <c r="Q64" s="230">
        <f>SUM(Q65:Q83)</f>
        <v>0</v>
      </c>
      <c r="R64" s="231"/>
      <c r="S64" s="231"/>
      <c r="T64" s="232"/>
      <c r="U64" s="226"/>
      <c r="V64" s="226">
        <f>SUM(V65:V83)</f>
        <v>3.79</v>
      </c>
      <c r="W64" s="226"/>
      <c r="X64" s="226"/>
      <c r="Y64" s="226"/>
      <c r="AG64" t="s">
        <v>182</v>
      </c>
    </row>
    <row r="65" spans="1:60" outlineLevel="1" x14ac:dyDescent="0.2">
      <c r="A65" s="234">
        <v>35</v>
      </c>
      <c r="B65" s="235" t="s">
        <v>367</v>
      </c>
      <c r="C65" s="252" t="s">
        <v>368</v>
      </c>
      <c r="D65" s="236" t="s">
        <v>318</v>
      </c>
      <c r="E65" s="237">
        <v>1</v>
      </c>
      <c r="F65" s="238"/>
      <c r="G65" s="239">
        <f>ROUND(E65*F65,2)</f>
        <v>0</v>
      </c>
      <c r="H65" s="238"/>
      <c r="I65" s="239">
        <f>ROUND(E65*H65,2)</f>
        <v>0</v>
      </c>
      <c r="J65" s="238"/>
      <c r="K65" s="239">
        <f>ROUND(E65*J65,2)</f>
        <v>0</v>
      </c>
      <c r="L65" s="239">
        <v>21</v>
      </c>
      <c r="M65" s="239">
        <f>G65*(1+L65/100)</f>
        <v>0</v>
      </c>
      <c r="N65" s="237">
        <v>0</v>
      </c>
      <c r="O65" s="237">
        <f>ROUND(E65*N65,2)</f>
        <v>0</v>
      </c>
      <c r="P65" s="237">
        <v>0</v>
      </c>
      <c r="Q65" s="237">
        <f>ROUND(E65*P65,2)</f>
        <v>0</v>
      </c>
      <c r="R65" s="239" t="s">
        <v>315</v>
      </c>
      <c r="S65" s="239" t="s">
        <v>194</v>
      </c>
      <c r="T65" s="240" t="s">
        <v>194</v>
      </c>
      <c r="U65" s="224">
        <v>0.124</v>
      </c>
      <c r="V65" s="224">
        <f>ROUND(E65*U65,2)</f>
        <v>0.12</v>
      </c>
      <c r="W65" s="224"/>
      <c r="X65" s="224" t="s">
        <v>229</v>
      </c>
      <c r="Y65" s="224" t="s">
        <v>207</v>
      </c>
      <c r="Z65" s="213"/>
      <c r="AA65" s="213"/>
      <c r="AB65" s="213"/>
      <c r="AC65" s="213"/>
      <c r="AD65" s="213"/>
      <c r="AE65" s="213"/>
      <c r="AF65" s="213"/>
      <c r="AG65" s="213" t="s">
        <v>230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2" x14ac:dyDescent="0.2">
      <c r="A66" s="220"/>
      <c r="B66" s="221"/>
      <c r="C66" s="264" t="s">
        <v>369</v>
      </c>
      <c r="D66" s="257"/>
      <c r="E66" s="258">
        <v>1</v>
      </c>
      <c r="F66" s="224"/>
      <c r="G66" s="224"/>
      <c r="H66" s="224"/>
      <c r="I66" s="224"/>
      <c r="J66" s="224"/>
      <c r="K66" s="224"/>
      <c r="L66" s="224"/>
      <c r="M66" s="224"/>
      <c r="N66" s="223"/>
      <c r="O66" s="223"/>
      <c r="P66" s="223"/>
      <c r="Q66" s="223"/>
      <c r="R66" s="224"/>
      <c r="S66" s="224"/>
      <c r="T66" s="224"/>
      <c r="U66" s="224"/>
      <c r="V66" s="224"/>
      <c r="W66" s="224"/>
      <c r="X66" s="224"/>
      <c r="Y66" s="224"/>
      <c r="Z66" s="213"/>
      <c r="AA66" s="213"/>
      <c r="AB66" s="213"/>
      <c r="AC66" s="213"/>
      <c r="AD66" s="213"/>
      <c r="AE66" s="213"/>
      <c r="AF66" s="213"/>
      <c r="AG66" s="213" t="s">
        <v>285</v>
      </c>
      <c r="AH66" s="213">
        <v>5</v>
      </c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41">
        <v>36</v>
      </c>
      <c r="B67" s="242" t="s">
        <v>370</v>
      </c>
      <c r="C67" s="251" t="s">
        <v>371</v>
      </c>
      <c r="D67" s="243" t="s">
        <v>318</v>
      </c>
      <c r="E67" s="244">
        <v>5</v>
      </c>
      <c r="F67" s="245"/>
      <c r="G67" s="246">
        <f>ROUND(E67*F67,2)</f>
        <v>0</v>
      </c>
      <c r="H67" s="245"/>
      <c r="I67" s="246">
        <f>ROUND(E67*H67,2)</f>
        <v>0</v>
      </c>
      <c r="J67" s="245"/>
      <c r="K67" s="246">
        <f>ROUND(E67*J67,2)</f>
        <v>0</v>
      </c>
      <c r="L67" s="246">
        <v>21</v>
      </c>
      <c r="M67" s="246">
        <f>G67*(1+L67/100)</f>
        <v>0</v>
      </c>
      <c r="N67" s="244">
        <v>1.8000000000000001E-4</v>
      </c>
      <c r="O67" s="244">
        <f>ROUND(E67*N67,2)</f>
        <v>0</v>
      </c>
      <c r="P67" s="244">
        <v>0</v>
      </c>
      <c r="Q67" s="244">
        <f>ROUND(E67*P67,2)</f>
        <v>0</v>
      </c>
      <c r="R67" s="246" t="s">
        <v>315</v>
      </c>
      <c r="S67" s="246" t="s">
        <v>194</v>
      </c>
      <c r="T67" s="247" t="s">
        <v>194</v>
      </c>
      <c r="U67" s="224">
        <v>0.16500000000000001</v>
      </c>
      <c r="V67" s="224">
        <f>ROUND(E67*U67,2)</f>
        <v>0.83</v>
      </c>
      <c r="W67" s="224"/>
      <c r="X67" s="224" t="s">
        <v>229</v>
      </c>
      <c r="Y67" s="224" t="s">
        <v>207</v>
      </c>
      <c r="Z67" s="213"/>
      <c r="AA67" s="213"/>
      <c r="AB67" s="213"/>
      <c r="AC67" s="213"/>
      <c r="AD67" s="213"/>
      <c r="AE67" s="213"/>
      <c r="AF67" s="213"/>
      <c r="AG67" s="213" t="s">
        <v>230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34">
        <v>37</v>
      </c>
      <c r="B68" s="235" t="s">
        <v>372</v>
      </c>
      <c r="C68" s="252" t="s">
        <v>373</v>
      </c>
      <c r="D68" s="236" t="s">
        <v>318</v>
      </c>
      <c r="E68" s="237">
        <v>5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 t="s">
        <v>315</v>
      </c>
      <c r="S68" s="239" t="s">
        <v>194</v>
      </c>
      <c r="T68" s="240" t="s">
        <v>194</v>
      </c>
      <c r="U68" s="224">
        <v>0.16500000000000001</v>
      </c>
      <c r="V68" s="224">
        <f>ROUND(E68*U68,2)</f>
        <v>0.83</v>
      </c>
      <c r="W68" s="224"/>
      <c r="X68" s="224" t="s">
        <v>229</v>
      </c>
      <c r="Y68" s="224" t="s">
        <v>207</v>
      </c>
      <c r="Z68" s="213"/>
      <c r="AA68" s="213"/>
      <c r="AB68" s="213"/>
      <c r="AC68" s="213"/>
      <c r="AD68" s="213"/>
      <c r="AE68" s="213"/>
      <c r="AF68" s="213"/>
      <c r="AG68" s="213" t="s">
        <v>230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374</v>
      </c>
      <c r="D69" s="257"/>
      <c r="E69" s="258">
        <v>5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285</v>
      </c>
      <c r="AH69" s="213">
        <v>5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38</v>
      </c>
      <c r="B70" s="242" t="s">
        <v>375</v>
      </c>
      <c r="C70" s="251" t="s">
        <v>376</v>
      </c>
      <c r="D70" s="243" t="s">
        <v>318</v>
      </c>
      <c r="E70" s="244">
        <v>1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1.64E-3</v>
      </c>
      <c r="O70" s="244">
        <f>ROUND(E70*N70,2)</f>
        <v>0</v>
      </c>
      <c r="P70" s="244">
        <v>0</v>
      </c>
      <c r="Q70" s="244">
        <f>ROUND(E70*P70,2)</f>
        <v>0</v>
      </c>
      <c r="R70" s="246" t="s">
        <v>315</v>
      </c>
      <c r="S70" s="246" t="s">
        <v>194</v>
      </c>
      <c r="T70" s="247" t="s">
        <v>194</v>
      </c>
      <c r="U70" s="224">
        <v>0.372</v>
      </c>
      <c r="V70" s="224">
        <f>ROUND(E70*U70,2)</f>
        <v>0.37</v>
      </c>
      <c r="W70" s="224"/>
      <c r="X70" s="224" t="s">
        <v>229</v>
      </c>
      <c r="Y70" s="224" t="s">
        <v>207</v>
      </c>
      <c r="Z70" s="213"/>
      <c r="AA70" s="213"/>
      <c r="AB70" s="213"/>
      <c r="AC70" s="213"/>
      <c r="AD70" s="213"/>
      <c r="AE70" s="213"/>
      <c r="AF70" s="213"/>
      <c r="AG70" s="213" t="s">
        <v>230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ht="22.5" outlineLevel="1" x14ac:dyDescent="0.2">
      <c r="A71" s="241">
        <v>39</v>
      </c>
      <c r="B71" s="242" t="s">
        <v>377</v>
      </c>
      <c r="C71" s="251" t="s">
        <v>378</v>
      </c>
      <c r="D71" s="243" t="s">
        <v>318</v>
      </c>
      <c r="E71" s="244">
        <v>1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1.3999999999999999E-4</v>
      </c>
      <c r="O71" s="244">
        <f>ROUND(E71*N71,2)</f>
        <v>0</v>
      </c>
      <c r="P71" s="244">
        <v>0</v>
      </c>
      <c r="Q71" s="244">
        <f>ROUND(E71*P71,2)</f>
        <v>0</v>
      </c>
      <c r="R71" s="246" t="s">
        <v>319</v>
      </c>
      <c r="S71" s="246" t="s">
        <v>194</v>
      </c>
      <c r="T71" s="247" t="s">
        <v>194</v>
      </c>
      <c r="U71" s="224">
        <v>8.2000000000000003E-2</v>
      </c>
      <c r="V71" s="224">
        <f>ROUND(E71*U71,2)</f>
        <v>0.08</v>
      </c>
      <c r="W71" s="224"/>
      <c r="X71" s="224" t="s">
        <v>229</v>
      </c>
      <c r="Y71" s="224" t="s">
        <v>207</v>
      </c>
      <c r="Z71" s="213"/>
      <c r="AA71" s="213"/>
      <c r="AB71" s="213"/>
      <c r="AC71" s="213"/>
      <c r="AD71" s="213"/>
      <c r="AE71" s="213"/>
      <c r="AF71" s="213"/>
      <c r="AG71" s="213" t="s">
        <v>230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1">
        <v>40</v>
      </c>
      <c r="B72" s="242" t="s">
        <v>379</v>
      </c>
      <c r="C72" s="251" t="s">
        <v>380</v>
      </c>
      <c r="D72" s="243" t="s">
        <v>237</v>
      </c>
      <c r="E72" s="244">
        <v>1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186</v>
      </c>
      <c r="T72" s="247" t="s">
        <v>187</v>
      </c>
      <c r="U72" s="224">
        <v>0</v>
      </c>
      <c r="V72" s="224">
        <f>ROUND(E72*U72,2)</f>
        <v>0</v>
      </c>
      <c r="W72" s="224"/>
      <c r="X72" s="224" t="s">
        <v>229</v>
      </c>
      <c r="Y72" s="224" t="s">
        <v>207</v>
      </c>
      <c r="Z72" s="213"/>
      <c r="AA72" s="213"/>
      <c r="AB72" s="213"/>
      <c r="AC72" s="213"/>
      <c r="AD72" s="213"/>
      <c r="AE72" s="213"/>
      <c r="AF72" s="213"/>
      <c r="AG72" s="213" t="s">
        <v>230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34">
        <v>41</v>
      </c>
      <c r="B73" s="235" t="s">
        <v>381</v>
      </c>
      <c r="C73" s="252" t="s">
        <v>382</v>
      </c>
      <c r="D73" s="236" t="s">
        <v>257</v>
      </c>
      <c r="E73" s="237">
        <v>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5.4799999999999996E-3</v>
      </c>
      <c r="O73" s="237">
        <f>ROUND(E73*N73,2)</f>
        <v>0.01</v>
      </c>
      <c r="P73" s="237">
        <v>0</v>
      </c>
      <c r="Q73" s="237">
        <f>ROUND(E73*P73,2)</f>
        <v>0</v>
      </c>
      <c r="R73" s="239"/>
      <c r="S73" s="239" t="s">
        <v>186</v>
      </c>
      <c r="T73" s="240" t="s">
        <v>187</v>
      </c>
      <c r="U73" s="224">
        <v>1.556</v>
      </c>
      <c r="V73" s="224">
        <f>ROUND(E73*U73,2)</f>
        <v>1.56</v>
      </c>
      <c r="W73" s="224"/>
      <c r="X73" s="224" t="s">
        <v>229</v>
      </c>
      <c r="Y73" s="224" t="s">
        <v>207</v>
      </c>
      <c r="Z73" s="213"/>
      <c r="AA73" s="213"/>
      <c r="AB73" s="213"/>
      <c r="AC73" s="213"/>
      <c r="AD73" s="213"/>
      <c r="AE73" s="213"/>
      <c r="AF73" s="213"/>
      <c r="AG73" s="213" t="s">
        <v>230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2" x14ac:dyDescent="0.2">
      <c r="A74" s="220"/>
      <c r="B74" s="221"/>
      <c r="C74" s="253" t="s">
        <v>383</v>
      </c>
      <c r="D74" s="249"/>
      <c r="E74" s="249"/>
      <c r="F74" s="249"/>
      <c r="G74" s="249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3"/>
      <c r="AA74" s="213"/>
      <c r="AB74" s="213"/>
      <c r="AC74" s="213"/>
      <c r="AD74" s="213"/>
      <c r="AE74" s="213"/>
      <c r="AF74" s="213"/>
      <c r="AG74" s="213" t="s">
        <v>198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1">
        <v>42</v>
      </c>
      <c r="B75" s="242" t="s">
        <v>384</v>
      </c>
      <c r="C75" s="251" t="s">
        <v>385</v>
      </c>
      <c r="D75" s="243" t="s">
        <v>237</v>
      </c>
      <c r="E75" s="244">
        <v>1</v>
      </c>
      <c r="F75" s="245"/>
      <c r="G75" s="246">
        <f>ROUND(E75*F75,2)</f>
        <v>0</v>
      </c>
      <c r="H75" s="245"/>
      <c r="I75" s="246">
        <f>ROUND(E75*H75,2)</f>
        <v>0</v>
      </c>
      <c r="J75" s="245"/>
      <c r="K75" s="246">
        <f>ROUND(E75*J75,2)</f>
        <v>0</v>
      </c>
      <c r="L75" s="246">
        <v>21</v>
      </c>
      <c r="M75" s="246">
        <f>G75*(1+L75/100)</f>
        <v>0</v>
      </c>
      <c r="N75" s="244">
        <v>0</v>
      </c>
      <c r="O75" s="244">
        <f>ROUND(E75*N75,2)</f>
        <v>0</v>
      </c>
      <c r="P75" s="244">
        <v>0</v>
      </c>
      <c r="Q75" s="244">
        <f>ROUND(E75*P75,2)</f>
        <v>0</v>
      </c>
      <c r="R75" s="246"/>
      <c r="S75" s="246" t="s">
        <v>186</v>
      </c>
      <c r="T75" s="247" t="s">
        <v>187</v>
      </c>
      <c r="U75" s="224">
        <v>0</v>
      </c>
      <c r="V75" s="224">
        <f>ROUND(E75*U75,2)</f>
        <v>0</v>
      </c>
      <c r="W75" s="224"/>
      <c r="X75" s="224" t="s">
        <v>229</v>
      </c>
      <c r="Y75" s="224" t="s">
        <v>207</v>
      </c>
      <c r="Z75" s="213"/>
      <c r="AA75" s="213"/>
      <c r="AB75" s="213"/>
      <c r="AC75" s="213"/>
      <c r="AD75" s="213"/>
      <c r="AE75" s="213"/>
      <c r="AF75" s="213"/>
      <c r="AG75" s="213" t="s">
        <v>230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43</v>
      </c>
      <c r="B76" s="242" t="s">
        <v>386</v>
      </c>
      <c r="C76" s="251" t="s">
        <v>387</v>
      </c>
      <c r="D76" s="243" t="s">
        <v>237</v>
      </c>
      <c r="E76" s="244">
        <v>1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186</v>
      </c>
      <c r="T76" s="247" t="s">
        <v>187</v>
      </c>
      <c r="U76" s="224">
        <v>0</v>
      </c>
      <c r="V76" s="224">
        <f>ROUND(E76*U76,2)</f>
        <v>0</v>
      </c>
      <c r="W76" s="224"/>
      <c r="X76" s="224" t="s">
        <v>229</v>
      </c>
      <c r="Y76" s="224" t="s">
        <v>207</v>
      </c>
      <c r="Z76" s="213"/>
      <c r="AA76" s="213"/>
      <c r="AB76" s="213"/>
      <c r="AC76" s="213"/>
      <c r="AD76" s="213"/>
      <c r="AE76" s="213"/>
      <c r="AF76" s="213"/>
      <c r="AG76" s="213" t="s">
        <v>230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1">
        <v>44</v>
      </c>
      <c r="B77" s="242" t="s">
        <v>388</v>
      </c>
      <c r="C77" s="251" t="s">
        <v>389</v>
      </c>
      <c r="D77" s="243" t="s">
        <v>237</v>
      </c>
      <c r="E77" s="244">
        <v>1</v>
      </c>
      <c r="F77" s="245"/>
      <c r="G77" s="246">
        <f>ROUND(E77*F77,2)</f>
        <v>0</v>
      </c>
      <c r="H77" s="245"/>
      <c r="I77" s="246">
        <f>ROUND(E77*H77,2)</f>
        <v>0</v>
      </c>
      <c r="J77" s="245"/>
      <c r="K77" s="246">
        <f>ROUND(E77*J77,2)</f>
        <v>0</v>
      </c>
      <c r="L77" s="246">
        <v>21</v>
      </c>
      <c r="M77" s="246">
        <f>G77*(1+L77/100)</f>
        <v>0</v>
      </c>
      <c r="N77" s="244">
        <v>0</v>
      </c>
      <c r="O77" s="244">
        <f>ROUND(E77*N77,2)</f>
        <v>0</v>
      </c>
      <c r="P77" s="244">
        <v>0</v>
      </c>
      <c r="Q77" s="244">
        <f>ROUND(E77*P77,2)</f>
        <v>0</v>
      </c>
      <c r="R77" s="246"/>
      <c r="S77" s="246" t="s">
        <v>186</v>
      </c>
      <c r="T77" s="247" t="s">
        <v>187</v>
      </c>
      <c r="U77" s="224">
        <v>0</v>
      </c>
      <c r="V77" s="224">
        <f>ROUND(E77*U77,2)</f>
        <v>0</v>
      </c>
      <c r="W77" s="224"/>
      <c r="X77" s="224" t="s">
        <v>229</v>
      </c>
      <c r="Y77" s="224" t="s">
        <v>207</v>
      </c>
      <c r="Z77" s="213"/>
      <c r="AA77" s="213"/>
      <c r="AB77" s="213"/>
      <c r="AC77" s="213"/>
      <c r="AD77" s="213"/>
      <c r="AE77" s="213"/>
      <c r="AF77" s="213"/>
      <c r="AG77" s="213" t="s">
        <v>230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45</v>
      </c>
      <c r="B78" s="242" t="s">
        <v>390</v>
      </c>
      <c r="C78" s="251" t="s">
        <v>391</v>
      </c>
      <c r="D78" s="243" t="s">
        <v>237</v>
      </c>
      <c r="E78" s="244">
        <v>1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186</v>
      </c>
      <c r="T78" s="247" t="s">
        <v>187</v>
      </c>
      <c r="U78" s="224">
        <v>0</v>
      </c>
      <c r="V78" s="224">
        <f>ROUND(E78*U78,2)</f>
        <v>0</v>
      </c>
      <c r="W78" s="224"/>
      <c r="X78" s="224" t="s">
        <v>229</v>
      </c>
      <c r="Y78" s="224" t="s">
        <v>207</v>
      </c>
      <c r="Z78" s="213"/>
      <c r="AA78" s="213"/>
      <c r="AB78" s="213"/>
      <c r="AC78" s="213"/>
      <c r="AD78" s="213"/>
      <c r="AE78" s="213"/>
      <c r="AF78" s="213"/>
      <c r="AG78" s="213" t="s">
        <v>230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1">
        <v>46</v>
      </c>
      <c r="B79" s="242" t="s">
        <v>392</v>
      </c>
      <c r="C79" s="251" t="s">
        <v>393</v>
      </c>
      <c r="D79" s="243" t="s">
        <v>237</v>
      </c>
      <c r="E79" s="244">
        <v>1</v>
      </c>
      <c r="F79" s="245"/>
      <c r="G79" s="246">
        <f>ROUND(E79*F79,2)</f>
        <v>0</v>
      </c>
      <c r="H79" s="245"/>
      <c r="I79" s="246">
        <f>ROUND(E79*H79,2)</f>
        <v>0</v>
      </c>
      <c r="J79" s="245"/>
      <c r="K79" s="246">
        <f>ROUND(E79*J79,2)</f>
        <v>0</v>
      </c>
      <c r="L79" s="246">
        <v>21</v>
      </c>
      <c r="M79" s="246">
        <f>G79*(1+L79/100)</f>
        <v>0</v>
      </c>
      <c r="N79" s="244">
        <v>0</v>
      </c>
      <c r="O79" s="244">
        <f>ROUND(E79*N79,2)</f>
        <v>0</v>
      </c>
      <c r="P79" s="244">
        <v>0</v>
      </c>
      <c r="Q79" s="244">
        <f>ROUND(E79*P79,2)</f>
        <v>0</v>
      </c>
      <c r="R79" s="246"/>
      <c r="S79" s="246" t="s">
        <v>186</v>
      </c>
      <c r="T79" s="247" t="s">
        <v>187</v>
      </c>
      <c r="U79" s="224">
        <v>0</v>
      </c>
      <c r="V79" s="224">
        <f>ROUND(E79*U79,2)</f>
        <v>0</v>
      </c>
      <c r="W79" s="224"/>
      <c r="X79" s="224" t="s">
        <v>229</v>
      </c>
      <c r="Y79" s="224" t="s">
        <v>207</v>
      </c>
      <c r="Z79" s="213"/>
      <c r="AA79" s="213"/>
      <c r="AB79" s="213"/>
      <c r="AC79" s="213"/>
      <c r="AD79" s="213"/>
      <c r="AE79" s="213"/>
      <c r="AF79" s="213"/>
      <c r="AG79" s="213" t="s">
        <v>230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ht="33.75" outlineLevel="1" x14ac:dyDescent="0.2">
      <c r="A80" s="241">
        <v>47</v>
      </c>
      <c r="B80" s="242" t="s">
        <v>394</v>
      </c>
      <c r="C80" s="251" t="s">
        <v>395</v>
      </c>
      <c r="D80" s="243" t="s">
        <v>318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1E-3</v>
      </c>
      <c r="O80" s="244">
        <f>ROUND(E80*N80,2)</f>
        <v>0</v>
      </c>
      <c r="P80" s="244">
        <v>0</v>
      </c>
      <c r="Q80" s="244">
        <f>ROUND(E80*P80,2)</f>
        <v>0</v>
      </c>
      <c r="R80" s="246" t="s">
        <v>396</v>
      </c>
      <c r="S80" s="246" t="s">
        <v>194</v>
      </c>
      <c r="T80" s="247" t="s">
        <v>194</v>
      </c>
      <c r="U80" s="224">
        <v>0</v>
      </c>
      <c r="V80" s="224">
        <f>ROUND(E80*U80,2)</f>
        <v>0</v>
      </c>
      <c r="W80" s="224"/>
      <c r="X80" s="224" t="s">
        <v>246</v>
      </c>
      <c r="Y80" s="224" t="s">
        <v>207</v>
      </c>
      <c r="Z80" s="213"/>
      <c r="AA80" s="213"/>
      <c r="AB80" s="213"/>
      <c r="AC80" s="213"/>
      <c r="AD80" s="213"/>
      <c r="AE80" s="213"/>
      <c r="AF80" s="213"/>
      <c r="AG80" s="213" t="s">
        <v>247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34">
        <v>48</v>
      </c>
      <c r="B81" s="235" t="s">
        <v>397</v>
      </c>
      <c r="C81" s="252" t="s">
        <v>398</v>
      </c>
      <c r="D81" s="236" t="s">
        <v>318</v>
      </c>
      <c r="E81" s="237">
        <v>1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1E-3</v>
      </c>
      <c r="O81" s="237">
        <f>ROUND(E81*N81,2)</f>
        <v>0</v>
      </c>
      <c r="P81" s="237">
        <v>0</v>
      </c>
      <c r="Q81" s="237">
        <f>ROUND(E81*P81,2)</f>
        <v>0</v>
      </c>
      <c r="R81" s="239"/>
      <c r="S81" s="239" t="s">
        <v>186</v>
      </c>
      <c r="T81" s="240" t="s">
        <v>399</v>
      </c>
      <c r="U81" s="224">
        <v>0</v>
      </c>
      <c r="V81" s="224">
        <f>ROUND(E81*U81,2)</f>
        <v>0</v>
      </c>
      <c r="W81" s="224"/>
      <c r="X81" s="224" t="s">
        <v>246</v>
      </c>
      <c r="Y81" s="224" t="s">
        <v>207</v>
      </c>
      <c r="Z81" s="213"/>
      <c r="AA81" s="213"/>
      <c r="AB81" s="213"/>
      <c r="AC81" s="213"/>
      <c r="AD81" s="213"/>
      <c r="AE81" s="213"/>
      <c r="AF81" s="213"/>
      <c r="AG81" s="213" t="s">
        <v>247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20">
        <v>49</v>
      </c>
      <c r="B82" s="221" t="s">
        <v>400</v>
      </c>
      <c r="C82" s="266" t="s">
        <v>401</v>
      </c>
      <c r="D82" s="222" t="s">
        <v>0</v>
      </c>
      <c r="E82" s="261"/>
      <c r="F82" s="225"/>
      <c r="G82" s="224">
        <f>ROUND(E82*F82,2)</f>
        <v>0</v>
      </c>
      <c r="H82" s="225"/>
      <c r="I82" s="224">
        <f>ROUND(E82*H82,2)</f>
        <v>0</v>
      </c>
      <c r="J82" s="225"/>
      <c r="K82" s="224">
        <f>ROUND(E82*J82,2)</f>
        <v>0</v>
      </c>
      <c r="L82" s="224">
        <v>21</v>
      </c>
      <c r="M82" s="224">
        <f>G82*(1+L82/100)</f>
        <v>0</v>
      </c>
      <c r="N82" s="223">
        <v>0</v>
      </c>
      <c r="O82" s="223">
        <f>ROUND(E82*N82,2)</f>
        <v>0</v>
      </c>
      <c r="P82" s="223">
        <v>0</v>
      </c>
      <c r="Q82" s="223">
        <f>ROUND(E82*P82,2)</f>
        <v>0</v>
      </c>
      <c r="R82" s="224" t="s">
        <v>315</v>
      </c>
      <c r="S82" s="224" t="s">
        <v>194</v>
      </c>
      <c r="T82" s="224" t="s">
        <v>194</v>
      </c>
      <c r="U82" s="224">
        <v>0</v>
      </c>
      <c r="V82" s="224">
        <f>ROUND(E82*U82,2)</f>
        <v>0</v>
      </c>
      <c r="W82" s="224"/>
      <c r="X82" s="224" t="s">
        <v>294</v>
      </c>
      <c r="Y82" s="224" t="s">
        <v>207</v>
      </c>
      <c r="Z82" s="213"/>
      <c r="AA82" s="213"/>
      <c r="AB82" s="213"/>
      <c r="AC82" s="213"/>
      <c r="AD82" s="213"/>
      <c r="AE82" s="213"/>
      <c r="AF82" s="213"/>
      <c r="AG82" s="213" t="s">
        <v>295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7" t="s">
        <v>402</v>
      </c>
      <c r="D83" s="262"/>
      <c r="E83" s="262"/>
      <c r="F83" s="262"/>
      <c r="G83" s="262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266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x14ac:dyDescent="0.2">
      <c r="A84" s="227" t="s">
        <v>181</v>
      </c>
      <c r="B84" s="228" t="s">
        <v>101</v>
      </c>
      <c r="C84" s="250" t="s">
        <v>102</v>
      </c>
      <c r="D84" s="229"/>
      <c r="E84" s="230"/>
      <c r="F84" s="231"/>
      <c r="G84" s="231">
        <f>SUMIF(AG85:AG90,"&lt;&gt;NOR",G85:G90)</f>
        <v>0</v>
      </c>
      <c r="H84" s="231"/>
      <c r="I84" s="231">
        <f>SUM(I85:I90)</f>
        <v>0</v>
      </c>
      <c r="J84" s="231"/>
      <c r="K84" s="231">
        <f>SUM(K85:K90)</f>
        <v>0</v>
      </c>
      <c r="L84" s="231"/>
      <c r="M84" s="231">
        <f>SUM(M85:M90)</f>
        <v>0</v>
      </c>
      <c r="N84" s="230"/>
      <c r="O84" s="230">
        <f>SUM(O85:O90)</f>
        <v>0</v>
      </c>
      <c r="P84" s="230"/>
      <c r="Q84" s="230">
        <f>SUM(Q85:Q90)</f>
        <v>0</v>
      </c>
      <c r="R84" s="231"/>
      <c r="S84" s="231"/>
      <c r="T84" s="232"/>
      <c r="U84" s="226"/>
      <c r="V84" s="226">
        <f>SUM(V85:V90)</f>
        <v>28.49</v>
      </c>
      <c r="W84" s="226"/>
      <c r="X84" s="226"/>
      <c r="Y84" s="226"/>
      <c r="AG84" t="s">
        <v>182</v>
      </c>
    </row>
    <row r="85" spans="1:60" ht="56.25" outlineLevel="1" x14ac:dyDescent="0.2">
      <c r="A85" s="234">
        <v>50</v>
      </c>
      <c r="B85" s="235" t="s">
        <v>403</v>
      </c>
      <c r="C85" s="252" t="s">
        <v>404</v>
      </c>
      <c r="D85" s="236" t="s">
        <v>272</v>
      </c>
      <c r="E85" s="237">
        <v>19.100000000000001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4.0000000000000003E-5</v>
      </c>
      <c r="O85" s="237">
        <f>ROUND(E85*N85,2)</f>
        <v>0</v>
      </c>
      <c r="P85" s="237">
        <v>0</v>
      </c>
      <c r="Q85" s="237">
        <f>ROUND(E85*P85,2)</f>
        <v>0</v>
      </c>
      <c r="R85" s="239" t="s">
        <v>405</v>
      </c>
      <c r="S85" s="239" t="s">
        <v>194</v>
      </c>
      <c r="T85" s="240" t="s">
        <v>194</v>
      </c>
      <c r="U85" s="224">
        <v>0.308</v>
      </c>
      <c r="V85" s="224">
        <f>ROUND(E85*U85,2)</f>
        <v>5.88</v>
      </c>
      <c r="W85" s="224"/>
      <c r="X85" s="224" t="s">
        <v>229</v>
      </c>
      <c r="Y85" s="224" t="s">
        <v>207</v>
      </c>
      <c r="Z85" s="213"/>
      <c r="AA85" s="213"/>
      <c r="AB85" s="213"/>
      <c r="AC85" s="213"/>
      <c r="AD85" s="213"/>
      <c r="AE85" s="213"/>
      <c r="AF85" s="213"/>
      <c r="AG85" s="213" t="s">
        <v>230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2" x14ac:dyDescent="0.2">
      <c r="A86" s="220"/>
      <c r="B86" s="221"/>
      <c r="C86" s="264" t="s">
        <v>406</v>
      </c>
      <c r="D86" s="257"/>
      <c r="E86" s="258">
        <v>19.100000000000001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285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34">
        <v>51</v>
      </c>
      <c r="B87" s="235" t="s">
        <v>407</v>
      </c>
      <c r="C87" s="252" t="s">
        <v>408</v>
      </c>
      <c r="D87" s="236" t="s">
        <v>272</v>
      </c>
      <c r="E87" s="237">
        <v>70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 t="s">
        <v>264</v>
      </c>
      <c r="S87" s="239" t="s">
        <v>194</v>
      </c>
      <c r="T87" s="240" t="s">
        <v>194</v>
      </c>
      <c r="U87" s="224">
        <v>1.4999999999999999E-2</v>
      </c>
      <c r="V87" s="224">
        <f>ROUND(E87*U87,2)</f>
        <v>1.05</v>
      </c>
      <c r="W87" s="224"/>
      <c r="X87" s="224" t="s">
        <v>229</v>
      </c>
      <c r="Y87" s="224" t="s">
        <v>207</v>
      </c>
      <c r="Z87" s="213"/>
      <c r="AA87" s="213"/>
      <c r="AB87" s="213"/>
      <c r="AC87" s="213"/>
      <c r="AD87" s="213"/>
      <c r="AE87" s="213"/>
      <c r="AF87" s="213"/>
      <c r="AG87" s="213" t="s">
        <v>230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2" x14ac:dyDescent="0.2">
      <c r="A88" s="220"/>
      <c r="B88" s="221"/>
      <c r="C88" s="264" t="s">
        <v>409</v>
      </c>
      <c r="D88" s="257"/>
      <c r="E88" s="258">
        <v>70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3"/>
      <c r="AA88" s="213"/>
      <c r="AB88" s="213"/>
      <c r="AC88" s="213"/>
      <c r="AD88" s="213"/>
      <c r="AE88" s="213"/>
      <c r="AF88" s="213"/>
      <c r="AG88" s="213" t="s">
        <v>285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1" x14ac:dyDescent="0.2">
      <c r="A89" s="234">
        <v>52</v>
      </c>
      <c r="B89" s="235" t="s">
        <v>410</v>
      </c>
      <c r="C89" s="252" t="s">
        <v>411</v>
      </c>
      <c r="D89" s="236" t="s">
        <v>272</v>
      </c>
      <c r="E89" s="237">
        <v>70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4.0000000000000003E-5</v>
      </c>
      <c r="O89" s="237">
        <f>ROUND(E89*N89,2)</f>
        <v>0</v>
      </c>
      <c r="P89" s="237">
        <v>0</v>
      </c>
      <c r="Q89" s="237">
        <f>ROUND(E89*P89,2)</f>
        <v>0</v>
      </c>
      <c r="R89" s="239"/>
      <c r="S89" s="239" t="s">
        <v>186</v>
      </c>
      <c r="T89" s="240" t="s">
        <v>187</v>
      </c>
      <c r="U89" s="224">
        <v>0.308</v>
      </c>
      <c r="V89" s="224">
        <f>ROUND(E89*U89,2)</f>
        <v>21.56</v>
      </c>
      <c r="W89" s="224"/>
      <c r="X89" s="224" t="s">
        <v>229</v>
      </c>
      <c r="Y89" s="224" t="s">
        <v>207</v>
      </c>
      <c r="Z89" s="213"/>
      <c r="AA89" s="213"/>
      <c r="AB89" s="213"/>
      <c r="AC89" s="213"/>
      <c r="AD89" s="213"/>
      <c r="AE89" s="213"/>
      <c r="AF89" s="213"/>
      <c r="AG89" s="213" t="s">
        <v>230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2" x14ac:dyDescent="0.2">
      <c r="A90" s="220"/>
      <c r="B90" s="221"/>
      <c r="C90" s="264" t="s">
        <v>412</v>
      </c>
      <c r="D90" s="257"/>
      <c r="E90" s="258">
        <v>70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285</v>
      </c>
      <c r="AH90" s="213">
        <v>5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x14ac:dyDescent="0.2">
      <c r="A91" s="227" t="s">
        <v>181</v>
      </c>
      <c r="B91" s="228" t="s">
        <v>103</v>
      </c>
      <c r="C91" s="250" t="s">
        <v>104</v>
      </c>
      <c r="D91" s="229"/>
      <c r="E91" s="230"/>
      <c r="F91" s="231"/>
      <c r="G91" s="231">
        <f>SUMIF(AG92:AG100,"&lt;&gt;NOR",G92:G100)</f>
        <v>0</v>
      </c>
      <c r="H91" s="231"/>
      <c r="I91" s="231">
        <f>SUM(I92:I100)</f>
        <v>0</v>
      </c>
      <c r="J91" s="231"/>
      <c r="K91" s="231">
        <f>SUM(K92:K100)</f>
        <v>0</v>
      </c>
      <c r="L91" s="231"/>
      <c r="M91" s="231">
        <f>SUM(M92:M100)</f>
        <v>0</v>
      </c>
      <c r="N91" s="230"/>
      <c r="O91" s="230">
        <f>SUM(O92:O100)</f>
        <v>0</v>
      </c>
      <c r="P91" s="230"/>
      <c r="Q91" s="230">
        <f>SUM(Q92:Q100)</f>
        <v>0.02</v>
      </c>
      <c r="R91" s="231"/>
      <c r="S91" s="231"/>
      <c r="T91" s="232"/>
      <c r="U91" s="226"/>
      <c r="V91" s="226">
        <f>SUM(V92:V100)</f>
        <v>9.99</v>
      </c>
      <c r="W91" s="226"/>
      <c r="X91" s="226"/>
      <c r="Y91" s="226"/>
      <c r="AG91" t="s">
        <v>182</v>
      </c>
    </row>
    <row r="92" spans="1:60" outlineLevel="1" x14ac:dyDescent="0.2">
      <c r="A92" s="234">
        <v>53</v>
      </c>
      <c r="B92" s="235" t="s">
        <v>413</v>
      </c>
      <c r="C92" s="252" t="s">
        <v>414</v>
      </c>
      <c r="D92" s="236" t="s">
        <v>318</v>
      </c>
      <c r="E92" s="237">
        <v>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0</v>
      </c>
      <c r="O92" s="237">
        <f>ROUND(E92*N92,2)</f>
        <v>0</v>
      </c>
      <c r="P92" s="237">
        <v>0</v>
      </c>
      <c r="Q92" s="237">
        <f>ROUND(E92*P92,2)</f>
        <v>0</v>
      </c>
      <c r="R92" s="239" t="s">
        <v>364</v>
      </c>
      <c r="S92" s="239" t="s">
        <v>194</v>
      </c>
      <c r="T92" s="240" t="s">
        <v>194</v>
      </c>
      <c r="U92" s="224">
        <v>0.05</v>
      </c>
      <c r="V92" s="224">
        <f>ROUND(E92*U92,2)</f>
        <v>0.05</v>
      </c>
      <c r="W92" s="224"/>
      <c r="X92" s="224" t="s">
        <v>229</v>
      </c>
      <c r="Y92" s="224" t="s">
        <v>207</v>
      </c>
      <c r="Z92" s="213"/>
      <c r="AA92" s="213"/>
      <c r="AB92" s="213"/>
      <c r="AC92" s="213"/>
      <c r="AD92" s="213"/>
      <c r="AE92" s="213"/>
      <c r="AF92" s="213"/>
      <c r="AG92" s="213" t="s">
        <v>230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3" t="s">
        <v>415</v>
      </c>
      <c r="D93" s="259"/>
      <c r="E93" s="259"/>
      <c r="F93" s="259"/>
      <c r="G93" s="259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266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">
      <c r="A94" s="241">
        <v>54</v>
      </c>
      <c r="B94" s="242" t="s">
        <v>416</v>
      </c>
      <c r="C94" s="251" t="s">
        <v>417</v>
      </c>
      <c r="D94" s="243" t="s">
        <v>269</v>
      </c>
      <c r="E94" s="244">
        <v>0.6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1.4E-3</v>
      </c>
      <c r="O94" s="244">
        <f>ROUND(E94*N94,2)</f>
        <v>0</v>
      </c>
      <c r="P94" s="244">
        <v>5.0899999999999999E-3</v>
      </c>
      <c r="Q94" s="244">
        <f>ROUND(E94*P94,2)</f>
        <v>0</v>
      </c>
      <c r="R94" s="246" t="s">
        <v>364</v>
      </c>
      <c r="S94" s="246" t="s">
        <v>194</v>
      </c>
      <c r="T94" s="247" t="s">
        <v>194</v>
      </c>
      <c r="U94" s="224">
        <v>2.35</v>
      </c>
      <c r="V94" s="224">
        <f>ROUND(E94*U94,2)</f>
        <v>1.41</v>
      </c>
      <c r="W94" s="224"/>
      <c r="X94" s="224" t="s">
        <v>229</v>
      </c>
      <c r="Y94" s="224" t="s">
        <v>207</v>
      </c>
      <c r="Z94" s="213"/>
      <c r="AA94" s="213"/>
      <c r="AB94" s="213"/>
      <c r="AC94" s="213"/>
      <c r="AD94" s="213"/>
      <c r="AE94" s="213"/>
      <c r="AF94" s="213"/>
      <c r="AG94" s="213" t="s">
        <v>230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1" x14ac:dyDescent="0.2">
      <c r="A95" s="234">
        <v>55</v>
      </c>
      <c r="B95" s="235" t="s">
        <v>418</v>
      </c>
      <c r="C95" s="252" t="s">
        <v>419</v>
      </c>
      <c r="D95" s="236" t="s">
        <v>269</v>
      </c>
      <c r="E95" s="237">
        <v>0.7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0</v>
      </c>
      <c r="O95" s="237">
        <f>ROUND(E95*N95,2)</f>
        <v>0</v>
      </c>
      <c r="P95" s="237">
        <v>2.1999999999999999E-2</v>
      </c>
      <c r="Q95" s="237">
        <f>ROUND(E95*P95,2)</f>
        <v>0.02</v>
      </c>
      <c r="R95" s="239" t="s">
        <v>364</v>
      </c>
      <c r="S95" s="239" t="s">
        <v>194</v>
      </c>
      <c r="T95" s="240" t="s">
        <v>194</v>
      </c>
      <c r="U95" s="224">
        <v>0.76</v>
      </c>
      <c r="V95" s="224">
        <f>ROUND(E95*U95,2)</f>
        <v>0.53</v>
      </c>
      <c r="W95" s="224"/>
      <c r="X95" s="224" t="s">
        <v>229</v>
      </c>
      <c r="Y95" s="224" t="s">
        <v>207</v>
      </c>
      <c r="Z95" s="213"/>
      <c r="AA95" s="213"/>
      <c r="AB95" s="213"/>
      <c r="AC95" s="213"/>
      <c r="AD95" s="213"/>
      <c r="AE95" s="213"/>
      <c r="AF95" s="213"/>
      <c r="AG95" s="213" t="s">
        <v>230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2" x14ac:dyDescent="0.2">
      <c r="A96" s="220"/>
      <c r="B96" s="221"/>
      <c r="C96" s="263" t="s">
        <v>420</v>
      </c>
      <c r="D96" s="259"/>
      <c r="E96" s="259"/>
      <c r="F96" s="259"/>
      <c r="G96" s="259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266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34">
        <v>56</v>
      </c>
      <c r="B97" s="235" t="s">
        <v>421</v>
      </c>
      <c r="C97" s="252" t="s">
        <v>422</v>
      </c>
      <c r="D97" s="236" t="s">
        <v>237</v>
      </c>
      <c r="E97" s="237">
        <v>1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0</v>
      </c>
      <c r="O97" s="237">
        <f>ROUND(E97*N97,2)</f>
        <v>0</v>
      </c>
      <c r="P97" s="237">
        <v>0</v>
      </c>
      <c r="Q97" s="237">
        <f>ROUND(E97*P97,2)</f>
        <v>0</v>
      </c>
      <c r="R97" s="239"/>
      <c r="S97" s="239" t="s">
        <v>186</v>
      </c>
      <c r="T97" s="240" t="s">
        <v>288</v>
      </c>
      <c r="U97" s="224">
        <v>8</v>
      </c>
      <c r="V97" s="224">
        <f>ROUND(E97*U97,2)</f>
        <v>8</v>
      </c>
      <c r="W97" s="224"/>
      <c r="X97" s="224" t="s">
        <v>240</v>
      </c>
      <c r="Y97" s="224" t="s">
        <v>207</v>
      </c>
      <c r="Z97" s="213"/>
      <c r="AA97" s="213"/>
      <c r="AB97" s="213"/>
      <c r="AC97" s="213"/>
      <c r="AD97" s="213"/>
      <c r="AE97" s="213"/>
      <c r="AF97" s="213"/>
      <c r="AG97" s="213" t="s">
        <v>241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2" x14ac:dyDescent="0.2">
      <c r="A98" s="220"/>
      <c r="B98" s="221"/>
      <c r="C98" s="253" t="s">
        <v>423</v>
      </c>
      <c r="D98" s="249"/>
      <c r="E98" s="249"/>
      <c r="F98" s="249"/>
      <c r="G98" s="249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198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2">
      <c r="A99" s="220"/>
      <c r="B99" s="221"/>
      <c r="C99" s="265" t="s">
        <v>424</v>
      </c>
      <c r="D99" s="260"/>
      <c r="E99" s="260"/>
      <c r="F99" s="260"/>
      <c r="G99" s="260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198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3" x14ac:dyDescent="0.2">
      <c r="A100" s="220"/>
      <c r="B100" s="221"/>
      <c r="C100" s="265" t="s">
        <v>425</v>
      </c>
      <c r="D100" s="260"/>
      <c r="E100" s="260"/>
      <c r="F100" s="260"/>
      <c r="G100" s="260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3"/>
      <c r="AA100" s="213"/>
      <c r="AB100" s="213"/>
      <c r="AC100" s="213"/>
      <c r="AD100" s="213"/>
      <c r="AE100" s="213"/>
      <c r="AF100" s="213"/>
      <c r="AG100" s="213" t="s">
        <v>198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x14ac:dyDescent="0.2">
      <c r="A101" s="227" t="s">
        <v>181</v>
      </c>
      <c r="B101" s="228" t="s">
        <v>105</v>
      </c>
      <c r="C101" s="250" t="s">
        <v>106</v>
      </c>
      <c r="D101" s="229"/>
      <c r="E101" s="230"/>
      <c r="F101" s="231"/>
      <c r="G101" s="231">
        <f>SUMIF(AG102:AG103,"&lt;&gt;NOR",G102:G103)</f>
        <v>0</v>
      </c>
      <c r="H101" s="231"/>
      <c r="I101" s="231">
        <f>SUM(I102:I103)</f>
        <v>0</v>
      </c>
      <c r="J101" s="231"/>
      <c r="K101" s="231">
        <f>SUM(K102:K103)</f>
        <v>0</v>
      </c>
      <c r="L101" s="231"/>
      <c r="M101" s="231">
        <f>SUM(M102:M103)</f>
        <v>0</v>
      </c>
      <c r="N101" s="230"/>
      <c r="O101" s="230">
        <f>SUM(O102:O103)</f>
        <v>0</v>
      </c>
      <c r="P101" s="230"/>
      <c r="Q101" s="230">
        <f>SUM(Q102:Q103)</f>
        <v>0</v>
      </c>
      <c r="R101" s="231"/>
      <c r="S101" s="231"/>
      <c r="T101" s="232"/>
      <c r="U101" s="226"/>
      <c r="V101" s="226">
        <f>SUM(V102:V103)</f>
        <v>0</v>
      </c>
      <c r="W101" s="226"/>
      <c r="X101" s="226"/>
      <c r="Y101" s="226"/>
      <c r="AG101" t="s">
        <v>182</v>
      </c>
    </row>
    <row r="102" spans="1:60" ht="22.5" outlineLevel="1" x14ac:dyDescent="0.2">
      <c r="A102" s="234">
        <v>57</v>
      </c>
      <c r="B102" s="235" t="s">
        <v>291</v>
      </c>
      <c r="C102" s="252" t="s">
        <v>292</v>
      </c>
      <c r="D102" s="236" t="s">
        <v>293</v>
      </c>
      <c r="E102" s="237">
        <v>4.4000000000000003E-3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7">
        <v>0</v>
      </c>
      <c r="O102" s="237">
        <f>ROUND(E102*N102,2)</f>
        <v>0</v>
      </c>
      <c r="P102" s="237">
        <v>0</v>
      </c>
      <c r="Q102" s="237">
        <f>ROUND(E102*P102,2)</f>
        <v>0</v>
      </c>
      <c r="R102" s="239" t="s">
        <v>264</v>
      </c>
      <c r="S102" s="239" t="s">
        <v>194</v>
      </c>
      <c r="T102" s="240" t="s">
        <v>194</v>
      </c>
      <c r="U102" s="224">
        <v>0.9385</v>
      </c>
      <c r="V102" s="224">
        <f>ROUND(E102*U102,2)</f>
        <v>0</v>
      </c>
      <c r="W102" s="224"/>
      <c r="X102" s="224" t="s">
        <v>294</v>
      </c>
      <c r="Y102" s="224" t="s">
        <v>207</v>
      </c>
      <c r="Z102" s="213"/>
      <c r="AA102" s="213"/>
      <c r="AB102" s="213"/>
      <c r="AC102" s="213"/>
      <c r="AD102" s="213"/>
      <c r="AE102" s="213"/>
      <c r="AF102" s="213"/>
      <c r="AG102" s="213" t="s">
        <v>295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3" t="s">
        <v>296</v>
      </c>
      <c r="D103" s="259"/>
      <c r="E103" s="259"/>
      <c r="F103" s="259"/>
      <c r="G103" s="259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266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x14ac:dyDescent="0.2">
      <c r="A104" s="227" t="s">
        <v>181</v>
      </c>
      <c r="B104" s="228" t="s">
        <v>107</v>
      </c>
      <c r="C104" s="250" t="s">
        <v>108</v>
      </c>
      <c r="D104" s="229"/>
      <c r="E104" s="230"/>
      <c r="F104" s="231"/>
      <c r="G104" s="231">
        <f>SUMIF(AG105:AG116,"&lt;&gt;NOR",G105:G116)</f>
        <v>0</v>
      </c>
      <c r="H104" s="231"/>
      <c r="I104" s="231">
        <f>SUM(I105:I116)</f>
        <v>0</v>
      </c>
      <c r="J104" s="231"/>
      <c r="K104" s="231">
        <f>SUM(K105:K116)</f>
        <v>0</v>
      </c>
      <c r="L104" s="231"/>
      <c r="M104" s="231">
        <f>SUM(M105:M116)</f>
        <v>0</v>
      </c>
      <c r="N104" s="230"/>
      <c r="O104" s="230">
        <f>SUM(O105:O116)</f>
        <v>0</v>
      </c>
      <c r="P104" s="230"/>
      <c r="Q104" s="230">
        <f>SUM(Q105:Q116)</f>
        <v>0</v>
      </c>
      <c r="R104" s="231"/>
      <c r="S104" s="231"/>
      <c r="T104" s="232"/>
      <c r="U104" s="226"/>
      <c r="V104" s="226">
        <f>SUM(V105:V116)</f>
        <v>222.04</v>
      </c>
      <c r="W104" s="226"/>
      <c r="X104" s="226"/>
      <c r="Y104" s="226"/>
      <c r="AG104" t="s">
        <v>182</v>
      </c>
    </row>
    <row r="105" spans="1:60" outlineLevel="1" x14ac:dyDescent="0.2">
      <c r="A105" s="241">
        <v>58</v>
      </c>
      <c r="B105" s="242" t="s">
        <v>426</v>
      </c>
      <c r="C105" s="251" t="s">
        <v>427</v>
      </c>
      <c r="D105" s="243" t="s">
        <v>318</v>
      </c>
      <c r="E105" s="244">
        <v>3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0</v>
      </c>
      <c r="O105" s="244">
        <f>ROUND(E105*N105,2)</f>
        <v>0</v>
      </c>
      <c r="P105" s="244">
        <v>0</v>
      </c>
      <c r="Q105" s="244">
        <f>ROUND(E105*P105,2)</f>
        <v>0</v>
      </c>
      <c r="R105" s="246" t="s">
        <v>319</v>
      </c>
      <c r="S105" s="246" t="s">
        <v>194</v>
      </c>
      <c r="T105" s="247" t="s">
        <v>194</v>
      </c>
      <c r="U105" s="224">
        <v>2.0129999999999999</v>
      </c>
      <c r="V105" s="224">
        <f>ROUND(E105*U105,2)</f>
        <v>6.04</v>
      </c>
      <c r="W105" s="224"/>
      <c r="X105" s="224" t="s">
        <v>229</v>
      </c>
      <c r="Y105" s="224" t="s">
        <v>207</v>
      </c>
      <c r="Z105" s="213"/>
      <c r="AA105" s="213"/>
      <c r="AB105" s="213"/>
      <c r="AC105" s="213"/>
      <c r="AD105" s="213"/>
      <c r="AE105" s="213"/>
      <c r="AF105" s="213"/>
      <c r="AG105" s="213" t="s">
        <v>230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59</v>
      </c>
      <c r="B106" s="242" t="s">
        <v>428</v>
      </c>
      <c r="C106" s="251" t="s">
        <v>429</v>
      </c>
      <c r="D106" s="243" t="s">
        <v>250</v>
      </c>
      <c r="E106" s="244">
        <v>1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186</v>
      </c>
      <c r="T106" s="247" t="s">
        <v>187</v>
      </c>
      <c r="U106" s="224">
        <v>0</v>
      </c>
      <c r="V106" s="224">
        <f>ROUND(E106*U106,2)</f>
        <v>0</v>
      </c>
      <c r="W106" s="224"/>
      <c r="X106" s="224" t="s">
        <v>229</v>
      </c>
      <c r="Y106" s="224" t="s">
        <v>207</v>
      </c>
      <c r="Z106" s="213"/>
      <c r="AA106" s="213"/>
      <c r="AB106" s="213"/>
      <c r="AC106" s="213"/>
      <c r="AD106" s="213"/>
      <c r="AE106" s="213"/>
      <c r="AF106" s="213"/>
      <c r="AG106" s="213" t="s">
        <v>230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">
      <c r="A107" s="241">
        <v>60</v>
      </c>
      <c r="B107" s="242" t="s">
        <v>430</v>
      </c>
      <c r="C107" s="251" t="s">
        <v>431</v>
      </c>
      <c r="D107" s="243" t="s">
        <v>185</v>
      </c>
      <c r="E107" s="244">
        <v>32</v>
      </c>
      <c r="F107" s="245"/>
      <c r="G107" s="246">
        <f>ROUND(E107*F107,2)</f>
        <v>0</v>
      </c>
      <c r="H107" s="245"/>
      <c r="I107" s="246">
        <f>ROUND(E107*H107,2)</f>
        <v>0</v>
      </c>
      <c r="J107" s="245"/>
      <c r="K107" s="246">
        <f>ROUND(E107*J107,2)</f>
        <v>0</v>
      </c>
      <c r="L107" s="246">
        <v>21</v>
      </c>
      <c r="M107" s="246">
        <f>G107*(1+L107/100)</f>
        <v>0</v>
      </c>
      <c r="N107" s="244">
        <v>0</v>
      </c>
      <c r="O107" s="244">
        <f>ROUND(E107*N107,2)</f>
        <v>0</v>
      </c>
      <c r="P107" s="244">
        <v>0</v>
      </c>
      <c r="Q107" s="244">
        <f>ROUND(E107*P107,2)</f>
        <v>0</v>
      </c>
      <c r="R107" s="246"/>
      <c r="S107" s="246" t="s">
        <v>186</v>
      </c>
      <c r="T107" s="247" t="s">
        <v>187</v>
      </c>
      <c r="U107" s="224">
        <v>1</v>
      </c>
      <c r="V107" s="224">
        <f>ROUND(E107*U107,2)</f>
        <v>32</v>
      </c>
      <c r="W107" s="224"/>
      <c r="X107" s="224" t="s">
        <v>229</v>
      </c>
      <c r="Y107" s="224" t="s">
        <v>189</v>
      </c>
      <c r="Z107" s="213"/>
      <c r="AA107" s="213"/>
      <c r="AB107" s="213"/>
      <c r="AC107" s="213"/>
      <c r="AD107" s="213"/>
      <c r="AE107" s="213"/>
      <c r="AF107" s="213"/>
      <c r="AG107" s="213" t="s">
        <v>230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41">
        <v>61</v>
      </c>
      <c r="B108" s="242" t="s">
        <v>432</v>
      </c>
      <c r="C108" s="251" t="s">
        <v>433</v>
      </c>
      <c r="D108" s="243" t="s">
        <v>250</v>
      </c>
      <c r="E108" s="244">
        <v>1</v>
      </c>
      <c r="F108" s="245"/>
      <c r="G108" s="246">
        <f>ROUND(E108*F108,2)</f>
        <v>0</v>
      </c>
      <c r="H108" s="245"/>
      <c r="I108" s="246">
        <f>ROUND(E108*H108,2)</f>
        <v>0</v>
      </c>
      <c r="J108" s="245"/>
      <c r="K108" s="246">
        <f>ROUND(E108*J108,2)</f>
        <v>0</v>
      </c>
      <c r="L108" s="246">
        <v>21</v>
      </c>
      <c r="M108" s="246">
        <f>G108*(1+L108/100)</f>
        <v>0</v>
      </c>
      <c r="N108" s="244">
        <v>0</v>
      </c>
      <c r="O108" s="244">
        <f>ROUND(E108*N108,2)</f>
        <v>0</v>
      </c>
      <c r="P108" s="244">
        <v>0</v>
      </c>
      <c r="Q108" s="244">
        <f>ROUND(E108*P108,2)</f>
        <v>0</v>
      </c>
      <c r="R108" s="246"/>
      <c r="S108" s="246" t="s">
        <v>186</v>
      </c>
      <c r="T108" s="247" t="s">
        <v>187</v>
      </c>
      <c r="U108" s="224">
        <v>0</v>
      </c>
      <c r="V108" s="224">
        <f>ROUND(E108*U108,2)</f>
        <v>0</v>
      </c>
      <c r="W108" s="224"/>
      <c r="X108" s="224" t="s">
        <v>229</v>
      </c>
      <c r="Y108" s="224" t="s">
        <v>207</v>
      </c>
      <c r="Z108" s="213"/>
      <c r="AA108" s="213"/>
      <c r="AB108" s="213"/>
      <c r="AC108" s="213"/>
      <c r="AD108" s="213"/>
      <c r="AE108" s="213"/>
      <c r="AF108" s="213"/>
      <c r="AG108" s="213" t="s">
        <v>230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1" x14ac:dyDescent="0.2">
      <c r="A109" s="241">
        <v>62</v>
      </c>
      <c r="B109" s="242" t="s">
        <v>434</v>
      </c>
      <c r="C109" s="251" t="s">
        <v>435</v>
      </c>
      <c r="D109" s="243" t="s">
        <v>185</v>
      </c>
      <c r="E109" s="244">
        <v>48</v>
      </c>
      <c r="F109" s="245"/>
      <c r="G109" s="246">
        <f>ROUND(E109*F109,2)</f>
        <v>0</v>
      </c>
      <c r="H109" s="245"/>
      <c r="I109" s="246">
        <f>ROUND(E109*H109,2)</f>
        <v>0</v>
      </c>
      <c r="J109" s="245"/>
      <c r="K109" s="246">
        <f>ROUND(E109*J109,2)</f>
        <v>0</v>
      </c>
      <c r="L109" s="246">
        <v>21</v>
      </c>
      <c r="M109" s="246">
        <f>G109*(1+L109/100)</f>
        <v>0</v>
      </c>
      <c r="N109" s="244">
        <v>0</v>
      </c>
      <c r="O109" s="244">
        <f>ROUND(E109*N109,2)</f>
        <v>0</v>
      </c>
      <c r="P109" s="244">
        <v>0</v>
      </c>
      <c r="Q109" s="244">
        <f>ROUND(E109*P109,2)</f>
        <v>0</v>
      </c>
      <c r="R109" s="246"/>
      <c r="S109" s="246" t="s">
        <v>186</v>
      </c>
      <c r="T109" s="247" t="s">
        <v>187</v>
      </c>
      <c r="U109" s="224">
        <v>1</v>
      </c>
      <c r="V109" s="224">
        <f>ROUND(E109*U109,2)</f>
        <v>48</v>
      </c>
      <c r="W109" s="224"/>
      <c r="X109" s="224" t="s">
        <v>188</v>
      </c>
      <c r="Y109" s="224" t="s">
        <v>189</v>
      </c>
      <c r="Z109" s="213"/>
      <c r="AA109" s="213"/>
      <c r="AB109" s="213"/>
      <c r="AC109" s="213"/>
      <c r="AD109" s="213"/>
      <c r="AE109" s="213"/>
      <c r="AF109" s="213"/>
      <c r="AG109" s="213" t="s">
        <v>190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1" x14ac:dyDescent="0.2">
      <c r="A110" s="241">
        <v>63</v>
      </c>
      <c r="B110" s="242" t="s">
        <v>436</v>
      </c>
      <c r="C110" s="251" t="s">
        <v>437</v>
      </c>
      <c r="D110" s="243" t="s">
        <v>185</v>
      </c>
      <c r="E110" s="244">
        <v>8</v>
      </c>
      <c r="F110" s="245"/>
      <c r="G110" s="246">
        <f>ROUND(E110*F110,2)</f>
        <v>0</v>
      </c>
      <c r="H110" s="245"/>
      <c r="I110" s="246">
        <f>ROUND(E110*H110,2)</f>
        <v>0</v>
      </c>
      <c r="J110" s="245"/>
      <c r="K110" s="246">
        <f>ROUND(E110*J110,2)</f>
        <v>0</v>
      </c>
      <c r="L110" s="246">
        <v>21</v>
      </c>
      <c r="M110" s="246">
        <f>G110*(1+L110/100)</f>
        <v>0</v>
      </c>
      <c r="N110" s="244">
        <v>0</v>
      </c>
      <c r="O110" s="244">
        <f>ROUND(E110*N110,2)</f>
        <v>0</v>
      </c>
      <c r="P110" s="244">
        <v>0</v>
      </c>
      <c r="Q110" s="244">
        <f>ROUND(E110*P110,2)</f>
        <v>0</v>
      </c>
      <c r="R110" s="246"/>
      <c r="S110" s="246" t="s">
        <v>186</v>
      </c>
      <c r="T110" s="247" t="s">
        <v>187</v>
      </c>
      <c r="U110" s="224">
        <v>1</v>
      </c>
      <c r="V110" s="224">
        <f>ROUND(E110*U110,2)</f>
        <v>8</v>
      </c>
      <c r="W110" s="224"/>
      <c r="X110" s="224" t="s">
        <v>188</v>
      </c>
      <c r="Y110" s="224" t="s">
        <v>207</v>
      </c>
      <c r="Z110" s="213"/>
      <c r="AA110" s="213"/>
      <c r="AB110" s="213"/>
      <c r="AC110" s="213"/>
      <c r="AD110" s="213"/>
      <c r="AE110" s="213"/>
      <c r="AF110" s="213"/>
      <c r="AG110" s="213" t="s">
        <v>190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">
      <c r="A111" s="241">
        <v>64</v>
      </c>
      <c r="B111" s="242" t="s">
        <v>438</v>
      </c>
      <c r="C111" s="251" t="s">
        <v>439</v>
      </c>
      <c r="D111" s="243" t="s">
        <v>185</v>
      </c>
      <c r="E111" s="244">
        <v>72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186</v>
      </c>
      <c r="T111" s="247" t="s">
        <v>187</v>
      </c>
      <c r="U111" s="224">
        <v>1</v>
      </c>
      <c r="V111" s="224">
        <f>ROUND(E111*U111,2)</f>
        <v>72</v>
      </c>
      <c r="W111" s="224"/>
      <c r="X111" s="224" t="s">
        <v>188</v>
      </c>
      <c r="Y111" s="224" t="s">
        <v>207</v>
      </c>
      <c r="Z111" s="213"/>
      <c r="AA111" s="213"/>
      <c r="AB111" s="213"/>
      <c r="AC111" s="213"/>
      <c r="AD111" s="213"/>
      <c r="AE111" s="213"/>
      <c r="AF111" s="213"/>
      <c r="AG111" s="213" t="s">
        <v>190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2">
      <c r="A112" s="241">
        <v>65</v>
      </c>
      <c r="B112" s="242" t="s">
        <v>440</v>
      </c>
      <c r="C112" s="251" t="s">
        <v>441</v>
      </c>
      <c r="D112" s="243" t="s">
        <v>185</v>
      </c>
      <c r="E112" s="244">
        <v>36</v>
      </c>
      <c r="F112" s="245"/>
      <c r="G112" s="246">
        <f>ROUND(E112*F112,2)</f>
        <v>0</v>
      </c>
      <c r="H112" s="245"/>
      <c r="I112" s="246">
        <f>ROUND(E112*H112,2)</f>
        <v>0</v>
      </c>
      <c r="J112" s="245"/>
      <c r="K112" s="246">
        <f>ROUND(E112*J112,2)</f>
        <v>0</v>
      </c>
      <c r="L112" s="246">
        <v>21</v>
      </c>
      <c r="M112" s="246">
        <f>G112*(1+L112/100)</f>
        <v>0</v>
      </c>
      <c r="N112" s="244">
        <v>0</v>
      </c>
      <c r="O112" s="244">
        <f>ROUND(E112*N112,2)</f>
        <v>0</v>
      </c>
      <c r="P112" s="244">
        <v>0</v>
      </c>
      <c r="Q112" s="244">
        <f>ROUND(E112*P112,2)</f>
        <v>0</v>
      </c>
      <c r="R112" s="246"/>
      <c r="S112" s="246" t="s">
        <v>186</v>
      </c>
      <c r="T112" s="247" t="s">
        <v>187</v>
      </c>
      <c r="U112" s="224">
        <v>1</v>
      </c>
      <c r="V112" s="224">
        <f>ROUND(E112*U112,2)</f>
        <v>36</v>
      </c>
      <c r="W112" s="224"/>
      <c r="X112" s="224" t="s">
        <v>188</v>
      </c>
      <c r="Y112" s="224" t="s">
        <v>207</v>
      </c>
      <c r="Z112" s="213"/>
      <c r="AA112" s="213"/>
      <c r="AB112" s="213"/>
      <c r="AC112" s="213"/>
      <c r="AD112" s="213"/>
      <c r="AE112" s="213"/>
      <c r="AF112" s="213"/>
      <c r="AG112" s="213" t="s">
        <v>190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ht="22.5" outlineLevel="1" x14ac:dyDescent="0.2">
      <c r="A113" s="241">
        <v>66</v>
      </c>
      <c r="B113" s="242" t="s">
        <v>442</v>
      </c>
      <c r="C113" s="251" t="s">
        <v>443</v>
      </c>
      <c r="D113" s="243" t="s">
        <v>185</v>
      </c>
      <c r="E113" s="244">
        <v>16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186</v>
      </c>
      <c r="T113" s="247" t="s">
        <v>187</v>
      </c>
      <c r="U113" s="224">
        <v>1</v>
      </c>
      <c r="V113" s="224">
        <f>ROUND(E113*U113,2)</f>
        <v>16</v>
      </c>
      <c r="W113" s="224"/>
      <c r="X113" s="224" t="s">
        <v>188</v>
      </c>
      <c r="Y113" s="224" t="s">
        <v>207</v>
      </c>
      <c r="Z113" s="213"/>
      <c r="AA113" s="213"/>
      <c r="AB113" s="213"/>
      <c r="AC113" s="213"/>
      <c r="AD113" s="213"/>
      <c r="AE113" s="213"/>
      <c r="AF113" s="213"/>
      <c r="AG113" s="213" t="s">
        <v>190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1" x14ac:dyDescent="0.2">
      <c r="A114" s="241">
        <v>67</v>
      </c>
      <c r="B114" s="242" t="s">
        <v>444</v>
      </c>
      <c r="C114" s="251" t="s">
        <v>445</v>
      </c>
      <c r="D114" s="243" t="s">
        <v>446</v>
      </c>
      <c r="E114" s="244">
        <v>3</v>
      </c>
      <c r="F114" s="245"/>
      <c r="G114" s="246">
        <f>ROUND(E114*F114,2)</f>
        <v>0</v>
      </c>
      <c r="H114" s="245"/>
      <c r="I114" s="246">
        <f>ROUND(E114*H114,2)</f>
        <v>0</v>
      </c>
      <c r="J114" s="245"/>
      <c r="K114" s="246">
        <f>ROUND(E114*J114,2)</f>
        <v>0</v>
      </c>
      <c r="L114" s="246">
        <v>21</v>
      </c>
      <c r="M114" s="246">
        <f>G114*(1+L114/100)</f>
        <v>0</v>
      </c>
      <c r="N114" s="244">
        <v>0</v>
      </c>
      <c r="O114" s="244">
        <f>ROUND(E114*N114,2)</f>
        <v>0</v>
      </c>
      <c r="P114" s="244">
        <v>0</v>
      </c>
      <c r="Q114" s="244">
        <f>ROUND(E114*P114,2)</f>
        <v>0</v>
      </c>
      <c r="R114" s="246"/>
      <c r="S114" s="246" t="s">
        <v>186</v>
      </c>
      <c r="T114" s="247" t="s">
        <v>187</v>
      </c>
      <c r="U114" s="224">
        <v>1</v>
      </c>
      <c r="V114" s="224">
        <f>ROUND(E114*U114,2)</f>
        <v>3</v>
      </c>
      <c r="W114" s="224"/>
      <c r="X114" s="224" t="s">
        <v>188</v>
      </c>
      <c r="Y114" s="224" t="s">
        <v>207</v>
      </c>
      <c r="Z114" s="213"/>
      <c r="AA114" s="213"/>
      <c r="AB114" s="213"/>
      <c r="AC114" s="213"/>
      <c r="AD114" s="213"/>
      <c r="AE114" s="213"/>
      <c r="AF114" s="213"/>
      <c r="AG114" s="213" t="s">
        <v>190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68</v>
      </c>
      <c r="B115" s="242" t="s">
        <v>447</v>
      </c>
      <c r="C115" s="251" t="s">
        <v>245</v>
      </c>
      <c r="D115" s="243" t="s">
        <v>237</v>
      </c>
      <c r="E115" s="244">
        <v>1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186</v>
      </c>
      <c r="T115" s="247" t="s">
        <v>187</v>
      </c>
      <c r="U115" s="224">
        <v>1</v>
      </c>
      <c r="V115" s="224">
        <f>ROUND(E115*U115,2)</f>
        <v>1</v>
      </c>
      <c r="W115" s="224"/>
      <c r="X115" s="224" t="s">
        <v>188</v>
      </c>
      <c r="Y115" s="224" t="s">
        <v>207</v>
      </c>
      <c r="Z115" s="213"/>
      <c r="AA115" s="213"/>
      <c r="AB115" s="213"/>
      <c r="AC115" s="213"/>
      <c r="AD115" s="213"/>
      <c r="AE115" s="213"/>
      <c r="AF115" s="213"/>
      <c r="AG115" s="213" t="s">
        <v>190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1" x14ac:dyDescent="0.2">
      <c r="A116" s="241">
        <v>69</v>
      </c>
      <c r="B116" s="242" t="s">
        <v>448</v>
      </c>
      <c r="C116" s="251" t="s">
        <v>449</v>
      </c>
      <c r="D116" s="243" t="s">
        <v>450</v>
      </c>
      <c r="E116" s="244">
        <v>1</v>
      </c>
      <c r="F116" s="245"/>
      <c r="G116" s="246">
        <f>ROUND(E116*F116,2)</f>
        <v>0</v>
      </c>
      <c r="H116" s="245"/>
      <c r="I116" s="246">
        <f>ROUND(E116*H116,2)</f>
        <v>0</v>
      </c>
      <c r="J116" s="245"/>
      <c r="K116" s="246">
        <f>ROUND(E116*J116,2)</f>
        <v>0</v>
      </c>
      <c r="L116" s="246">
        <v>21</v>
      </c>
      <c r="M116" s="246">
        <f>G116*(1+L116/100)</f>
        <v>0</v>
      </c>
      <c r="N116" s="244">
        <v>0</v>
      </c>
      <c r="O116" s="244">
        <f>ROUND(E116*N116,2)</f>
        <v>0</v>
      </c>
      <c r="P116" s="244">
        <v>0</v>
      </c>
      <c r="Q116" s="244">
        <f>ROUND(E116*P116,2)</f>
        <v>0</v>
      </c>
      <c r="R116" s="246"/>
      <c r="S116" s="246" t="s">
        <v>186</v>
      </c>
      <c r="T116" s="247" t="s">
        <v>187</v>
      </c>
      <c r="U116" s="224">
        <v>0</v>
      </c>
      <c r="V116" s="224">
        <f>ROUND(E116*U116,2)</f>
        <v>0</v>
      </c>
      <c r="W116" s="224"/>
      <c r="X116" s="224" t="s">
        <v>451</v>
      </c>
      <c r="Y116" s="224" t="s">
        <v>207</v>
      </c>
      <c r="Z116" s="213"/>
      <c r="AA116" s="213"/>
      <c r="AB116" s="213"/>
      <c r="AC116" s="213"/>
      <c r="AD116" s="213"/>
      <c r="AE116" s="213"/>
      <c r="AF116" s="213"/>
      <c r="AG116" s="213" t="s">
        <v>452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x14ac:dyDescent="0.2">
      <c r="A117" s="227" t="s">
        <v>181</v>
      </c>
      <c r="B117" s="228" t="s">
        <v>109</v>
      </c>
      <c r="C117" s="250" t="s">
        <v>110</v>
      </c>
      <c r="D117" s="229"/>
      <c r="E117" s="230"/>
      <c r="F117" s="231"/>
      <c r="G117" s="231">
        <f>SUMIF(AG118:AG138,"&lt;&gt;NOR",G118:G138)</f>
        <v>0</v>
      </c>
      <c r="H117" s="231"/>
      <c r="I117" s="231">
        <f>SUM(I118:I138)</f>
        <v>0</v>
      </c>
      <c r="J117" s="231"/>
      <c r="K117" s="231">
        <f>SUM(K118:K138)</f>
        <v>0</v>
      </c>
      <c r="L117" s="231"/>
      <c r="M117" s="231">
        <f>SUM(M118:M138)</f>
        <v>0</v>
      </c>
      <c r="N117" s="230"/>
      <c r="O117" s="230">
        <f>SUM(O118:O138)</f>
        <v>0.09</v>
      </c>
      <c r="P117" s="230"/>
      <c r="Q117" s="230">
        <f>SUM(Q118:Q138)</f>
        <v>0</v>
      </c>
      <c r="R117" s="231"/>
      <c r="S117" s="231"/>
      <c r="T117" s="232"/>
      <c r="U117" s="226"/>
      <c r="V117" s="226">
        <f>SUM(V118:V138)</f>
        <v>16.34</v>
      </c>
      <c r="W117" s="226"/>
      <c r="X117" s="226"/>
      <c r="Y117" s="226"/>
      <c r="AG117" t="s">
        <v>182</v>
      </c>
    </row>
    <row r="118" spans="1:60" outlineLevel="1" x14ac:dyDescent="0.2">
      <c r="A118" s="234">
        <v>70</v>
      </c>
      <c r="B118" s="235" t="s">
        <v>453</v>
      </c>
      <c r="C118" s="252" t="s">
        <v>454</v>
      </c>
      <c r="D118" s="236" t="s">
        <v>269</v>
      </c>
      <c r="E118" s="237">
        <v>17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0</v>
      </c>
      <c r="O118" s="237">
        <f>ROUND(E118*N118,2)</f>
        <v>0</v>
      </c>
      <c r="P118" s="237">
        <v>0</v>
      </c>
      <c r="Q118" s="237">
        <f>ROUND(E118*P118,2)</f>
        <v>0</v>
      </c>
      <c r="R118" s="239" t="s">
        <v>315</v>
      </c>
      <c r="S118" s="239" t="s">
        <v>194</v>
      </c>
      <c r="T118" s="240" t="s">
        <v>194</v>
      </c>
      <c r="U118" s="224">
        <v>0.13500000000000001</v>
      </c>
      <c r="V118" s="224">
        <f>ROUND(E118*U118,2)</f>
        <v>2.2999999999999998</v>
      </c>
      <c r="W118" s="224"/>
      <c r="X118" s="224" t="s">
        <v>229</v>
      </c>
      <c r="Y118" s="224" t="s">
        <v>207</v>
      </c>
      <c r="Z118" s="213"/>
      <c r="AA118" s="213"/>
      <c r="AB118" s="213"/>
      <c r="AC118" s="213"/>
      <c r="AD118" s="213"/>
      <c r="AE118" s="213"/>
      <c r="AF118" s="213"/>
      <c r="AG118" s="213" t="s">
        <v>230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2" x14ac:dyDescent="0.2">
      <c r="A119" s="220"/>
      <c r="B119" s="221"/>
      <c r="C119" s="264" t="s">
        <v>455</v>
      </c>
      <c r="D119" s="257"/>
      <c r="E119" s="258">
        <v>17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285</v>
      </c>
      <c r="AH119" s="213">
        <v>5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1" x14ac:dyDescent="0.2">
      <c r="A120" s="234">
        <v>71</v>
      </c>
      <c r="B120" s="235" t="s">
        <v>456</v>
      </c>
      <c r="C120" s="252" t="s">
        <v>457</v>
      </c>
      <c r="D120" s="236" t="s">
        <v>269</v>
      </c>
      <c r="E120" s="237">
        <v>65.5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0</v>
      </c>
      <c r="O120" s="237">
        <f>ROUND(E120*N120,2)</f>
        <v>0</v>
      </c>
      <c r="P120" s="237">
        <v>0</v>
      </c>
      <c r="Q120" s="237">
        <f>ROUND(E120*P120,2)</f>
        <v>0</v>
      </c>
      <c r="R120" s="239"/>
      <c r="S120" s="239" t="s">
        <v>186</v>
      </c>
      <c r="T120" s="240" t="s">
        <v>187</v>
      </c>
      <c r="U120" s="224">
        <v>0.105</v>
      </c>
      <c r="V120" s="224">
        <f>ROUND(E120*U120,2)</f>
        <v>6.88</v>
      </c>
      <c r="W120" s="224"/>
      <c r="X120" s="224" t="s">
        <v>229</v>
      </c>
      <c r="Y120" s="224" t="s">
        <v>207</v>
      </c>
      <c r="Z120" s="213"/>
      <c r="AA120" s="213"/>
      <c r="AB120" s="213"/>
      <c r="AC120" s="213"/>
      <c r="AD120" s="213"/>
      <c r="AE120" s="213"/>
      <c r="AF120" s="213"/>
      <c r="AG120" s="213" t="s">
        <v>230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">
      <c r="A121" s="220"/>
      <c r="B121" s="221"/>
      <c r="C121" s="264" t="s">
        <v>458</v>
      </c>
      <c r="D121" s="257"/>
      <c r="E121" s="258">
        <v>25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285</v>
      </c>
      <c r="AH121" s="213">
        <v>5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3" x14ac:dyDescent="0.2">
      <c r="A122" s="220"/>
      <c r="B122" s="221"/>
      <c r="C122" s="264" t="s">
        <v>459</v>
      </c>
      <c r="D122" s="257"/>
      <c r="E122" s="258">
        <v>40.5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285</v>
      </c>
      <c r="AH122" s="213">
        <v>5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34">
        <v>72</v>
      </c>
      <c r="B123" s="235" t="s">
        <v>460</v>
      </c>
      <c r="C123" s="252" t="s">
        <v>461</v>
      </c>
      <c r="D123" s="236" t="s">
        <v>269</v>
      </c>
      <c r="E123" s="237">
        <v>36</v>
      </c>
      <c r="F123" s="238"/>
      <c r="G123" s="239">
        <f>ROUND(E123*F123,2)</f>
        <v>0</v>
      </c>
      <c r="H123" s="238"/>
      <c r="I123" s="239">
        <f>ROUND(E123*H123,2)</f>
        <v>0</v>
      </c>
      <c r="J123" s="238"/>
      <c r="K123" s="239">
        <f>ROUND(E123*J123,2)</f>
        <v>0</v>
      </c>
      <c r="L123" s="239">
        <v>21</v>
      </c>
      <c r="M123" s="239">
        <f>G123*(1+L123/100)</f>
        <v>0</v>
      </c>
      <c r="N123" s="237">
        <v>0</v>
      </c>
      <c r="O123" s="237">
        <f>ROUND(E123*N123,2)</f>
        <v>0</v>
      </c>
      <c r="P123" s="237">
        <v>0</v>
      </c>
      <c r="Q123" s="237">
        <f>ROUND(E123*P123,2)</f>
        <v>0</v>
      </c>
      <c r="R123" s="239"/>
      <c r="S123" s="239" t="s">
        <v>186</v>
      </c>
      <c r="T123" s="240" t="s">
        <v>194</v>
      </c>
      <c r="U123" s="224">
        <v>0.19500000000000001</v>
      </c>
      <c r="V123" s="224">
        <f>ROUND(E123*U123,2)</f>
        <v>7.02</v>
      </c>
      <c r="W123" s="224"/>
      <c r="X123" s="224" t="s">
        <v>229</v>
      </c>
      <c r="Y123" s="224" t="s">
        <v>207</v>
      </c>
      <c r="Z123" s="213"/>
      <c r="AA123" s="213"/>
      <c r="AB123" s="213"/>
      <c r="AC123" s="213"/>
      <c r="AD123" s="213"/>
      <c r="AE123" s="213"/>
      <c r="AF123" s="213"/>
      <c r="AG123" s="213" t="s">
        <v>230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462</v>
      </c>
      <c r="D124" s="257"/>
      <c r="E124" s="258">
        <v>36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285</v>
      </c>
      <c r="AH124" s="213">
        <v>5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1">
        <v>73</v>
      </c>
      <c r="B125" s="242" t="s">
        <v>463</v>
      </c>
      <c r="C125" s="251" t="s">
        <v>464</v>
      </c>
      <c r="D125" s="243" t="s">
        <v>250</v>
      </c>
      <c r="E125" s="244">
        <v>1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186</v>
      </c>
      <c r="T125" s="247" t="s">
        <v>187</v>
      </c>
      <c r="U125" s="224">
        <v>0.14000000000000001</v>
      </c>
      <c r="V125" s="224">
        <f>ROUND(E125*U125,2)</f>
        <v>0.14000000000000001</v>
      </c>
      <c r="W125" s="224"/>
      <c r="X125" s="224" t="s">
        <v>229</v>
      </c>
      <c r="Y125" s="224" t="s">
        <v>207</v>
      </c>
      <c r="Z125" s="213"/>
      <c r="AA125" s="213"/>
      <c r="AB125" s="213"/>
      <c r="AC125" s="213"/>
      <c r="AD125" s="213"/>
      <c r="AE125" s="213"/>
      <c r="AF125" s="213"/>
      <c r="AG125" s="213" t="s">
        <v>230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ht="33.75" outlineLevel="1" x14ac:dyDescent="0.2">
      <c r="A126" s="234">
        <v>74</v>
      </c>
      <c r="B126" s="235" t="s">
        <v>465</v>
      </c>
      <c r="C126" s="252" t="s">
        <v>466</v>
      </c>
      <c r="D126" s="236" t="s">
        <v>269</v>
      </c>
      <c r="E126" s="237">
        <v>6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7">
        <v>2.0000000000000002E-5</v>
      </c>
      <c r="O126" s="237">
        <f>ROUND(E126*N126,2)</f>
        <v>0</v>
      </c>
      <c r="P126" s="237">
        <v>0</v>
      </c>
      <c r="Q126" s="237">
        <f>ROUND(E126*P126,2)</f>
        <v>0</v>
      </c>
      <c r="R126" s="239" t="s">
        <v>396</v>
      </c>
      <c r="S126" s="239" t="s">
        <v>194</v>
      </c>
      <c r="T126" s="240" t="s">
        <v>194</v>
      </c>
      <c r="U126" s="224">
        <v>0</v>
      </c>
      <c r="V126" s="224">
        <f>ROUND(E126*U126,2)</f>
        <v>0</v>
      </c>
      <c r="W126" s="224"/>
      <c r="X126" s="224" t="s">
        <v>246</v>
      </c>
      <c r="Y126" s="224" t="s">
        <v>207</v>
      </c>
      <c r="Z126" s="213"/>
      <c r="AA126" s="213"/>
      <c r="AB126" s="213"/>
      <c r="AC126" s="213"/>
      <c r="AD126" s="213"/>
      <c r="AE126" s="213"/>
      <c r="AF126" s="213"/>
      <c r="AG126" s="213" t="s">
        <v>247</v>
      </c>
      <c r="AH126" s="213"/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2" x14ac:dyDescent="0.2">
      <c r="A127" s="220"/>
      <c r="B127" s="221"/>
      <c r="C127" s="264" t="s">
        <v>332</v>
      </c>
      <c r="D127" s="257"/>
      <c r="E127" s="258">
        <v>6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3"/>
      <c r="AA127" s="213"/>
      <c r="AB127" s="213"/>
      <c r="AC127" s="213"/>
      <c r="AD127" s="213"/>
      <c r="AE127" s="213"/>
      <c r="AF127" s="213"/>
      <c r="AG127" s="213" t="s">
        <v>285</v>
      </c>
      <c r="AH127" s="213">
        <v>5</v>
      </c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ht="33.75" outlineLevel="1" x14ac:dyDescent="0.2">
      <c r="A128" s="234">
        <v>75</v>
      </c>
      <c r="B128" s="235" t="s">
        <v>467</v>
      </c>
      <c r="C128" s="252" t="s">
        <v>468</v>
      </c>
      <c r="D128" s="236" t="s">
        <v>269</v>
      </c>
      <c r="E128" s="237">
        <v>25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7">
        <v>3.1E-4</v>
      </c>
      <c r="O128" s="237">
        <f>ROUND(E128*N128,2)</f>
        <v>0.01</v>
      </c>
      <c r="P128" s="237">
        <v>0</v>
      </c>
      <c r="Q128" s="237">
        <f>ROUND(E128*P128,2)</f>
        <v>0</v>
      </c>
      <c r="R128" s="239" t="s">
        <v>396</v>
      </c>
      <c r="S128" s="239" t="s">
        <v>194</v>
      </c>
      <c r="T128" s="240" t="s">
        <v>194</v>
      </c>
      <c r="U128" s="224">
        <v>0</v>
      </c>
      <c r="V128" s="224">
        <f>ROUND(E128*U128,2)</f>
        <v>0</v>
      </c>
      <c r="W128" s="224"/>
      <c r="X128" s="224" t="s">
        <v>246</v>
      </c>
      <c r="Y128" s="224" t="s">
        <v>207</v>
      </c>
      <c r="Z128" s="213"/>
      <c r="AA128" s="213"/>
      <c r="AB128" s="213"/>
      <c r="AC128" s="213"/>
      <c r="AD128" s="213"/>
      <c r="AE128" s="213"/>
      <c r="AF128" s="213"/>
      <c r="AG128" s="213" t="s">
        <v>247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 x14ac:dyDescent="0.2">
      <c r="A129" s="220"/>
      <c r="B129" s="221"/>
      <c r="C129" s="264" t="s">
        <v>333</v>
      </c>
      <c r="D129" s="257"/>
      <c r="E129" s="258">
        <v>25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285</v>
      </c>
      <c r="AH129" s="213">
        <v>5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ht="33.75" outlineLevel="1" x14ac:dyDescent="0.2">
      <c r="A130" s="234">
        <v>76</v>
      </c>
      <c r="B130" s="235" t="s">
        <v>469</v>
      </c>
      <c r="C130" s="252" t="s">
        <v>470</v>
      </c>
      <c r="D130" s="236" t="s">
        <v>269</v>
      </c>
      <c r="E130" s="237">
        <v>17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21</v>
      </c>
      <c r="M130" s="239">
        <f>G130*(1+L130/100)</f>
        <v>0</v>
      </c>
      <c r="N130" s="237">
        <v>3.8999999999999999E-4</v>
      </c>
      <c r="O130" s="237">
        <f>ROUND(E130*N130,2)</f>
        <v>0.01</v>
      </c>
      <c r="P130" s="237">
        <v>0</v>
      </c>
      <c r="Q130" s="237">
        <f>ROUND(E130*P130,2)</f>
        <v>0</v>
      </c>
      <c r="R130" s="239" t="s">
        <v>396</v>
      </c>
      <c r="S130" s="239" t="s">
        <v>194</v>
      </c>
      <c r="T130" s="240" t="s">
        <v>194</v>
      </c>
      <c r="U130" s="224">
        <v>0</v>
      </c>
      <c r="V130" s="224">
        <f>ROUND(E130*U130,2)</f>
        <v>0</v>
      </c>
      <c r="W130" s="224"/>
      <c r="X130" s="224" t="s">
        <v>246</v>
      </c>
      <c r="Y130" s="224" t="s">
        <v>207</v>
      </c>
      <c r="Z130" s="213"/>
      <c r="AA130" s="213"/>
      <c r="AB130" s="213"/>
      <c r="AC130" s="213"/>
      <c r="AD130" s="213"/>
      <c r="AE130" s="213"/>
      <c r="AF130" s="213"/>
      <c r="AG130" s="213" t="s">
        <v>247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2" x14ac:dyDescent="0.2">
      <c r="A131" s="220"/>
      <c r="B131" s="221"/>
      <c r="C131" s="264" t="s">
        <v>471</v>
      </c>
      <c r="D131" s="257"/>
      <c r="E131" s="258"/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285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2">
      <c r="A132" s="220"/>
      <c r="B132" s="221"/>
      <c r="C132" s="264" t="s">
        <v>334</v>
      </c>
      <c r="D132" s="257"/>
      <c r="E132" s="258">
        <v>17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285</v>
      </c>
      <c r="AH132" s="213">
        <v>5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ht="33.75" outlineLevel="1" x14ac:dyDescent="0.2">
      <c r="A133" s="234">
        <v>77</v>
      </c>
      <c r="B133" s="235" t="s">
        <v>472</v>
      </c>
      <c r="C133" s="252" t="s">
        <v>473</v>
      </c>
      <c r="D133" s="236" t="s">
        <v>269</v>
      </c>
      <c r="E133" s="237">
        <v>40.5</v>
      </c>
      <c r="F133" s="238"/>
      <c r="G133" s="239">
        <f>ROUND(E133*F133,2)</f>
        <v>0</v>
      </c>
      <c r="H133" s="238"/>
      <c r="I133" s="239">
        <f>ROUND(E133*H133,2)</f>
        <v>0</v>
      </c>
      <c r="J133" s="238"/>
      <c r="K133" s="239">
        <f>ROUND(E133*J133,2)</f>
        <v>0</v>
      </c>
      <c r="L133" s="239">
        <v>21</v>
      </c>
      <c r="M133" s="239">
        <f>G133*(1+L133/100)</f>
        <v>0</v>
      </c>
      <c r="N133" s="237">
        <v>6.7000000000000002E-4</v>
      </c>
      <c r="O133" s="237">
        <f>ROUND(E133*N133,2)</f>
        <v>0.03</v>
      </c>
      <c r="P133" s="237">
        <v>0</v>
      </c>
      <c r="Q133" s="237">
        <f>ROUND(E133*P133,2)</f>
        <v>0</v>
      </c>
      <c r="R133" s="239" t="s">
        <v>396</v>
      </c>
      <c r="S133" s="239" t="s">
        <v>194</v>
      </c>
      <c r="T133" s="240" t="s">
        <v>194</v>
      </c>
      <c r="U133" s="224">
        <v>0</v>
      </c>
      <c r="V133" s="224">
        <f>ROUND(E133*U133,2)</f>
        <v>0</v>
      </c>
      <c r="W133" s="224"/>
      <c r="X133" s="224" t="s">
        <v>246</v>
      </c>
      <c r="Y133" s="224" t="s">
        <v>207</v>
      </c>
      <c r="Z133" s="213"/>
      <c r="AA133" s="213"/>
      <c r="AB133" s="213"/>
      <c r="AC133" s="213"/>
      <c r="AD133" s="213"/>
      <c r="AE133" s="213"/>
      <c r="AF133" s="213"/>
      <c r="AG133" s="213" t="s">
        <v>247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336</v>
      </c>
      <c r="D134" s="257"/>
      <c r="E134" s="258">
        <v>40.5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285</v>
      </c>
      <c r="AH134" s="213">
        <v>5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ht="33.75" outlineLevel="1" x14ac:dyDescent="0.2">
      <c r="A135" s="234">
        <v>78</v>
      </c>
      <c r="B135" s="235" t="s">
        <v>474</v>
      </c>
      <c r="C135" s="252" t="s">
        <v>475</v>
      </c>
      <c r="D135" s="236" t="s">
        <v>269</v>
      </c>
      <c r="E135" s="237">
        <v>36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21</v>
      </c>
      <c r="M135" s="239">
        <f>G135*(1+L135/100)</f>
        <v>0</v>
      </c>
      <c r="N135" s="237">
        <v>1.17E-3</v>
      </c>
      <c r="O135" s="237">
        <f>ROUND(E135*N135,2)</f>
        <v>0.04</v>
      </c>
      <c r="P135" s="237">
        <v>0</v>
      </c>
      <c r="Q135" s="237">
        <f>ROUND(E135*P135,2)</f>
        <v>0</v>
      </c>
      <c r="R135" s="239" t="s">
        <v>396</v>
      </c>
      <c r="S135" s="239" t="s">
        <v>194</v>
      </c>
      <c r="T135" s="240" t="s">
        <v>194</v>
      </c>
      <c r="U135" s="224">
        <v>0</v>
      </c>
      <c r="V135" s="224">
        <f>ROUND(E135*U135,2)</f>
        <v>0</v>
      </c>
      <c r="W135" s="224"/>
      <c r="X135" s="224" t="s">
        <v>246</v>
      </c>
      <c r="Y135" s="224" t="s">
        <v>207</v>
      </c>
      <c r="Z135" s="213"/>
      <c r="AA135" s="213"/>
      <c r="AB135" s="213"/>
      <c r="AC135" s="213"/>
      <c r="AD135" s="213"/>
      <c r="AE135" s="213"/>
      <c r="AF135" s="213"/>
      <c r="AG135" s="213" t="s">
        <v>247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476</v>
      </c>
      <c r="D136" s="257"/>
      <c r="E136" s="258">
        <v>36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285</v>
      </c>
      <c r="AH136" s="213">
        <v>5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20">
        <v>79</v>
      </c>
      <c r="B137" s="221" t="s">
        <v>477</v>
      </c>
      <c r="C137" s="266" t="s">
        <v>478</v>
      </c>
      <c r="D137" s="222" t="s">
        <v>0</v>
      </c>
      <c r="E137" s="261"/>
      <c r="F137" s="225"/>
      <c r="G137" s="224">
        <f>ROUND(E137*F137,2)</f>
        <v>0</v>
      </c>
      <c r="H137" s="225"/>
      <c r="I137" s="224">
        <f>ROUND(E137*H137,2)</f>
        <v>0</v>
      </c>
      <c r="J137" s="225"/>
      <c r="K137" s="224">
        <f>ROUND(E137*J137,2)</f>
        <v>0</v>
      </c>
      <c r="L137" s="224">
        <v>21</v>
      </c>
      <c r="M137" s="224">
        <f>G137*(1+L137/100)</f>
        <v>0</v>
      </c>
      <c r="N137" s="223">
        <v>0</v>
      </c>
      <c r="O137" s="223">
        <f>ROUND(E137*N137,2)</f>
        <v>0</v>
      </c>
      <c r="P137" s="223">
        <v>0</v>
      </c>
      <c r="Q137" s="223">
        <f>ROUND(E137*P137,2)</f>
        <v>0</v>
      </c>
      <c r="R137" s="224" t="s">
        <v>312</v>
      </c>
      <c r="S137" s="224" t="s">
        <v>194</v>
      </c>
      <c r="T137" s="224" t="s">
        <v>194</v>
      </c>
      <c r="U137" s="224">
        <v>0</v>
      </c>
      <c r="V137" s="224">
        <f>ROUND(E137*U137,2)</f>
        <v>0</v>
      </c>
      <c r="W137" s="224"/>
      <c r="X137" s="224" t="s">
        <v>294</v>
      </c>
      <c r="Y137" s="224" t="s">
        <v>207</v>
      </c>
      <c r="Z137" s="213"/>
      <c r="AA137" s="213"/>
      <c r="AB137" s="213"/>
      <c r="AC137" s="213"/>
      <c r="AD137" s="213"/>
      <c r="AE137" s="213"/>
      <c r="AF137" s="213"/>
      <c r="AG137" s="213" t="s">
        <v>295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7" t="s">
        <v>479</v>
      </c>
      <c r="D138" s="262"/>
      <c r="E138" s="262"/>
      <c r="F138" s="262"/>
      <c r="G138" s="262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266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x14ac:dyDescent="0.2">
      <c r="A139" s="227" t="s">
        <v>181</v>
      </c>
      <c r="B139" s="228" t="s">
        <v>111</v>
      </c>
      <c r="C139" s="250" t="s">
        <v>112</v>
      </c>
      <c r="D139" s="229"/>
      <c r="E139" s="230"/>
      <c r="F139" s="231"/>
      <c r="G139" s="231">
        <f>SUMIF(AG140:AG153,"&lt;&gt;NOR",G140:G153)</f>
        <v>0</v>
      </c>
      <c r="H139" s="231"/>
      <c r="I139" s="231">
        <f>SUM(I140:I153)</f>
        <v>0</v>
      </c>
      <c r="J139" s="231"/>
      <c r="K139" s="231">
        <f>SUM(K140:K153)</f>
        <v>0</v>
      </c>
      <c r="L139" s="231"/>
      <c r="M139" s="231">
        <f>SUM(M140:M153)</f>
        <v>0</v>
      </c>
      <c r="N139" s="230"/>
      <c r="O139" s="230">
        <f>SUM(O140:O153)</f>
        <v>0.01</v>
      </c>
      <c r="P139" s="230"/>
      <c r="Q139" s="230">
        <f>SUM(Q140:Q153)</f>
        <v>0</v>
      </c>
      <c r="R139" s="231"/>
      <c r="S139" s="231"/>
      <c r="T139" s="232"/>
      <c r="U139" s="226"/>
      <c r="V139" s="226">
        <f>SUM(V140:V153)</f>
        <v>6.2</v>
      </c>
      <c r="W139" s="226"/>
      <c r="X139" s="226"/>
      <c r="Y139" s="226"/>
      <c r="AG139" t="s">
        <v>182</v>
      </c>
    </row>
    <row r="140" spans="1:60" ht="22.5" outlineLevel="1" x14ac:dyDescent="0.2">
      <c r="A140" s="234">
        <v>80</v>
      </c>
      <c r="B140" s="235" t="s">
        <v>480</v>
      </c>
      <c r="C140" s="252" t="s">
        <v>481</v>
      </c>
      <c r="D140" s="236" t="s">
        <v>269</v>
      </c>
      <c r="E140" s="237">
        <v>10</v>
      </c>
      <c r="F140" s="238"/>
      <c r="G140" s="239">
        <f>ROUND(E140*F140,2)</f>
        <v>0</v>
      </c>
      <c r="H140" s="238"/>
      <c r="I140" s="239">
        <f>ROUND(E140*H140,2)</f>
        <v>0</v>
      </c>
      <c r="J140" s="238"/>
      <c r="K140" s="239">
        <f>ROUND(E140*J140,2)</f>
        <v>0</v>
      </c>
      <c r="L140" s="239">
        <v>21</v>
      </c>
      <c r="M140" s="239">
        <f>G140*(1+L140/100)</f>
        <v>0</v>
      </c>
      <c r="N140" s="237">
        <v>0</v>
      </c>
      <c r="O140" s="237">
        <f>ROUND(E140*N140,2)</f>
        <v>0</v>
      </c>
      <c r="P140" s="237">
        <v>0</v>
      </c>
      <c r="Q140" s="237">
        <f>ROUND(E140*P140,2)</f>
        <v>0</v>
      </c>
      <c r="R140" s="239" t="s">
        <v>482</v>
      </c>
      <c r="S140" s="239" t="s">
        <v>194</v>
      </c>
      <c r="T140" s="240" t="s">
        <v>483</v>
      </c>
      <c r="U140" s="224">
        <v>4.8000000000000001E-2</v>
      </c>
      <c r="V140" s="224">
        <f>ROUND(E140*U140,2)</f>
        <v>0.48</v>
      </c>
      <c r="W140" s="224"/>
      <c r="X140" s="224" t="s">
        <v>229</v>
      </c>
      <c r="Y140" s="224" t="s">
        <v>207</v>
      </c>
      <c r="Z140" s="213"/>
      <c r="AA140" s="213"/>
      <c r="AB140" s="213"/>
      <c r="AC140" s="213"/>
      <c r="AD140" s="213"/>
      <c r="AE140" s="213"/>
      <c r="AF140" s="213"/>
      <c r="AG140" s="213" t="s">
        <v>230</v>
      </c>
      <c r="AH140" s="213"/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2" x14ac:dyDescent="0.2">
      <c r="A141" s="220"/>
      <c r="B141" s="221"/>
      <c r="C141" s="263" t="s">
        <v>484</v>
      </c>
      <c r="D141" s="259"/>
      <c r="E141" s="259"/>
      <c r="F141" s="259"/>
      <c r="G141" s="259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266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 x14ac:dyDescent="0.2">
      <c r="A142" s="220"/>
      <c r="B142" s="221"/>
      <c r="C142" s="264" t="s">
        <v>485</v>
      </c>
      <c r="D142" s="257"/>
      <c r="E142" s="258">
        <v>10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285</v>
      </c>
      <c r="AH142" s="213">
        <v>5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ht="22.5" outlineLevel="1" x14ac:dyDescent="0.2">
      <c r="A143" s="234">
        <v>81</v>
      </c>
      <c r="B143" s="235" t="s">
        <v>486</v>
      </c>
      <c r="C143" s="252" t="s">
        <v>487</v>
      </c>
      <c r="D143" s="236" t="s">
        <v>269</v>
      </c>
      <c r="E143" s="237">
        <v>10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3.4000000000000002E-4</v>
      </c>
      <c r="O143" s="237">
        <f>ROUND(E143*N143,2)</f>
        <v>0</v>
      </c>
      <c r="P143" s="237">
        <v>0</v>
      </c>
      <c r="Q143" s="237">
        <f>ROUND(E143*P143,2)</f>
        <v>0</v>
      </c>
      <c r="R143" s="239" t="s">
        <v>315</v>
      </c>
      <c r="S143" s="239" t="s">
        <v>194</v>
      </c>
      <c r="T143" s="240" t="s">
        <v>194</v>
      </c>
      <c r="U143" s="224">
        <v>0.32</v>
      </c>
      <c r="V143" s="224">
        <f>ROUND(E143*U143,2)</f>
        <v>3.2</v>
      </c>
      <c r="W143" s="224"/>
      <c r="X143" s="224" t="s">
        <v>229</v>
      </c>
      <c r="Y143" s="224" t="s">
        <v>207</v>
      </c>
      <c r="Z143" s="213"/>
      <c r="AA143" s="213"/>
      <c r="AB143" s="213"/>
      <c r="AC143" s="213"/>
      <c r="AD143" s="213"/>
      <c r="AE143" s="213"/>
      <c r="AF143" s="213"/>
      <c r="AG143" s="213" t="s">
        <v>230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 x14ac:dyDescent="0.2">
      <c r="A144" s="220"/>
      <c r="B144" s="221"/>
      <c r="C144" s="263" t="s">
        <v>488</v>
      </c>
      <c r="D144" s="259"/>
      <c r="E144" s="259"/>
      <c r="F144" s="259"/>
      <c r="G144" s="259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266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2">
      <c r="A145" s="220"/>
      <c r="B145" s="221"/>
      <c r="C145" s="265" t="s">
        <v>489</v>
      </c>
      <c r="D145" s="260"/>
      <c r="E145" s="260"/>
      <c r="F145" s="260"/>
      <c r="G145" s="260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198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ht="33.75" outlineLevel="1" x14ac:dyDescent="0.2">
      <c r="A146" s="241">
        <v>82</v>
      </c>
      <c r="B146" s="242" t="s">
        <v>490</v>
      </c>
      <c r="C146" s="251" t="s">
        <v>491</v>
      </c>
      <c r="D146" s="243" t="s">
        <v>257</v>
      </c>
      <c r="E146" s="244">
        <v>1</v>
      </c>
      <c r="F146" s="245"/>
      <c r="G146" s="246">
        <f>ROUND(E146*F146,2)</f>
        <v>0</v>
      </c>
      <c r="H146" s="245"/>
      <c r="I146" s="246">
        <f>ROUND(E146*H146,2)</f>
        <v>0</v>
      </c>
      <c r="J146" s="245"/>
      <c r="K146" s="246">
        <f>ROUND(E146*J146,2)</f>
        <v>0</v>
      </c>
      <c r="L146" s="246">
        <v>21</v>
      </c>
      <c r="M146" s="246">
        <f>G146*(1+L146/100)</f>
        <v>0</v>
      </c>
      <c r="N146" s="244">
        <v>9.2300000000000004E-3</v>
      </c>
      <c r="O146" s="244">
        <f>ROUND(E146*N146,2)</f>
        <v>0.01</v>
      </c>
      <c r="P146" s="244">
        <v>0</v>
      </c>
      <c r="Q146" s="244">
        <f>ROUND(E146*P146,2)</f>
        <v>0</v>
      </c>
      <c r="R146" s="246" t="s">
        <v>315</v>
      </c>
      <c r="S146" s="246" t="s">
        <v>194</v>
      </c>
      <c r="T146" s="247" t="s">
        <v>194</v>
      </c>
      <c r="U146" s="224">
        <v>2.1619999999999999</v>
      </c>
      <c r="V146" s="224">
        <f>ROUND(E146*U146,2)</f>
        <v>2.16</v>
      </c>
      <c r="W146" s="224"/>
      <c r="X146" s="224" t="s">
        <v>229</v>
      </c>
      <c r="Y146" s="224" t="s">
        <v>189</v>
      </c>
      <c r="Z146" s="213"/>
      <c r="AA146" s="213"/>
      <c r="AB146" s="213"/>
      <c r="AC146" s="213"/>
      <c r="AD146" s="213"/>
      <c r="AE146" s="213"/>
      <c r="AF146" s="213"/>
      <c r="AG146" s="213" t="s">
        <v>230</v>
      </c>
      <c r="AH146" s="213"/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2">
      <c r="A147" s="234">
        <v>83</v>
      </c>
      <c r="B147" s="235" t="s">
        <v>492</v>
      </c>
      <c r="C147" s="252" t="s">
        <v>493</v>
      </c>
      <c r="D147" s="236" t="s">
        <v>318</v>
      </c>
      <c r="E147" s="237">
        <v>2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7">
        <v>9.0000000000000006E-5</v>
      </c>
      <c r="O147" s="237">
        <f>ROUND(E147*N147,2)</f>
        <v>0</v>
      </c>
      <c r="P147" s="237">
        <v>0</v>
      </c>
      <c r="Q147" s="237">
        <f>ROUND(E147*P147,2)</f>
        <v>0</v>
      </c>
      <c r="R147" s="239" t="s">
        <v>315</v>
      </c>
      <c r="S147" s="239" t="s">
        <v>194</v>
      </c>
      <c r="T147" s="240" t="s">
        <v>194</v>
      </c>
      <c r="U147" s="224">
        <v>0.18</v>
      </c>
      <c r="V147" s="224">
        <f>ROUND(E147*U147,2)</f>
        <v>0.36</v>
      </c>
      <c r="W147" s="224"/>
      <c r="X147" s="224" t="s">
        <v>229</v>
      </c>
      <c r="Y147" s="224" t="s">
        <v>207</v>
      </c>
      <c r="Z147" s="213"/>
      <c r="AA147" s="213"/>
      <c r="AB147" s="213"/>
      <c r="AC147" s="213"/>
      <c r="AD147" s="213"/>
      <c r="AE147" s="213"/>
      <c r="AF147" s="213"/>
      <c r="AG147" s="213" t="s">
        <v>230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 x14ac:dyDescent="0.2">
      <c r="A148" s="220"/>
      <c r="B148" s="221"/>
      <c r="C148" s="263" t="s">
        <v>494</v>
      </c>
      <c r="D148" s="259"/>
      <c r="E148" s="259"/>
      <c r="F148" s="259"/>
      <c r="G148" s="259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266</v>
      </c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">
      <c r="A149" s="241">
        <v>84</v>
      </c>
      <c r="B149" s="242" t="s">
        <v>495</v>
      </c>
      <c r="C149" s="251" t="s">
        <v>496</v>
      </c>
      <c r="D149" s="243" t="s">
        <v>228</v>
      </c>
      <c r="E149" s="244">
        <v>1</v>
      </c>
      <c r="F149" s="245"/>
      <c r="G149" s="246">
        <f>ROUND(E149*F149,2)</f>
        <v>0</v>
      </c>
      <c r="H149" s="245"/>
      <c r="I149" s="246">
        <f>ROUND(E149*H149,2)</f>
        <v>0</v>
      </c>
      <c r="J149" s="245"/>
      <c r="K149" s="246">
        <f>ROUND(E149*J149,2)</f>
        <v>0</v>
      </c>
      <c r="L149" s="246">
        <v>21</v>
      </c>
      <c r="M149" s="246">
        <f>G149*(1+L149/100)</f>
        <v>0</v>
      </c>
      <c r="N149" s="244">
        <v>0</v>
      </c>
      <c r="O149" s="244">
        <f>ROUND(E149*N149,2)</f>
        <v>0</v>
      </c>
      <c r="P149" s="244">
        <v>0</v>
      </c>
      <c r="Q149" s="244">
        <f>ROUND(E149*P149,2)</f>
        <v>0</v>
      </c>
      <c r="R149" s="246"/>
      <c r="S149" s="246" t="s">
        <v>186</v>
      </c>
      <c r="T149" s="247" t="s">
        <v>187</v>
      </c>
      <c r="U149" s="224">
        <v>0</v>
      </c>
      <c r="V149" s="224">
        <f>ROUND(E149*U149,2)</f>
        <v>0</v>
      </c>
      <c r="W149" s="224"/>
      <c r="X149" s="224" t="s">
        <v>229</v>
      </c>
      <c r="Y149" s="224" t="s">
        <v>207</v>
      </c>
      <c r="Z149" s="213"/>
      <c r="AA149" s="213"/>
      <c r="AB149" s="213"/>
      <c r="AC149" s="213"/>
      <c r="AD149" s="213"/>
      <c r="AE149" s="213"/>
      <c r="AF149" s="213"/>
      <c r="AG149" s="213" t="s">
        <v>230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ht="22.5" outlineLevel="1" x14ac:dyDescent="0.2">
      <c r="A150" s="241">
        <v>85</v>
      </c>
      <c r="B150" s="242" t="s">
        <v>497</v>
      </c>
      <c r="C150" s="251" t="s">
        <v>498</v>
      </c>
      <c r="D150" s="243" t="s">
        <v>318</v>
      </c>
      <c r="E150" s="244">
        <v>1</v>
      </c>
      <c r="F150" s="245"/>
      <c r="G150" s="246">
        <f>ROUND(E150*F150,2)</f>
        <v>0</v>
      </c>
      <c r="H150" s="245"/>
      <c r="I150" s="246">
        <f>ROUND(E150*H150,2)</f>
        <v>0</v>
      </c>
      <c r="J150" s="245"/>
      <c r="K150" s="246">
        <f>ROUND(E150*J150,2)</f>
        <v>0</v>
      </c>
      <c r="L150" s="246">
        <v>21</v>
      </c>
      <c r="M150" s="246">
        <f>G150*(1+L150/100)</f>
        <v>0</v>
      </c>
      <c r="N150" s="244">
        <v>5.1000000000000004E-4</v>
      </c>
      <c r="O150" s="244">
        <f>ROUND(E150*N150,2)</f>
        <v>0</v>
      </c>
      <c r="P150" s="244">
        <v>0</v>
      </c>
      <c r="Q150" s="244">
        <f>ROUND(E150*P150,2)</f>
        <v>0</v>
      </c>
      <c r="R150" s="246"/>
      <c r="S150" s="246" t="s">
        <v>186</v>
      </c>
      <c r="T150" s="247" t="s">
        <v>187</v>
      </c>
      <c r="U150" s="224">
        <v>0</v>
      </c>
      <c r="V150" s="224">
        <f>ROUND(E150*U150,2)</f>
        <v>0</v>
      </c>
      <c r="W150" s="224"/>
      <c r="X150" s="224" t="s">
        <v>246</v>
      </c>
      <c r="Y150" s="224" t="s">
        <v>207</v>
      </c>
      <c r="Z150" s="213"/>
      <c r="AA150" s="213"/>
      <c r="AB150" s="213"/>
      <c r="AC150" s="213"/>
      <c r="AD150" s="213"/>
      <c r="AE150" s="213"/>
      <c r="AF150" s="213"/>
      <c r="AG150" s="213" t="s">
        <v>247</v>
      </c>
      <c r="AH150" s="213"/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 x14ac:dyDescent="0.2">
      <c r="A151" s="234">
        <v>86</v>
      </c>
      <c r="B151" s="235" t="s">
        <v>499</v>
      </c>
      <c r="C151" s="252" t="s">
        <v>500</v>
      </c>
      <c r="D151" s="236" t="s">
        <v>237</v>
      </c>
      <c r="E151" s="237">
        <v>1</v>
      </c>
      <c r="F151" s="238"/>
      <c r="G151" s="239">
        <f>ROUND(E151*F151,2)</f>
        <v>0</v>
      </c>
      <c r="H151" s="238"/>
      <c r="I151" s="239">
        <f>ROUND(E151*H151,2)</f>
        <v>0</v>
      </c>
      <c r="J151" s="238"/>
      <c r="K151" s="239">
        <f>ROUND(E151*J151,2)</f>
        <v>0</v>
      </c>
      <c r="L151" s="239">
        <v>21</v>
      </c>
      <c r="M151" s="239">
        <f>G151*(1+L151/100)</f>
        <v>0</v>
      </c>
      <c r="N151" s="237">
        <v>0</v>
      </c>
      <c r="O151" s="237">
        <f>ROUND(E151*N151,2)</f>
        <v>0</v>
      </c>
      <c r="P151" s="237">
        <v>0</v>
      </c>
      <c r="Q151" s="237">
        <f>ROUND(E151*P151,2)</f>
        <v>0</v>
      </c>
      <c r="R151" s="239"/>
      <c r="S151" s="239" t="s">
        <v>186</v>
      </c>
      <c r="T151" s="240" t="s">
        <v>187</v>
      </c>
      <c r="U151" s="224">
        <v>0</v>
      </c>
      <c r="V151" s="224">
        <f>ROUND(E151*U151,2)</f>
        <v>0</v>
      </c>
      <c r="W151" s="224"/>
      <c r="X151" s="224" t="s">
        <v>451</v>
      </c>
      <c r="Y151" s="224" t="s">
        <v>207</v>
      </c>
      <c r="Z151" s="213"/>
      <c r="AA151" s="213"/>
      <c r="AB151" s="213"/>
      <c r="AC151" s="213"/>
      <c r="AD151" s="213"/>
      <c r="AE151" s="213"/>
      <c r="AF151" s="213"/>
      <c r="AG151" s="213" t="s">
        <v>452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1" x14ac:dyDescent="0.2">
      <c r="A152" s="220">
        <v>87</v>
      </c>
      <c r="B152" s="221" t="s">
        <v>501</v>
      </c>
      <c r="C152" s="266" t="s">
        <v>502</v>
      </c>
      <c r="D152" s="222" t="s">
        <v>0</v>
      </c>
      <c r="E152" s="261"/>
      <c r="F152" s="225"/>
      <c r="G152" s="224">
        <f>ROUND(E152*F152,2)</f>
        <v>0</v>
      </c>
      <c r="H152" s="225"/>
      <c r="I152" s="224">
        <f>ROUND(E152*H152,2)</f>
        <v>0</v>
      </c>
      <c r="J152" s="225"/>
      <c r="K152" s="224">
        <f>ROUND(E152*J152,2)</f>
        <v>0</v>
      </c>
      <c r="L152" s="224">
        <v>21</v>
      </c>
      <c r="M152" s="224">
        <f>G152*(1+L152/100)</f>
        <v>0</v>
      </c>
      <c r="N152" s="223">
        <v>0</v>
      </c>
      <c r="O152" s="223">
        <f>ROUND(E152*N152,2)</f>
        <v>0</v>
      </c>
      <c r="P152" s="223">
        <v>0</v>
      </c>
      <c r="Q152" s="223">
        <f>ROUND(E152*P152,2)</f>
        <v>0</v>
      </c>
      <c r="R152" s="224" t="s">
        <v>315</v>
      </c>
      <c r="S152" s="224" t="s">
        <v>194</v>
      </c>
      <c r="T152" s="224" t="s">
        <v>194</v>
      </c>
      <c r="U152" s="224">
        <v>0</v>
      </c>
      <c r="V152" s="224">
        <f>ROUND(E152*U152,2)</f>
        <v>0</v>
      </c>
      <c r="W152" s="224"/>
      <c r="X152" s="224" t="s">
        <v>294</v>
      </c>
      <c r="Y152" s="224" t="s">
        <v>207</v>
      </c>
      <c r="Z152" s="213"/>
      <c r="AA152" s="213"/>
      <c r="AB152" s="213"/>
      <c r="AC152" s="213"/>
      <c r="AD152" s="213"/>
      <c r="AE152" s="213"/>
      <c r="AF152" s="213"/>
      <c r="AG152" s="213" t="s">
        <v>295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 x14ac:dyDescent="0.2">
      <c r="A153" s="220"/>
      <c r="B153" s="221"/>
      <c r="C153" s="267" t="s">
        <v>503</v>
      </c>
      <c r="D153" s="262"/>
      <c r="E153" s="262"/>
      <c r="F153" s="262"/>
      <c r="G153" s="262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266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x14ac:dyDescent="0.2">
      <c r="A154" s="227" t="s">
        <v>181</v>
      </c>
      <c r="B154" s="228" t="s">
        <v>113</v>
      </c>
      <c r="C154" s="250" t="s">
        <v>114</v>
      </c>
      <c r="D154" s="229"/>
      <c r="E154" s="230"/>
      <c r="F154" s="231"/>
      <c r="G154" s="231">
        <f>SUMIF(AG155:AG182,"&lt;&gt;NOR",G155:G182)</f>
        <v>0</v>
      </c>
      <c r="H154" s="231"/>
      <c r="I154" s="231">
        <f>SUM(I155:I182)</f>
        <v>0</v>
      </c>
      <c r="J154" s="231"/>
      <c r="K154" s="231">
        <f>SUM(K155:K182)</f>
        <v>0</v>
      </c>
      <c r="L154" s="231"/>
      <c r="M154" s="231">
        <f>SUM(M155:M182)</f>
        <v>0</v>
      </c>
      <c r="N154" s="230"/>
      <c r="O154" s="230">
        <f>SUM(O155:O182)</f>
        <v>0.03</v>
      </c>
      <c r="P154" s="230"/>
      <c r="Q154" s="230">
        <f>SUM(Q155:Q182)</f>
        <v>0</v>
      </c>
      <c r="R154" s="231"/>
      <c r="S154" s="231"/>
      <c r="T154" s="232"/>
      <c r="U154" s="226"/>
      <c r="V154" s="226">
        <f>SUM(V155:V182)</f>
        <v>22.49</v>
      </c>
      <c r="W154" s="226"/>
      <c r="X154" s="226"/>
      <c r="Y154" s="226"/>
      <c r="AG154" t="s">
        <v>182</v>
      </c>
    </row>
    <row r="155" spans="1:60" outlineLevel="1" x14ac:dyDescent="0.2">
      <c r="A155" s="241">
        <v>88</v>
      </c>
      <c r="B155" s="242" t="s">
        <v>504</v>
      </c>
      <c r="C155" s="251" t="s">
        <v>505</v>
      </c>
      <c r="D155" s="243" t="s">
        <v>318</v>
      </c>
      <c r="E155" s="244">
        <v>4</v>
      </c>
      <c r="F155" s="245"/>
      <c r="G155" s="246">
        <f>ROUND(E155*F155,2)</f>
        <v>0</v>
      </c>
      <c r="H155" s="245"/>
      <c r="I155" s="246">
        <f>ROUND(E155*H155,2)</f>
        <v>0</v>
      </c>
      <c r="J155" s="245"/>
      <c r="K155" s="246">
        <f>ROUND(E155*J155,2)</f>
        <v>0</v>
      </c>
      <c r="L155" s="246">
        <v>21</v>
      </c>
      <c r="M155" s="246">
        <f>G155*(1+L155/100)</f>
        <v>0</v>
      </c>
      <c r="N155" s="244">
        <v>8.0000000000000004E-4</v>
      </c>
      <c r="O155" s="244">
        <f>ROUND(E155*N155,2)</f>
        <v>0</v>
      </c>
      <c r="P155" s="244">
        <v>0</v>
      </c>
      <c r="Q155" s="244">
        <f>ROUND(E155*P155,2)</f>
        <v>0</v>
      </c>
      <c r="R155" s="246" t="s">
        <v>315</v>
      </c>
      <c r="S155" s="246" t="s">
        <v>194</v>
      </c>
      <c r="T155" s="247" t="s">
        <v>194</v>
      </c>
      <c r="U155" s="224">
        <v>0.59399999999999997</v>
      </c>
      <c r="V155" s="224">
        <f>ROUND(E155*U155,2)</f>
        <v>2.38</v>
      </c>
      <c r="W155" s="224"/>
      <c r="X155" s="224" t="s">
        <v>229</v>
      </c>
      <c r="Y155" s="224" t="s">
        <v>207</v>
      </c>
      <c r="Z155" s="213"/>
      <c r="AA155" s="213"/>
      <c r="AB155" s="213"/>
      <c r="AC155" s="213"/>
      <c r="AD155" s="213"/>
      <c r="AE155" s="213"/>
      <c r="AF155" s="213"/>
      <c r="AG155" s="213" t="s">
        <v>230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outlineLevel="1" x14ac:dyDescent="0.2">
      <c r="A156" s="241">
        <v>89</v>
      </c>
      <c r="B156" s="242" t="s">
        <v>506</v>
      </c>
      <c r="C156" s="251" t="s">
        <v>507</v>
      </c>
      <c r="D156" s="243" t="s">
        <v>318</v>
      </c>
      <c r="E156" s="244">
        <v>2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1.3600000000000001E-3</v>
      </c>
      <c r="O156" s="244">
        <f>ROUND(E156*N156,2)</f>
        <v>0</v>
      </c>
      <c r="P156" s="244">
        <v>0</v>
      </c>
      <c r="Q156" s="244">
        <f>ROUND(E156*P156,2)</f>
        <v>0</v>
      </c>
      <c r="R156" s="246" t="s">
        <v>315</v>
      </c>
      <c r="S156" s="246" t="s">
        <v>194</v>
      </c>
      <c r="T156" s="247" t="s">
        <v>194</v>
      </c>
      <c r="U156" s="224">
        <v>0.754</v>
      </c>
      <c r="V156" s="224">
        <f>ROUND(E156*U156,2)</f>
        <v>1.51</v>
      </c>
      <c r="W156" s="224"/>
      <c r="X156" s="224" t="s">
        <v>229</v>
      </c>
      <c r="Y156" s="224" t="s">
        <v>207</v>
      </c>
      <c r="Z156" s="213"/>
      <c r="AA156" s="213"/>
      <c r="AB156" s="213"/>
      <c r="AC156" s="213"/>
      <c r="AD156" s="213"/>
      <c r="AE156" s="213"/>
      <c r="AF156" s="213"/>
      <c r="AG156" s="213" t="s">
        <v>230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ht="33.75" outlineLevel="1" x14ac:dyDescent="0.2">
      <c r="A157" s="234">
        <v>90</v>
      </c>
      <c r="B157" s="235" t="s">
        <v>508</v>
      </c>
      <c r="C157" s="252" t="s">
        <v>509</v>
      </c>
      <c r="D157" s="236" t="s">
        <v>269</v>
      </c>
      <c r="E157" s="237">
        <v>6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7">
        <v>4.2999999999999999E-4</v>
      </c>
      <c r="O157" s="237">
        <f>ROUND(E157*N157,2)</f>
        <v>0</v>
      </c>
      <c r="P157" s="237">
        <v>0</v>
      </c>
      <c r="Q157" s="237">
        <f>ROUND(E157*P157,2)</f>
        <v>0</v>
      </c>
      <c r="R157" s="239" t="s">
        <v>315</v>
      </c>
      <c r="S157" s="239" t="s">
        <v>194</v>
      </c>
      <c r="T157" s="240" t="s">
        <v>194</v>
      </c>
      <c r="U157" s="224">
        <v>0.27889999999999998</v>
      </c>
      <c r="V157" s="224">
        <f>ROUND(E157*U157,2)</f>
        <v>1.67</v>
      </c>
      <c r="W157" s="224"/>
      <c r="X157" s="224" t="s">
        <v>229</v>
      </c>
      <c r="Y157" s="224" t="s">
        <v>207</v>
      </c>
      <c r="Z157" s="213"/>
      <c r="AA157" s="213"/>
      <c r="AB157" s="213"/>
      <c r="AC157" s="213"/>
      <c r="AD157" s="213"/>
      <c r="AE157" s="213"/>
      <c r="AF157" s="213"/>
      <c r="AG157" s="213" t="s">
        <v>230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outlineLevel="2" x14ac:dyDescent="0.2">
      <c r="A158" s="220"/>
      <c r="B158" s="221"/>
      <c r="C158" s="263" t="s">
        <v>510</v>
      </c>
      <c r="D158" s="259"/>
      <c r="E158" s="259"/>
      <c r="F158" s="259"/>
      <c r="G158" s="259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266</v>
      </c>
      <c r="AH158" s="213"/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2" x14ac:dyDescent="0.2">
      <c r="A159" s="220"/>
      <c r="B159" s="221"/>
      <c r="C159" s="265" t="s">
        <v>511</v>
      </c>
      <c r="D159" s="260"/>
      <c r="E159" s="260"/>
      <c r="F159" s="260"/>
      <c r="G159" s="260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198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ht="33.75" outlineLevel="1" x14ac:dyDescent="0.2">
      <c r="A160" s="234">
        <v>91</v>
      </c>
      <c r="B160" s="235" t="s">
        <v>512</v>
      </c>
      <c r="C160" s="252" t="s">
        <v>513</v>
      </c>
      <c r="D160" s="236" t="s">
        <v>269</v>
      </c>
      <c r="E160" s="237">
        <v>25</v>
      </c>
      <c r="F160" s="238"/>
      <c r="G160" s="239">
        <f>ROUND(E160*F160,2)</f>
        <v>0</v>
      </c>
      <c r="H160" s="238"/>
      <c r="I160" s="239">
        <f>ROUND(E160*H160,2)</f>
        <v>0</v>
      </c>
      <c r="J160" s="238"/>
      <c r="K160" s="239">
        <f>ROUND(E160*J160,2)</f>
        <v>0</v>
      </c>
      <c r="L160" s="239">
        <v>21</v>
      </c>
      <c r="M160" s="239">
        <f>G160*(1+L160/100)</f>
        <v>0</v>
      </c>
      <c r="N160" s="237">
        <v>5.2999999999999998E-4</v>
      </c>
      <c r="O160" s="237">
        <f>ROUND(E160*N160,2)</f>
        <v>0.01</v>
      </c>
      <c r="P160" s="237">
        <v>0</v>
      </c>
      <c r="Q160" s="237">
        <f>ROUND(E160*P160,2)</f>
        <v>0</v>
      </c>
      <c r="R160" s="239" t="s">
        <v>315</v>
      </c>
      <c r="S160" s="239" t="s">
        <v>194</v>
      </c>
      <c r="T160" s="240" t="s">
        <v>194</v>
      </c>
      <c r="U160" s="224">
        <v>0.29730000000000001</v>
      </c>
      <c r="V160" s="224">
        <f>ROUND(E160*U160,2)</f>
        <v>7.43</v>
      </c>
      <c r="W160" s="224"/>
      <c r="X160" s="224" t="s">
        <v>229</v>
      </c>
      <c r="Y160" s="224" t="s">
        <v>207</v>
      </c>
      <c r="Z160" s="213"/>
      <c r="AA160" s="213"/>
      <c r="AB160" s="213"/>
      <c r="AC160" s="213"/>
      <c r="AD160" s="213"/>
      <c r="AE160" s="213"/>
      <c r="AF160" s="213"/>
      <c r="AG160" s="213" t="s">
        <v>230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13"/>
      <c r="BB160" s="213"/>
      <c r="BC160" s="213"/>
      <c r="BD160" s="213"/>
      <c r="BE160" s="213"/>
      <c r="BF160" s="213"/>
      <c r="BG160" s="213"/>
      <c r="BH160" s="213"/>
    </row>
    <row r="161" spans="1:60" outlineLevel="2" x14ac:dyDescent="0.2">
      <c r="A161" s="220"/>
      <c r="B161" s="221"/>
      <c r="C161" s="263" t="s">
        <v>510</v>
      </c>
      <c r="D161" s="259"/>
      <c r="E161" s="259"/>
      <c r="F161" s="259"/>
      <c r="G161" s="259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266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 x14ac:dyDescent="0.2">
      <c r="A162" s="220"/>
      <c r="B162" s="221"/>
      <c r="C162" s="265" t="s">
        <v>511</v>
      </c>
      <c r="D162" s="260"/>
      <c r="E162" s="260"/>
      <c r="F162" s="260"/>
      <c r="G162" s="260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3"/>
      <c r="AA162" s="213"/>
      <c r="AB162" s="213"/>
      <c r="AC162" s="213"/>
      <c r="AD162" s="213"/>
      <c r="AE162" s="213"/>
      <c r="AF162" s="213"/>
      <c r="AG162" s="213" t="s">
        <v>198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3" x14ac:dyDescent="0.2">
      <c r="A163" s="220"/>
      <c r="B163" s="221"/>
      <c r="C163" s="265" t="s">
        <v>514</v>
      </c>
      <c r="D163" s="260"/>
      <c r="E163" s="260"/>
      <c r="F163" s="260"/>
      <c r="G163" s="260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3"/>
      <c r="AA163" s="213"/>
      <c r="AB163" s="213"/>
      <c r="AC163" s="213"/>
      <c r="AD163" s="213"/>
      <c r="AE163" s="213"/>
      <c r="AF163" s="213"/>
      <c r="AG163" s="213" t="s">
        <v>198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ht="33.75" outlineLevel="1" x14ac:dyDescent="0.2">
      <c r="A164" s="234">
        <v>92</v>
      </c>
      <c r="B164" s="235" t="s">
        <v>515</v>
      </c>
      <c r="C164" s="252" t="s">
        <v>516</v>
      </c>
      <c r="D164" s="236" t="s">
        <v>269</v>
      </c>
      <c r="E164" s="237">
        <v>17</v>
      </c>
      <c r="F164" s="238"/>
      <c r="G164" s="239">
        <f>ROUND(E164*F164,2)</f>
        <v>0</v>
      </c>
      <c r="H164" s="238"/>
      <c r="I164" s="239">
        <f>ROUND(E164*H164,2)</f>
        <v>0</v>
      </c>
      <c r="J164" s="238"/>
      <c r="K164" s="239">
        <f>ROUND(E164*J164,2)</f>
        <v>0</v>
      </c>
      <c r="L164" s="239">
        <v>21</v>
      </c>
      <c r="M164" s="239">
        <f>G164*(1+L164/100)</f>
        <v>0</v>
      </c>
      <c r="N164" s="237">
        <v>1.0200000000000001E-3</v>
      </c>
      <c r="O164" s="237">
        <f>ROUND(E164*N164,2)</f>
        <v>0.02</v>
      </c>
      <c r="P164" s="237">
        <v>0</v>
      </c>
      <c r="Q164" s="237">
        <f>ROUND(E164*P164,2)</f>
        <v>0</v>
      </c>
      <c r="R164" s="239" t="s">
        <v>315</v>
      </c>
      <c r="S164" s="239" t="s">
        <v>194</v>
      </c>
      <c r="T164" s="240" t="s">
        <v>194</v>
      </c>
      <c r="U164" s="224">
        <v>0.38469999999999999</v>
      </c>
      <c r="V164" s="224">
        <f>ROUND(E164*U164,2)</f>
        <v>6.54</v>
      </c>
      <c r="W164" s="224"/>
      <c r="X164" s="224" t="s">
        <v>229</v>
      </c>
      <c r="Y164" s="224" t="s">
        <v>207</v>
      </c>
      <c r="Z164" s="213"/>
      <c r="AA164" s="213"/>
      <c r="AB164" s="213"/>
      <c r="AC164" s="213"/>
      <c r="AD164" s="213"/>
      <c r="AE164" s="213"/>
      <c r="AF164" s="213"/>
      <c r="AG164" s="213" t="s">
        <v>230</v>
      </c>
      <c r="AH164" s="213"/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2" x14ac:dyDescent="0.2">
      <c r="A165" s="220"/>
      <c r="B165" s="221"/>
      <c r="C165" s="263" t="s">
        <v>510</v>
      </c>
      <c r="D165" s="259"/>
      <c r="E165" s="259"/>
      <c r="F165" s="259"/>
      <c r="G165" s="259"/>
      <c r="H165" s="224"/>
      <c r="I165" s="224"/>
      <c r="J165" s="224"/>
      <c r="K165" s="224"/>
      <c r="L165" s="224"/>
      <c r="M165" s="224"/>
      <c r="N165" s="223"/>
      <c r="O165" s="223"/>
      <c r="P165" s="223"/>
      <c r="Q165" s="223"/>
      <c r="R165" s="224"/>
      <c r="S165" s="224"/>
      <c r="T165" s="224"/>
      <c r="U165" s="224"/>
      <c r="V165" s="224"/>
      <c r="W165" s="224"/>
      <c r="X165" s="224"/>
      <c r="Y165" s="224"/>
      <c r="Z165" s="213"/>
      <c r="AA165" s="213"/>
      <c r="AB165" s="213"/>
      <c r="AC165" s="213"/>
      <c r="AD165" s="213"/>
      <c r="AE165" s="213"/>
      <c r="AF165" s="213"/>
      <c r="AG165" s="213" t="s">
        <v>266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5" t="s">
        <v>511</v>
      </c>
      <c r="D166" s="260"/>
      <c r="E166" s="260"/>
      <c r="F166" s="260"/>
      <c r="G166" s="260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198</v>
      </c>
      <c r="AH166" s="213"/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 x14ac:dyDescent="0.2">
      <c r="A167" s="220"/>
      <c r="B167" s="221"/>
      <c r="C167" s="265" t="s">
        <v>514</v>
      </c>
      <c r="D167" s="260"/>
      <c r="E167" s="260"/>
      <c r="F167" s="260"/>
      <c r="G167" s="260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198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1" x14ac:dyDescent="0.2">
      <c r="A168" s="241">
        <v>93</v>
      </c>
      <c r="B168" s="242" t="s">
        <v>517</v>
      </c>
      <c r="C168" s="251" t="s">
        <v>518</v>
      </c>
      <c r="D168" s="243" t="s">
        <v>318</v>
      </c>
      <c r="E168" s="244">
        <v>1</v>
      </c>
      <c r="F168" s="245"/>
      <c r="G168" s="246">
        <f>ROUND(E168*F168,2)</f>
        <v>0</v>
      </c>
      <c r="H168" s="245"/>
      <c r="I168" s="246">
        <f>ROUND(E168*H168,2)</f>
        <v>0</v>
      </c>
      <c r="J168" s="245"/>
      <c r="K168" s="246">
        <f>ROUND(E168*J168,2)</f>
        <v>0</v>
      </c>
      <c r="L168" s="246">
        <v>21</v>
      </c>
      <c r="M168" s="246">
        <f>G168*(1+L168/100)</f>
        <v>0</v>
      </c>
      <c r="N168" s="244">
        <v>3.1E-4</v>
      </c>
      <c r="O168" s="244">
        <f>ROUND(E168*N168,2)</f>
        <v>0</v>
      </c>
      <c r="P168" s="244">
        <v>0</v>
      </c>
      <c r="Q168" s="244">
        <f>ROUND(E168*P168,2)</f>
        <v>0</v>
      </c>
      <c r="R168" s="246" t="s">
        <v>315</v>
      </c>
      <c r="S168" s="246" t="s">
        <v>194</v>
      </c>
      <c r="T168" s="247" t="s">
        <v>194</v>
      </c>
      <c r="U168" s="224">
        <v>0.20699999999999999</v>
      </c>
      <c r="V168" s="224">
        <f>ROUND(E168*U168,2)</f>
        <v>0.21</v>
      </c>
      <c r="W168" s="224"/>
      <c r="X168" s="224" t="s">
        <v>229</v>
      </c>
      <c r="Y168" s="224" t="s">
        <v>207</v>
      </c>
      <c r="Z168" s="213"/>
      <c r="AA168" s="213"/>
      <c r="AB168" s="213"/>
      <c r="AC168" s="213"/>
      <c r="AD168" s="213"/>
      <c r="AE168" s="213"/>
      <c r="AF168" s="213"/>
      <c r="AG168" s="213" t="s">
        <v>230</v>
      </c>
      <c r="AH168" s="213"/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1" x14ac:dyDescent="0.2">
      <c r="A169" s="241">
        <v>94</v>
      </c>
      <c r="B169" s="242" t="s">
        <v>519</v>
      </c>
      <c r="C169" s="251" t="s">
        <v>520</v>
      </c>
      <c r="D169" s="243" t="s">
        <v>318</v>
      </c>
      <c r="E169" s="244">
        <v>1</v>
      </c>
      <c r="F169" s="245"/>
      <c r="G169" s="246">
        <f>ROUND(E169*F169,2)</f>
        <v>0</v>
      </c>
      <c r="H169" s="245"/>
      <c r="I169" s="246">
        <f>ROUND(E169*H169,2)</f>
        <v>0</v>
      </c>
      <c r="J169" s="245"/>
      <c r="K169" s="246">
        <f>ROUND(E169*J169,2)</f>
        <v>0</v>
      </c>
      <c r="L169" s="246">
        <v>21</v>
      </c>
      <c r="M169" s="246">
        <f>G169*(1+L169/100)</f>
        <v>0</v>
      </c>
      <c r="N169" s="244">
        <v>4.0000000000000002E-4</v>
      </c>
      <c r="O169" s="244">
        <f>ROUND(E169*N169,2)</f>
        <v>0</v>
      </c>
      <c r="P169" s="244">
        <v>0</v>
      </c>
      <c r="Q169" s="244">
        <f>ROUND(E169*P169,2)</f>
        <v>0</v>
      </c>
      <c r="R169" s="246" t="s">
        <v>315</v>
      </c>
      <c r="S169" s="246" t="s">
        <v>194</v>
      </c>
      <c r="T169" s="247" t="s">
        <v>194</v>
      </c>
      <c r="U169" s="224">
        <v>0.20699999999999999</v>
      </c>
      <c r="V169" s="224">
        <f>ROUND(E169*U169,2)</f>
        <v>0.21</v>
      </c>
      <c r="W169" s="224"/>
      <c r="X169" s="224" t="s">
        <v>229</v>
      </c>
      <c r="Y169" s="224" t="s">
        <v>207</v>
      </c>
      <c r="Z169" s="213"/>
      <c r="AA169" s="213"/>
      <c r="AB169" s="213"/>
      <c r="AC169" s="213"/>
      <c r="AD169" s="213"/>
      <c r="AE169" s="213"/>
      <c r="AF169" s="213"/>
      <c r="AG169" s="213" t="s">
        <v>230</v>
      </c>
      <c r="AH169" s="213"/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1" x14ac:dyDescent="0.2">
      <c r="A170" s="241">
        <v>95</v>
      </c>
      <c r="B170" s="242" t="s">
        <v>521</v>
      </c>
      <c r="C170" s="251" t="s">
        <v>522</v>
      </c>
      <c r="D170" s="243" t="s">
        <v>318</v>
      </c>
      <c r="E170" s="244">
        <v>1</v>
      </c>
      <c r="F170" s="245"/>
      <c r="G170" s="246">
        <f>ROUND(E170*F170,2)</f>
        <v>0</v>
      </c>
      <c r="H170" s="245"/>
      <c r="I170" s="246">
        <f>ROUND(E170*H170,2)</f>
        <v>0</v>
      </c>
      <c r="J170" s="245"/>
      <c r="K170" s="246">
        <f>ROUND(E170*J170,2)</f>
        <v>0</v>
      </c>
      <c r="L170" s="246">
        <v>21</v>
      </c>
      <c r="M170" s="246">
        <f>G170*(1+L170/100)</f>
        <v>0</v>
      </c>
      <c r="N170" s="244">
        <v>5.9999999999999995E-4</v>
      </c>
      <c r="O170" s="244">
        <f>ROUND(E170*N170,2)</f>
        <v>0</v>
      </c>
      <c r="P170" s="244">
        <v>0</v>
      </c>
      <c r="Q170" s="244">
        <f>ROUND(E170*P170,2)</f>
        <v>0</v>
      </c>
      <c r="R170" s="246" t="s">
        <v>315</v>
      </c>
      <c r="S170" s="246" t="s">
        <v>194</v>
      </c>
      <c r="T170" s="247" t="s">
        <v>194</v>
      </c>
      <c r="U170" s="224">
        <v>0.26900000000000002</v>
      </c>
      <c r="V170" s="224">
        <f>ROUND(E170*U170,2)</f>
        <v>0.27</v>
      </c>
      <c r="W170" s="224"/>
      <c r="X170" s="224" t="s">
        <v>229</v>
      </c>
      <c r="Y170" s="224" t="s">
        <v>207</v>
      </c>
      <c r="Z170" s="213"/>
      <c r="AA170" s="213"/>
      <c r="AB170" s="213"/>
      <c r="AC170" s="213"/>
      <c r="AD170" s="213"/>
      <c r="AE170" s="213"/>
      <c r="AF170" s="213"/>
      <c r="AG170" s="213" t="s">
        <v>230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1" x14ac:dyDescent="0.2">
      <c r="A171" s="241">
        <v>96</v>
      </c>
      <c r="B171" s="242" t="s">
        <v>523</v>
      </c>
      <c r="C171" s="251" t="s">
        <v>524</v>
      </c>
      <c r="D171" s="243" t="s">
        <v>318</v>
      </c>
      <c r="E171" s="244">
        <v>1</v>
      </c>
      <c r="F171" s="245"/>
      <c r="G171" s="246">
        <f>ROUND(E171*F171,2)</f>
        <v>0</v>
      </c>
      <c r="H171" s="245"/>
      <c r="I171" s="246">
        <f>ROUND(E171*H171,2)</f>
        <v>0</v>
      </c>
      <c r="J171" s="245"/>
      <c r="K171" s="246">
        <f>ROUND(E171*J171,2)</f>
        <v>0</v>
      </c>
      <c r="L171" s="246">
        <v>21</v>
      </c>
      <c r="M171" s="246">
        <f>G171*(1+L171/100)</f>
        <v>0</v>
      </c>
      <c r="N171" s="244">
        <v>2.3000000000000001E-4</v>
      </c>
      <c r="O171" s="244">
        <f>ROUND(E171*N171,2)</f>
        <v>0</v>
      </c>
      <c r="P171" s="244">
        <v>0</v>
      </c>
      <c r="Q171" s="244">
        <f>ROUND(E171*P171,2)</f>
        <v>0</v>
      </c>
      <c r="R171" s="246" t="s">
        <v>315</v>
      </c>
      <c r="S171" s="246" t="s">
        <v>194</v>
      </c>
      <c r="T171" s="247" t="s">
        <v>194</v>
      </c>
      <c r="U171" s="224">
        <v>0.20699999999999999</v>
      </c>
      <c r="V171" s="224">
        <f>ROUND(E171*U171,2)</f>
        <v>0.21</v>
      </c>
      <c r="W171" s="224"/>
      <c r="X171" s="224" t="s">
        <v>229</v>
      </c>
      <c r="Y171" s="224" t="s">
        <v>207</v>
      </c>
      <c r="Z171" s="213"/>
      <c r="AA171" s="213"/>
      <c r="AB171" s="213"/>
      <c r="AC171" s="213"/>
      <c r="AD171" s="213"/>
      <c r="AE171" s="213"/>
      <c r="AF171" s="213"/>
      <c r="AG171" s="213" t="s">
        <v>230</v>
      </c>
      <c r="AH171" s="213"/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1" x14ac:dyDescent="0.2">
      <c r="A172" s="241">
        <v>97</v>
      </c>
      <c r="B172" s="242" t="s">
        <v>525</v>
      </c>
      <c r="C172" s="251" t="s">
        <v>526</v>
      </c>
      <c r="D172" s="243" t="s">
        <v>318</v>
      </c>
      <c r="E172" s="244">
        <v>1</v>
      </c>
      <c r="F172" s="245"/>
      <c r="G172" s="246">
        <f>ROUND(E172*F172,2)</f>
        <v>0</v>
      </c>
      <c r="H172" s="245"/>
      <c r="I172" s="246">
        <f>ROUND(E172*H172,2)</f>
        <v>0</v>
      </c>
      <c r="J172" s="245"/>
      <c r="K172" s="246">
        <f>ROUND(E172*J172,2)</f>
        <v>0</v>
      </c>
      <c r="L172" s="246">
        <v>21</v>
      </c>
      <c r="M172" s="246">
        <f>G172*(1+L172/100)</f>
        <v>0</v>
      </c>
      <c r="N172" s="244">
        <v>5.5000000000000003E-4</v>
      </c>
      <c r="O172" s="244">
        <f>ROUND(E172*N172,2)</f>
        <v>0</v>
      </c>
      <c r="P172" s="244">
        <v>0</v>
      </c>
      <c r="Q172" s="244">
        <f>ROUND(E172*P172,2)</f>
        <v>0</v>
      </c>
      <c r="R172" s="246" t="s">
        <v>315</v>
      </c>
      <c r="S172" s="246" t="s">
        <v>194</v>
      </c>
      <c r="T172" s="247" t="s">
        <v>194</v>
      </c>
      <c r="U172" s="224">
        <v>0.26900000000000002</v>
      </c>
      <c r="V172" s="224">
        <f>ROUND(E172*U172,2)</f>
        <v>0.27</v>
      </c>
      <c r="W172" s="224"/>
      <c r="X172" s="224" t="s">
        <v>229</v>
      </c>
      <c r="Y172" s="224" t="s">
        <v>207</v>
      </c>
      <c r="Z172" s="213"/>
      <c r="AA172" s="213"/>
      <c r="AB172" s="213"/>
      <c r="AC172" s="213"/>
      <c r="AD172" s="213"/>
      <c r="AE172" s="213"/>
      <c r="AF172" s="213"/>
      <c r="AG172" s="213" t="s">
        <v>230</v>
      </c>
      <c r="AH172" s="213"/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1" x14ac:dyDescent="0.2">
      <c r="A173" s="241">
        <v>98</v>
      </c>
      <c r="B173" s="242" t="s">
        <v>527</v>
      </c>
      <c r="C173" s="251" t="s">
        <v>528</v>
      </c>
      <c r="D173" s="243" t="s">
        <v>318</v>
      </c>
      <c r="E173" s="244">
        <v>1</v>
      </c>
      <c r="F173" s="245"/>
      <c r="G173" s="246">
        <f>ROUND(E173*F173,2)</f>
        <v>0</v>
      </c>
      <c r="H173" s="245"/>
      <c r="I173" s="246">
        <f>ROUND(E173*H173,2)</f>
        <v>0</v>
      </c>
      <c r="J173" s="245"/>
      <c r="K173" s="246">
        <f>ROUND(E173*J173,2)</f>
        <v>0</v>
      </c>
      <c r="L173" s="246">
        <v>21</v>
      </c>
      <c r="M173" s="246">
        <f>G173*(1+L173/100)</f>
        <v>0</v>
      </c>
      <c r="N173" s="244">
        <v>3.8000000000000002E-4</v>
      </c>
      <c r="O173" s="244">
        <f>ROUND(E173*N173,2)</f>
        <v>0</v>
      </c>
      <c r="P173" s="244">
        <v>0</v>
      </c>
      <c r="Q173" s="244">
        <f>ROUND(E173*P173,2)</f>
        <v>0</v>
      </c>
      <c r="R173" s="246"/>
      <c r="S173" s="246" t="s">
        <v>186</v>
      </c>
      <c r="T173" s="247" t="s">
        <v>187</v>
      </c>
      <c r="U173" s="224">
        <v>0.20699999999999999</v>
      </c>
      <c r="V173" s="224">
        <f>ROUND(E173*U173,2)</f>
        <v>0.21</v>
      </c>
      <c r="W173" s="224"/>
      <c r="X173" s="224" t="s">
        <v>229</v>
      </c>
      <c r="Y173" s="224" t="s">
        <v>207</v>
      </c>
      <c r="Z173" s="213"/>
      <c r="AA173" s="213"/>
      <c r="AB173" s="213"/>
      <c r="AC173" s="213"/>
      <c r="AD173" s="213"/>
      <c r="AE173" s="213"/>
      <c r="AF173" s="213"/>
      <c r="AG173" s="213" t="s">
        <v>230</v>
      </c>
      <c r="AH173" s="213"/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1" x14ac:dyDescent="0.2">
      <c r="A174" s="241">
        <v>99</v>
      </c>
      <c r="B174" s="242" t="s">
        <v>529</v>
      </c>
      <c r="C174" s="251" t="s">
        <v>530</v>
      </c>
      <c r="D174" s="243" t="s">
        <v>318</v>
      </c>
      <c r="E174" s="244">
        <v>2</v>
      </c>
      <c r="F174" s="245"/>
      <c r="G174" s="246">
        <f>ROUND(E174*F174,2)</f>
        <v>0</v>
      </c>
      <c r="H174" s="245"/>
      <c r="I174" s="246">
        <f>ROUND(E174*H174,2)</f>
        <v>0</v>
      </c>
      <c r="J174" s="245"/>
      <c r="K174" s="246">
        <f>ROUND(E174*J174,2)</f>
        <v>0</v>
      </c>
      <c r="L174" s="246">
        <v>21</v>
      </c>
      <c r="M174" s="246">
        <f>G174*(1+L174/100)</f>
        <v>0</v>
      </c>
      <c r="N174" s="244">
        <v>6.0999999999999997E-4</v>
      </c>
      <c r="O174" s="244">
        <f>ROUND(E174*N174,2)</f>
        <v>0</v>
      </c>
      <c r="P174" s="244">
        <v>0</v>
      </c>
      <c r="Q174" s="244">
        <f>ROUND(E174*P174,2)</f>
        <v>0</v>
      </c>
      <c r="R174" s="246"/>
      <c r="S174" s="246" t="s">
        <v>186</v>
      </c>
      <c r="T174" s="247" t="s">
        <v>187</v>
      </c>
      <c r="U174" s="224">
        <v>0.22700000000000001</v>
      </c>
      <c r="V174" s="224">
        <f>ROUND(E174*U174,2)</f>
        <v>0.45</v>
      </c>
      <c r="W174" s="224"/>
      <c r="X174" s="224" t="s">
        <v>229</v>
      </c>
      <c r="Y174" s="224" t="s">
        <v>207</v>
      </c>
      <c r="Z174" s="213"/>
      <c r="AA174" s="213"/>
      <c r="AB174" s="213"/>
      <c r="AC174" s="213"/>
      <c r="AD174" s="213"/>
      <c r="AE174" s="213"/>
      <c r="AF174" s="213"/>
      <c r="AG174" s="213" t="s">
        <v>230</v>
      </c>
      <c r="AH174" s="213"/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1" x14ac:dyDescent="0.2">
      <c r="A175" s="241">
        <v>100</v>
      </c>
      <c r="B175" s="242" t="s">
        <v>531</v>
      </c>
      <c r="C175" s="251" t="s">
        <v>532</v>
      </c>
      <c r="D175" s="243" t="s">
        <v>318</v>
      </c>
      <c r="E175" s="244">
        <v>1</v>
      </c>
      <c r="F175" s="245"/>
      <c r="G175" s="246">
        <f>ROUND(E175*F175,2)</f>
        <v>0</v>
      </c>
      <c r="H175" s="245"/>
      <c r="I175" s="246">
        <f>ROUND(E175*H175,2)</f>
        <v>0</v>
      </c>
      <c r="J175" s="245"/>
      <c r="K175" s="246">
        <f>ROUND(E175*J175,2)</f>
        <v>0</v>
      </c>
      <c r="L175" s="246">
        <v>21</v>
      </c>
      <c r="M175" s="246">
        <f>G175*(1+L175/100)</f>
        <v>0</v>
      </c>
      <c r="N175" s="244">
        <v>9.7999999999999997E-4</v>
      </c>
      <c r="O175" s="244">
        <f>ROUND(E175*N175,2)</f>
        <v>0</v>
      </c>
      <c r="P175" s="244">
        <v>0</v>
      </c>
      <c r="Q175" s="244">
        <f>ROUND(E175*P175,2)</f>
        <v>0</v>
      </c>
      <c r="R175" s="246"/>
      <c r="S175" s="246" t="s">
        <v>186</v>
      </c>
      <c r="T175" s="247" t="s">
        <v>187</v>
      </c>
      <c r="U175" s="224">
        <v>0.26900000000000002</v>
      </c>
      <c r="V175" s="224">
        <f>ROUND(E175*U175,2)</f>
        <v>0.27</v>
      </c>
      <c r="W175" s="224"/>
      <c r="X175" s="224" t="s">
        <v>229</v>
      </c>
      <c r="Y175" s="224" t="s">
        <v>207</v>
      </c>
      <c r="Z175" s="213"/>
      <c r="AA175" s="213"/>
      <c r="AB175" s="213"/>
      <c r="AC175" s="213"/>
      <c r="AD175" s="213"/>
      <c r="AE175" s="213"/>
      <c r="AF175" s="213"/>
      <c r="AG175" s="213" t="s">
        <v>230</v>
      </c>
      <c r="AH175" s="213"/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outlineLevel="1" x14ac:dyDescent="0.2">
      <c r="A176" s="241">
        <v>101</v>
      </c>
      <c r="B176" s="242" t="s">
        <v>533</v>
      </c>
      <c r="C176" s="251" t="s">
        <v>534</v>
      </c>
      <c r="D176" s="243" t="s">
        <v>318</v>
      </c>
      <c r="E176" s="244">
        <v>1</v>
      </c>
      <c r="F176" s="245"/>
      <c r="G176" s="246">
        <f>ROUND(E176*F176,2)</f>
        <v>0</v>
      </c>
      <c r="H176" s="245"/>
      <c r="I176" s="246">
        <f>ROUND(E176*H176,2)</f>
        <v>0</v>
      </c>
      <c r="J176" s="245"/>
      <c r="K176" s="246">
        <f>ROUND(E176*J176,2)</f>
        <v>0</v>
      </c>
      <c r="L176" s="246">
        <v>21</v>
      </c>
      <c r="M176" s="246">
        <f>G176*(1+L176/100)</f>
        <v>0</v>
      </c>
      <c r="N176" s="244">
        <v>2.5699999999999998E-3</v>
      </c>
      <c r="O176" s="244">
        <f>ROUND(E176*N176,2)</f>
        <v>0</v>
      </c>
      <c r="P176" s="244">
        <v>0</v>
      </c>
      <c r="Q176" s="244">
        <f>ROUND(E176*P176,2)</f>
        <v>0</v>
      </c>
      <c r="R176" s="246"/>
      <c r="S176" s="246" t="s">
        <v>186</v>
      </c>
      <c r="T176" s="247" t="s">
        <v>187</v>
      </c>
      <c r="U176" s="224">
        <v>0.433</v>
      </c>
      <c r="V176" s="224">
        <f>ROUND(E176*U176,2)</f>
        <v>0.43</v>
      </c>
      <c r="W176" s="224"/>
      <c r="X176" s="224" t="s">
        <v>229</v>
      </c>
      <c r="Y176" s="224" t="s">
        <v>207</v>
      </c>
      <c r="Z176" s="213"/>
      <c r="AA176" s="213"/>
      <c r="AB176" s="213"/>
      <c r="AC176" s="213"/>
      <c r="AD176" s="213"/>
      <c r="AE176" s="213"/>
      <c r="AF176" s="213"/>
      <c r="AG176" s="213" t="s">
        <v>230</v>
      </c>
      <c r="AH176" s="213"/>
      <c r="AI176" s="213"/>
      <c r="AJ176" s="213"/>
      <c r="AK176" s="213"/>
      <c r="AL176" s="213"/>
      <c r="AM176" s="213"/>
      <c r="AN176" s="213"/>
      <c r="AO176" s="213"/>
      <c r="AP176" s="213"/>
      <c r="AQ176" s="213"/>
      <c r="AR176" s="213"/>
      <c r="AS176" s="213"/>
      <c r="AT176" s="213"/>
      <c r="AU176" s="213"/>
      <c r="AV176" s="213"/>
      <c r="AW176" s="213"/>
      <c r="AX176" s="213"/>
      <c r="AY176" s="213"/>
      <c r="AZ176" s="213"/>
      <c r="BA176" s="213"/>
      <c r="BB176" s="213"/>
      <c r="BC176" s="213"/>
      <c r="BD176" s="213"/>
      <c r="BE176" s="213"/>
      <c r="BF176" s="213"/>
      <c r="BG176" s="213"/>
      <c r="BH176" s="213"/>
    </row>
    <row r="177" spans="1:60" outlineLevel="1" x14ac:dyDescent="0.2">
      <c r="A177" s="234">
        <v>102</v>
      </c>
      <c r="B177" s="235" t="s">
        <v>535</v>
      </c>
      <c r="C177" s="252" t="s">
        <v>536</v>
      </c>
      <c r="D177" s="236" t="s">
        <v>318</v>
      </c>
      <c r="E177" s="237">
        <v>1</v>
      </c>
      <c r="F177" s="238"/>
      <c r="G177" s="239">
        <f>ROUND(E177*F177,2)</f>
        <v>0</v>
      </c>
      <c r="H177" s="238"/>
      <c r="I177" s="239">
        <f>ROUND(E177*H177,2)</f>
        <v>0</v>
      </c>
      <c r="J177" s="238"/>
      <c r="K177" s="239">
        <f>ROUND(E177*J177,2)</f>
        <v>0</v>
      </c>
      <c r="L177" s="239">
        <v>21</v>
      </c>
      <c r="M177" s="239">
        <f>G177*(1+L177/100)</f>
        <v>0</v>
      </c>
      <c r="N177" s="237">
        <v>1.8699999999999999E-3</v>
      </c>
      <c r="O177" s="237">
        <f>ROUND(E177*N177,2)</f>
        <v>0</v>
      </c>
      <c r="P177" s="237">
        <v>0</v>
      </c>
      <c r="Q177" s="237">
        <f>ROUND(E177*P177,2)</f>
        <v>0</v>
      </c>
      <c r="R177" s="239"/>
      <c r="S177" s="239" t="s">
        <v>186</v>
      </c>
      <c r="T177" s="240" t="s">
        <v>399</v>
      </c>
      <c r="U177" s="224">
        <v>0.433</v>
      </c>
      <c r="V177" s="224">
        <f>ROUND(E177*U177,2)</f>
        <v>0.43</v>
      </c>
      <c r="W177" s="224"/>
      <c r="X177" s="224" t="s">
        <v>229</v>
      </c>
      <c r="Y177" s="224" t="s">
        <v>207</v>
      </c>
      <c r="Z177" s="213"/>
      <c r="AA177" s="213"/>
      <c r="AB177" s="213"/>
      <c r="AC177" s="213"/>
      <c r="AD177" s="213"/>
      <c r="AE177" s="213"/>
      <c r="AF177" s="213"/>
      <c r="AG177" s="213" t="s">
        <v>230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 x14ac:dyDescent="0.2">
      <c r="A178" s="220"/>
      <c r="B178" s="221"/>
      <c r="C178" s="264" t="s">
        <v>537</v>
      </c>
      <c r="D178" s="257"/>
      <c r="E178" s="258">
        <v>1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285</v>
      </c>
      <c r="AH178" s="213">
        <v>5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ht="22.5" outlineLevel="1" x14ac:dyDescent="0.2">
      <c r="A179" s="241">
        <v>103</v>
      </c>
      <c r="B179" s="242" t="s">
        <v>538</v>
      </c>
      <c r="C179" s="251" t="s">
        <v>539</v>
      </c>
      <c r="D179" s="243" t="s">
        <v>318</v>
      </c>
      <c r="E179" s="244">
        <v>1</v>
      </c>
      <c r="F179" s="245"/>
      <c r="G179" s="246">
        <f>ROUND(E179*F179,2)</f>
        <v>0</v>
      </c>
      <c r="H179" s="245"/>
      <c r="I179" s="246">
        <f>ROUND(E179*H179,2)</f>
        <v>0</v>
      </c>
      <c r="J179" s="245"/>
      <c r="K179" s="246">
        <f>ROUND(E179*J179,2)</f>
        <v>0</v>
      </c>
      <c r="L179" s="246">
        <v>21</v>
      </c>
      <c r="M179" s="246">
        <f>G179*(1+L179/100)</f>
        <v>0</v>
      </c>
      <c r="N179" s="244">
        <v>2.9999999999999997E-4</v>
      </c>
      <c r="O179" s="244">
        <f>ROUND(E179*N179,2)</f>
        <v>0</v>
      </c>
      <c r="P179" s="244">
        <v>0</v>
      </c>
      <c r="Q179" s="244">
        <f>ROUND(E179*P179,2)</f>
        <v>0</v>
      </c>
      <c r="R179" s="246" t="s">
        <v>396</v>
      </c>
      <c r="S179" s="246" t="s">
        <v>194</v>
      </c>
      <c r="T179" s="247" t="s">
        <v>194</v>
      </c>
      <c r="U179" s="224">
        <v>0</v>
      </c>
      <c r="V179" s="224">
        <f>ROUND(E179*U179,2)</f>
        <v>0</v>
      </c>
      <c r="W179" s="224"/>
      <c r="X179" s="224" t="s">
        <v>246</v>
      </c>
      <c r="Y179" s="224" t="s">
        <v>207</v>
      </c>
      <c r="Z179" s="213"/>
      <c r="AA179" s="213"/>
      <c r="AB179" s="213"/>
      <c r="AC179" s="213"/>
      <c r="AD179" s="213"/>
      <c r="AE179" s="213"/>
      <c r="AF179" s="213"/>
      <c r="AG179" s="213" t="s">
        <v>247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1" x14ac:dyDescent="0.2">
      <c r="A180" s="234">
        <v>104</v>
      </c>
      <c r="B180" s="235" t="s">
        <v>540</v>
      </c>
      <c r="C180" s="252" t="s">
        <v>541</v>
      </c>
      <c r="D180" s="236" t="s">
        <v>318</v>
      </c>
      <c r="E180" s="237">
        <v>1</v>
      </c>
      <c r="F180" s="238"/>
      <c r="G180" s="239">
        <f>ROUND(E180*F180,2)</f>
        <v>0</v>
      </c>
      <c r="H180" s="238"/>
      <c r="I180" s="239">
        <f>ROUND(E180*H180,2)</f>
        <v>0</v>
      </c>
      <c r="J180" s="238"/>
      <c r="K180" s="239">
        <f>ROUND(E180*J180,2)</f>
        <v>0</v>
      </c>
      <c r="L180" s="239">
        <v>21</v>
      </c>
      <c r="M180" s="239">
        <f>G180*(1+L180/100)</f>
        <v>0</v>
      </c>
      <c r="N180" s="237">
        <v>3.4000000000000002E-4</v>
      </c>
      <c r="O180" s="237">
        <f>ROUND(E180*N180,2)</f>
        <v>0</v>
      </c>
      <c r="P180" s="237">
        <v>0</v>
      </c>
      <c r="Q180" s="237">
        <f>ROUND(E180*P180,2)</f>
        <v>0</v>
      </c>
      <c r="R180" s="239" t="s">
        <v>396</v>
      </c>
      <c r="S180" s="239" t="s">
        <v>194</v>
      </c>
      <c r="T180" s="240" t="s">
        <v>194</v>
      </c>
      <c r="U180" s="224">
        <v>0</v>
      </c>
      <c r="V180" s="224">
        <f>ROUND(E180*U180,2)</f>
        <v>0</v>
      </c>
      <c r="W180" s="224"/>
      <c r="X180" s="224" t="s">
        <v>246</v>
      </c>
      <c r="Y180" s="224" t="s">
        <v>207</v>
      </c>
      <c r="Z180" s="213"/>
      <c r="AA180" s="213"/>
      <c r="AB180" s="213"/>
      <c r="AC180" s="213"/>
      <c r="AD180" s="213"/>
      <c r="AE180" s="213"/>
      <c r="AF180" s="213"/>
      <c r="AG180" s="213" t="s">
        <v>247</v>
      </c>
      <c r="AH180" s="213"/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1" x14ac:dyDescent="0.2">
      <c r="A181" s="220">
        <v>105</v>
      </c>
      <c r="B181" s="221" t="s">
        <v>542</v>
      </c>
      <c r="C181" s="266" t="s">
        <v>543</v>
      </c>
      <c r="D181" s="222" t="s">
        <v>0</v>
      </c>
      <c r="E181" s="261"/>
      <c r="F181" s="225"/>
      <c r="G181" s="224">
        <f>ROUND(E181*F181,2)</f>
        <v>0</v>
      </c>
      <c r="H181" s="225"/>
      <c r="I181" s="224">
        <f>ROUND(E181*H181,2)</f>
        <v>0</v>
      </c>
      <c r="J181" s="225"/>
      <c r="K181" s="224">
        <f>ROUND(E181*J181,2)</f>
        <v>0</v>
      </c>
      <c r="L181" s="224">
        <v>21</v>
      </c>
      <c r="M181" s="224">
        <f>G181*(1+L181/100)</f>
        <v>0</v>
      </c>
      <c r="N181" s="223">
        <v>0</v>
      </c>
      <c r="O181" s="223">
        <f>ROUND(E181*N181,2)</f>
        <v>0</v>
      </c>
      <c r="P181" s="223">
        <v>0</v>
      </c>
      <c r="Q181" s="223">
        <f>ROUND(E181*P181,2)</f>
        <v>0</v>
      </c>
      <c r="R181" s="224" t="s">
        <v>315</v>
      </c>
      <c r="S181" s="224" t="s">
        <v>194</v>
      </c>
      <c r="T181" s="224" t="s">
        <v>194</v>
      </c>
      <c r="U181" s="224">
        <v>0</v>
      </c>
      <c r="V181" s="224">
        <f>ROUND(E181*U181,2)</f>
        <v>0</v>
      </c>
      <c r="W181" s="224"/>
      <c r="X181" s="224" t="s">
        <v>294</v>
      </c>
      <c r="Y181" s="224" t="s">
        <v>207</v>
      </c>
      <c r="Z181" s="213"/>
      <c r="AA181" s="213"/>
      <c r="AB181" s="213"/>
      <c r="AC181" s="213"/>
      <c r="AD181" s="213"/>
      <c r="AE181" s="213"/>
      <c r="AF181" s="213"/>
      <c r="AG181" s="213" t="s">
        <v>295</v>
      </c>
      <c r="AH181" s="213"/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2" x14ac:dyDescent="0.2">
      <c r="A182" s="220"/>
      <c r="B182" s="221"/>
      <c r="C182" s="267" t="s">
        <v>402</v>
      </c>
      <c r="D182" s="262"/>
      <c r="E182" s="262"/>
      <c r="F182" s="262"/>
      <c r="G182" s="262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266</v>
      </c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x14ac:dyDescent="0.2">
      <c r="A183" s="227" t="s">
        <v>181</v>
      </c>
      <c r="B183" s="228" t="s">
        <v>115</v>
      </c>
      <c r="C183" s="250" t="s">
        <v>116</v>
      </c>
      <c r="D183" s="229"/>
      <c r="E183" s="230"/>
      <c r="F183" s="231"/>
      <c r="G183" s="231">
        <f>SUMIF(AG184:AG197,"&lt;&gt;NOR",G184:G197)</f>
        <v>0</v>
      </c>
      <c r="H183" s="231"/>
      <c r="I183" s="231">
        <f>SUM(I184:I197)</f>
        <v>0</v>
      </c>
      <c r="J183" s="231"/>
      <c r="K183" s="231">
        <f>SUM(K184:K197)</f>
        <v>0</v>
      </c>
      <c r="L183" s="231"/>
      <c r="M183" s="231">
        <f>SUM(M184:M197)</f>
        <v>0</v>
      </c>
      <c r="N183" s="230"/>
      <c r="O183" s="230">
        <f>SUM(O184:O197)</f>
        <v>0.03</v>
      </c>
      <c r="P183" s="230"/>
      <c r="Q183" s="230">
        <f>SUM(Q184:Q197)</f>
        <v>0</v>
      </c>
      <c r="R183" s="231"/>
      <c r="S183" s="231"/>
      <c r="T183" s="232"/>
      <c r="U183" s="226"/>
      <c r="V183" s="226">
        <f>SUM(V184:V197)</f>
        <v>13.57</v>
      </c>
      <c r="W183" s="226"/>
      <c r="X183" s="226"/>
      <c r="Y183" s="226"/>
      <c r="AG183" t="s">
        <v>182</v>
      </c>
    </row>
    <row r="184" spans="1:60" outlineLevel="1" x14ac:dyDescent="0.2">
      <c r="A184" s="241">
        <v>106</v>
      </c>
      <c r="B184" s="242" t="s">
        <v>544</v>
      </c>
      <c r="C184" s="251" t="s">
        <v>545</v>
      </c>
      <c r="D184" s="243" t="s">
        <v>318</v>
      </c>
      <c r="E184" s="244">
        <v>1</v>
      </c>
      <c r="F184" s="245"/>
      <c r="G184" s="246">
        <f>ROUND(E184*F184,2)</f>
        <v>0</v>
      </c>
      <c r="H184" s="245"/>
      <c r="I184" s="246">
        <f>ROUND(E184*H184,2)</f>
        <v>0</v>
      </c>
      <c r="J184" s="245"/>
      <c r="K184" s="246">
        <f>ROUND(E184*J184,2)</f>
        <v>0</v>
      </c>
      <c r="L184" s="246">
        <v>21</v>
      </c>
      <c r="M184" s="246">
        <f>G184*(1+L184/100)</f>
        <v>0</v>
      </c>
      <c r="N184" s="244">
        <v>2.2100000000000002E-3</v>
      </c>
      <c r="O184" s="244">
        <f>ROUND(E184*N184,2)</f>
        <v>0</v>
      </c>
      <c r="P184" s="244">
        <v>0</v>
      </c>
      <c r="Q184" s="244">
        <f>ROUND(E184*P184,2)</f>
        <v>0</v>
      </c>
      <c r="R184" s="246" t="s">
        <v>315</v>
      </c>
      <c r="S184" s="246" t="s">
        <v>194</v>
      </c>
      <c r="T184" s="247" t="s">
        <v>194</v>
      </c>
      <c r="U184" s="224">
        <v>1.157</v>
      </c>
      <c r="V184" s="224">
        <f>ROUND(E184*U184,2)</f>
        <v>1.1599999999999999</v>
      </c>
      <c r="W184" s="224"/>
      <c r="X184" s="224" t="s">
        <v>229</v>
      </c>
      <c r="Y184" s="224" t="s">
        <v>207</v>
      </c>
      <c r="Z184" s="213"/>
      <c r="AA184" s="213"/>
      <c r="AB184" s="213"/>
      <c r="AC184" s="213"/>
      <c r="AD184" s="213"/>
      <c r="AE184" s="213"/>
      <c r="AF184" s="213"/>
      <c r="AG184" s="213" t="s">
        <v>230</v>
      </c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ht="33.75" outlineLevel="1" x14ac:dyDescent="0.2">
      <c r="A185" s="234">
        <v>107</v>
      </c>
      <c r="B185" s="235" t="s">
        <v>546</v>
      </c>
      <c r="C185" s="252" t="s">
        <v>547</v>
      </c>
      <c r="D185" s="236" t="s">
        <v>269</v>
      </c>
      <c r="E185" s="237">
        <v>4</v>
      </c>
      <c r="F185" s="238"/>
      <c r="G185" s="239">
        <f>ROUND(E185*F185,2)</f>
        <v>0</v>
      </c>
      <c r="H185" s="238"/>
      <c r="I185" s="239">
        <f>ROUND(E185*H185,2)</f>
        <v>0</v>
      </c>
      <c r="J185" s="238"/>
      <c r="K185" s="239">
        <f>ROUND(E185*J185,2)</f>
        <v>0</v>
      </c>
      <c r="L185" s="239">
        <v>21</v>
      </c>
      <c r="M185" s="239">
        <f>G185*(1+L185/100)</f>
        <v>0</v>
      </c>
      <c r="N185" s="237">
        <v>8.6999999999999994E-3</v>
      </c>
      <c r="O185" s="237">
        <f>ROUND(E185*N185,2)</f>
        <v>0.03</v>
      </c>
      <c r="P185" s="237">
        <v>0</v>
      </c>
      <c r="Q185" s="237">
        <f>ROUND(E185*P185,2)</f>
        <v>0</v>
      </c>
      <c r="R185" s="239" t="s">
        <v>315</v>
      </c>
      <c r="S185" s="239" t="s">
        <v>194</v>
      </c>
      <c r="T185" s="240" t="s">
        <v>194</v>
      </c>
      <c r="U185" s="224">
        <v>0.63800000000000001</v>
      </c>
      <c r="V185" s="224">
        <f>ROUND(E185*U185,2)</f>
        <v>2.5499999999999998</v>
      </c>
      <c r="W185" s="224"/>
      <c r="X185" s="224" t="s">
        <v>229</v>
      </c>
      <c r="Y185" s="224" t="s">
        <v>207</v>
      </c>
      <c r="Z185" s="213"/>
      <c r="AA185" s="213"/>
      <c r="AB185" s="213"/>
      <c r="AC185" s="213"/>
      <c r="AD185" s="213"/>
      <c r="AE185" s="213"/>
      <c r="AF185" s="213"/>
      <c r="AG185" s="213" t="s">
        <v>230</v>
      </c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2" x14ac:dyDescent="0.2">
      <c r="A186" s="220"/>
      <c r="B186" s="221"/>
      <c r="C186" s="253" t="s">
        <v>548</v>
      </c>
      <c r="D186" s="249"/>
      <c r="E186" s="249"/>
      <c r="F186" s="249"/>
      <c r="G186" s="249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198</v>
      </c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outlineLevel="3" x14ac:dyDescent="0.2">
      <c r="A187" s="220"/>
      <c r="B187" s="221"/>
      <c r="C187" s="265" t="s">
        <v>511</v>
      </c>
      <c r="D187" s="260"/>
      <c r="E187" s="260"/>
      <c r="F187" s="260"/>
      <c r="G187" s="260"/>
      <c r="H187" s="224"/>
      <c r="I187" s="224"/>
      <c r="J187" s="224"/>
      <c r="K187" s="224"/>
      <c r="L187" s="224"/>
      <c r="M187" s="224"/>
      <c r="N187" s="223"/>
      <c r="O187" s="223"/>
      <c r="P187" s="223"/>
      <c r="Q187" s="223"/>
      <c r="R187" s="224"/>
      <c r="S187" s="224"/>
      <c r="T187" s="224"/>
      <c r="U187" s="224"/>
      <c r="V187" s="224"/>
      <c r="W187" s="224"/>
      <c r="X187" s="224"/>
      <c r="Y187" s="224"/>
      <c r="Z187" s="213"/>
      <c r="AA187" s="213"/>
      <c r="AB187" s="213"/>
      <c r="AC187" s="213"/>
      <c r="AD187" s="213"/>
      <c r="AE187" s="213"/>
      <c r="AF187" s="213"/>
      <c r="AG187" s="213" t="s">
        <v>198</v>
      </c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</row>
    <row r="188" spans="1:60" ht="22.5" outlineLevel="1" x14ac:dyDescent="0.2">
      <c r="A188" s="241">
        <v>108</v>
      </c>
      <c r="B188" s="242" t="s">
        <v>549</v>
      </c>
      <c r="C188" s="251" t="s">
        <v>550</v>
      </c>
      <c r="D188" s="243" t="s">
        <v>318</v>
      </c>
      <c r="E188" s="244">
        <v>1</v>
      </c>
      <c r="F188" s="245"/>
      <c r="G188" s="246">
        <f>ROUND(E188*F188,2)</f>
        <v>0</v>
      </c>
      <c r="H188" s="245"/>
      <c r="I188" s="246">
        <f>ROUND(E188*H188,2)</f>
        <v>0</v>
      </c>
      <c r="J188" s="245"/>
      <c r="K188" s="246">
        <f>ROUND(E188*J188,2)</f>
        <v>0</v>
      </c>
      <c r="L188" s="246">
        <v>21</v>
      </c>
      <c r="M188" s="246">
        <f>G188*(1+L188/100)</f>
        <v>0</v>
      </c>
      <c r="N188" s="244">
        <v>0</v>
      </c>
      <c r="O188" s="244">
        <f>ROUND(E188*N188,2)</f>
        <v>0</v>
      </c>
      <c r="P188" s="244">
        <v>0</v>
      </c>
      <c r="Q188" s="244">
        <f>ROUND(E188*P188,2)</f>
        <v>0</v>
      </c>
      <c r="R188" s="246" t="s">
        <v>315</v>
      </c>
      <c r="S188" s="246" t="s">
        <v>194</v>
      </c>
      <c r="T188" s="247" t="s">
        <v>194</v>
      </c>
      <c r="U188" s="224">
        <v>6.4000000000000001E-2</v>
      </c>
      <c r="V188" s="224">
        <f>ROUND(E188*U188,2)</f>
        <v>0.06</v>
      </c>
      <c r="W188" s="224"/>
      <c r="X188" s="224" t="s">
        <v>229</v>
      </c>
      <c r="Y188" s="224" t="s">
        <v>207</v>
      </c>
      <c r="Z188" s="213"/>
      <c r="AA188" s="213"/>
      <c r="AB188" s="213"/>
      <c r="AC188" s="213"/>
      <c r="AD188" s="213"/>
      <c r="AE188" s="213"/>
      <c r="AF188" s="213"/>
      <c r="AG188" s="213" t="s">
        <v>230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ht="22.5" outlineLevel="1" x14ac:dyDescent="0.2">
      <c r="A189" s="241">
        <v>109</v>
      </c>
      <c r="B189" s="242" t="s">
        <v>551</v>
      </c>
      <c r="C189" s="251" t="s">
        <v>552</v>
      </c>
      <c r="D189" s="243" t="s">
        <v>269</v>
      </c>
      <c r="E189" s="244">
        <v>11</v>
      </c>
      <c r="F189" s="245"/>
      <c r="G189" s="246">
        <f>ROUND(E189*F189,2)</f>
        <v>0</v>
      </c>
      <c r="H189" s="245"/>
      <c r="I189" s="246">
        <f>ROUND(E189*H189,2)</f>
        <v>0</v>
      </c>
      <c r="J189" s="245"/>
      <c r="K189" s="246">
        <f>ROUND(E189*J189,2)</f>
        <v>0</v>
      </c>
      <c r="L189" s="246">
        <v>21</v>
      </c>
      <c r="M189" s="246">
        <f>G189*(1+L189/100)</f>
        <v>0</v>
      </c>
      <c r="N189" s="244">
        <v>0</v>
      </c>
      <c r="O189" s="244">
        <f>ROUND(E189*N189,2)</f>
        <v>0</v>
      </c>
      <c r="P189" s="244">
        <v>0</v>
      </c>
      <c r="Q189" s="244">
        <f>ROUND(E189*P189,2)</f>
        <v>0</v>
      </c>
      <c r="R189" s="246" t="s">
        <v>315</v>
      </c>
      <c r="S189" s="246" t="s">
        <v>194</v>
      </c>
      <c r="T189" s="247" t="s">
        <v>194</v>
      </c>
      <c r="U189" s="224">
        <v>6.2E-2</v>
      </c>
      <c r="V189" s="224">
        <f>ROUND(E189*U189,2)</f>
        <v>0.68</v>
      </c>
      <c r="W189" s="224"/>
      <c r="X189" s="224" t="s">
        <v>229</v>
      </c>
      <c r="Y189" s="224" t="s">
        <v>207</v>
      </c>
      <c r="Z189" s="213"/>
      <c r="AA189" s="213"/>
      <c r="AB189" s="213"/>
      <c r="AC189" s="213"/>
      <c r="AD189" s="213"/>
      <c r="AE189" s="213"/>
      <c r="AF189" s="213"/>
      <c r="AG189" s="213" t="s">
        <v>230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</row>
    <row r="190" spans="1:60" ht="22.5" outlineLevel="1" x14ac:dyDescent="0.2">
      <c r="A190" s="241">
        <v>110</v>
      </c>
      <c r="B190" s="242" t="s">
        <v>553</v>
      </c>
      <c r="C190" s="251" t="s">
        <v>554</v>
      </c>
      <c r="D190" s="243" t="s">
        <v>318</v>
      </c>
      <c r="E190" s="244">
        <v>1</v>
      </c>
      <c r="F190" s="245"/>
      <c r="G190" s="246">
        <f>ROUND(E190*F190,2)</f>
        <v>0</v>
      </c>
      <c r="H190" s="245"/>
      <c r="I190" s="246">
        <f>ROUND(E190*H190,2)</f>
        <v>0</v>
      </c>
      <c r="J190" s="245"/>
      <c r="K190" s="246">
        <f>ROUND(E190*J190,2)</f>
        <v>0</v>
      </c>
      <c r="L190" s="246">
        <v>21</v>
      </c>
      <c r="M190" s="246">
        <f>G190*(1+L190/100)</f>
        <v>0</v>
      </c>
      <c r="N190" s="244">
        <v>0</v>
      </c>
      <c r="O190" s="244">
        <f>ROUND(E190*N190,2)</f>
        <v>0</v>
      </c>
      <c r="P190" s="244">
        <v>0</v>
      </c>
      <c r="Q190" s="244">
        <f>ROUND(E190*P190,2)</f>
        <v>0</v>
      </c>
      <c r="R190" s="246" t="s">
        <v>315</v>
      </c>
      <c r="S190" s="246" t="s">
        <v>194</v>
      </c>
      <c r="T190" s="247" t="s">
        <v>194</v>
      </c>
      <c r="U190" s="224">
        <v>0.48199999999999998</v>
      </c>
      <c r="V190" s="224">
        <f>ROUND(E190*U190,2)</f>
        <v>0.48</v>
      </c>
      <c r="W190" s="224"/>
      <c r="X190" s="224" t="s">
        <v>229</v>
      </c>
      <c r="Y190" s="224" t="s">
        <v>207</v>
      </c>
      <c r="Z190" s="213"/>
      <c r="AA190" s="213"/>
      <c r="AB190" s="213"/>
      <c r="AC190" s="213"/>
      <c r="AD190" s="213"/>
      <c r="AE190" s="213"/>
      <c r="AF190" s="213"/>
      <c r="AG190" s="213" t="s">
        <v>230</v>
      </c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1" x14ac:dyDescent="0.2">
      <c r="A191" s="234">
        <v>111</v>
      </c>
      <c r="B191" s="235" t="s">
        <v>555</v>
      </c>
      <c r="C191" s="252" t="s">
        <v>556</v>
      </c>
      <c r="D191" s="236" t="s">
        <v>318</v>
      </c>
      <c r="E191" s="237">
        <v>1</v>
      </c>
      <c r="F191" s="238"/>
      <c r="G191" s="239">
        <f>ROUND(E191*F191,2)</f>
        <v>0</v>
      </c>
      <c r="H191" s="238"/>
      <c r="I191" s="239">
        <f>ROUND(E191*H191,2)</f>
        <v>0</v>
      </c>
      <c r="J191" s="238"/>
      <c r="K191" s="239">
        <f>ROUND(E191*J191,2)</f>
        <v>0</v>
      </c>
      <c r="L191" s="239">
        <v>21</v>
      </c>
      <c r="M191" s="239">
        <f>G191*(1+L191/100)</f>
        <v>0</v>
      </c>
      <c r="N191" s="237">
        <v>3.0000000000000001E-5</v>
      </c>
      <c r="O191" s="237">
        <f>ROUND(E191*N191,2)</f>
        <v>0</v>
      </c>
      <c r="P191" s="237">
        <v>0</v>
      </c>
      <c r="Q191" s="237">
        <f>ROUND(E191*P191,2)</f>
        <v>0</v>
      </c>
      <c r="R191" s="239" t="s">
        <v>315</v>
      </c>
      <c r="S191" s="239" t="s">
        <v>194</v>
      </c>
      <c r="T191" s="240" t="s">
        <v>194</v>
      </c>
      <c r="U191" s="224">
        <v>0.20599999999999999</v>
      </c>
      <c r="V191" s="224">
        <f>ROUND(E191*U191,2)</f>
        <v>0.21</v>
      </c>
      <c r="W191" s="224"/>
      <c r="X191" s="224" t="s">
        <v>229</v>
      </c>
      <c r="Y191" s="224" t="s">
        <v>207</v>
      </c>
      <c r="Z191" s="213"/>
      <c r="AA191" s="213"/>
      <c r="AB191" s="213"/>
      <c r="AC191" s="213"/>
      <c r="AD191" s="213"/>
      <c r="AE191" s="213"/>
      <c r="AF191" s="213"/>
      <c r="AG191" s="213" t="s">
        <v>230</v>
      </c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2" x14ac:dyDescent="0.2">
      <c r="A192" s="220"/>
      <c r="B192" s="221"/>
      <c r="C192" s="264" t="s">
        <v>557</v>
      </c>
      <c r="D192" s="257"/>
      <c r="E192" s="258">
        <v>1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285</v>
      </c>
      <c r="AH192" s="213">
        <v>5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1" x14ac:dyDescent="0.2">
      <c r="A193" s="241">
        <v>112</v>
      </c>
      <c r="B193" s="242" t="s">
        <v>558</v>
      </c>
      <c r="C193" s="251" t="s">
        <v>559</v>
      </c>
      <c r="D193" s="243" t="s">
        <v>185</v>
      </c>
      <c r="E193" s="244">
        <v>8</v>
      </c>
      <c r="F193" s="245"/>
      <c r="G193" s="246">
        <f>ROUND(E193*F193,2)</f>
        <v>0</v>
      </c>
      <c r="H193" s="245"/>
      <c r="I193" s="246">
        <f>ROUND(E193*H193,2)</f>
        <v>0</v>
      </c>
      <c r="J193" s="245"/>
      <c r="K193" s="246">
        <f>ROUND(E193*J193,2)</f>
        <v>0</v>
      </c>
      <c r="L193" s="246">
        <v>21</v>
      </c>
      <c r="M193" s="246">
        <f>G193*(1+L193/100)</f>
        <v>0</v>
      </c>
      <c r="N193" s="244">
        <v>0</v>
      </c>
      <c r="O193" s="244">
        <f>ROUND(E193*N193,2)</f>
        <v>0</v>
      </c>
      <c r="P193" s="244">
        <v>0</v>
      </c>
      <c r="Q193" s="244">
        <f>ROUND(E193*P193,2)</f>
        <v>0</v>
      </c>
      <c r="R193" s="246"/>
      <c r="S193" s="246" t="s">
        <v>186</v>
      </c>
      <c r="T193" s="247" t="s">
        <v>187</v>
      </c>
      <c r="U193" s="224">
        <v>1</v>
      </c>
      <c r="V193" s="224">
        <f>ROUND(E193*U193,2)</f>
        <v>8</v>
      </c>
      <c r="W193" s="224"/>
      <c r="X193" s="224" t="s">
        <v>229</v>
      </c>
      <c r="Y193" s="224" t="s">
        <v>189</v>
      </c>
      <c r="Z193" s="213"/>
      <c r="AA193" s="213"/>
      <c r="AB193" s="213"/>
      <c r="AC193" s="213"/>
      <c r="AD193" s="213"/>
      <c r="AE193" s="213"/>
      <c r="AF193" s="213"/>
      <c r="AG193" s="213" t="s">
        <v>230</v>
      </c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1" x14ac:dyDescent="0.2">
      <c r="A194" s="241">
        <v>113</v>
      </c>
      <c r="B194" s="242" t="s">
        <v>560</v>
      </c>
      <c r="C194" s="251" t="s">
        <v>561</v>
      </c>
      <c r="D194" s="243" t="s">
        <v>318</v>
      </c>
      <c r="E194" s="244">
        <v>1</v>
      </c>
      <c r="F194" s="245"/>
      <c r="G194" s="246">
        <f>ROUND(E194*F194,2)</f>
        <v>0</v>
      </c>
      <c r="H194" s="245"/>
      <c r="I194" s="246">
        <f>ROUND(E194*H194,2)</f>
        <v>0</v>
      </c>
      <c r="J194" s="245"/>
      <c r="K194" s="246">
        <f>ROUND(E194*J194,2)</f>
        <v>0</v>
      </c>
      <c r="L194" s="246">
        <v>21</v>
      </c>
      <c r="M194" s="246">
        <f>G194*(1+L194/100)</f>
        <v>0</v>
      </c>
      <c r="N194" s="244">
        <v>2.5000000000000001E-4</v>
      </c>
      <c r="O194" s="244">
        <f>ROUND(E194*N194,2)</f>
        <v>0</v>
      </c>
      <c r="P194" s="244">
        <v>0</v>
      </c>
      <c r="Q194" s="244">
        <f>ROUND(E194*P194,2)</f>
        <v>0</v>
      </c>
      <c r="R194" s="246" t="s">
        <v>396</v>
      </c>
      <c r="S194" s="246" t="s">
        <v>194</v>
      </c>
      <c r="T194" s="247" t="s">
        <v>194</v>
      </c>
      <c r="U194" s="224">
        <v>0</v>
      </c>
      <c r="V194" s="224">
        <f>ROUND(E194*U194,2)</f>
        <v>0</v>
      </c>
      <c r="W194" s="224"/>
      <c r="X194" s="224" t="s">
        <v>246</v>
      </c>
      <c r="Y194" s="224" t="s">
        <v>207</v>
      </c>
      <c r="Z194" s="213"/>
      <c r="AA194" s="213"/>
      <c r="AB194" s="213"/>
      <c r="AC194" s="213"/>
      <c r="AD194" s="213"/>
      <c r="AE194" s="213"/>
      <c r="AF194" s="213"/>
      <c r="AG194" s="213" t="s">
        <v>247</v>
      </c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outlineLevel="1" x14ac:dyDescent="0.2">
      <c r="A195" s="234">
        <v>114</v>
      </c>
      <c r="B195" s="235" t="s">
        <v>562</v>
      </c>
      <c r="C195" s="252" t="s">
        <v>563</v>
      </c>
      <c r="D195" s="236" t="s">
        <v>318</v>
      </c>
      <c r="E195" s="237">
        <v>1</v>
      </c>
      <c r="F195" s="238"/>
      <c r="G195" s="239">
        <f>ROUND(E195*F195,2)</f>
        <v>0</v>
      </c>
      <c r="H195" s="238"/>
      <c r="I195" s="239">
        <f>ROUND(E195*H195,2)</f>
        <v>0</v>
      </c>
      <c r="J195" s="238"/>
      <c r="K195" s="239">
        <f>ROUND(E195*J195,2)</f>
        <v>0</v>
      </c>
      <c r="L195" s="239">
        <v>21</v>
      </c>
      <c r="M195" s="239">
        <f>G195*(1+L195/100)</f>
        <v>0</v>
      </c>
      <c r="N195" s="237">
        <v>2.5699999999999998E-3</v>
      </c>
      <c r="O195" s="237">
        <f>ROUND(E195*N195,2)</f>
        <v>0</v>
      </c>
      <c r="P195" s="237">
        <v>0</v>
      </c>
      <c r="Q195" s="237">
        <f>ROUND(E195*P195,2)</f>
        <v>0</v>
      </c>
      <c r="R195" s="239"/>
      <c r="S195" s="239" t="s">
        <v>186</v>
      </c>
      <c r="T195" s="240" t="s">
        <v>187</v>
      </c>
      <c r="U195" s="224">
        <v>0.43</v>
      </c>
      <c r="V195" s="224">
        <f>ROUND(E195*U195,2)</f>
        <v>0.43</v>
      </c>
      <c r="W195" s="224"/>
      <c r="X195" s="224" t="s">
        <v>246</v>
      </c>
      <c r="Y195" s="224" t="s">
        <v>207</v>
      </c>
      <c r="Z195" s="213"/>
      <c r="AA195" s="213"/>
      <c r="AB195" s="213"/>
      <c r="AC195" s="213"/>
      <c r="AD195" s="213"/>
      <c r="AE195" s="213"/>
      <c r="AF195" s="213"/>
      <c r="AG195" s="213" t="s">
        <v>247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outlineLevel="1" x14ac:dyDescent="0.2">
      <c r="A196" s="220">
        <v>115</v>
      </c>
      <c r="B196" s="221" t="s">
        <v>564</v>
      </c>
      <c r="C196" s="266" t="s">
        <v>565</v>
      </c>
      <c r="D196" s="222" t="s">
        <v>0</v>
      </c>
      <c r="E196" s="261"/>
      <c r="F196" s="225"/>
      <c r="G196" s="224">
        <f>ROUND(E196*F196,2)</f>
        <v>0</v>
      </c>
      <c r="H196" s="225"/>
      <c r="I196" s="224">
        <f>ROUND(E196*H196,2)</f>
        <v>0</v>
      </c>
      <c r="J196" s="225"/>
      <c r="K196" s="224">
        <f>ROUND(E196*J196,2)</f>
        <v>0</v>
      </c>
      <c r="L196" s="224">
        <v>21</v>
      </c>
      <c r="M196" s="224">
        <f>G196*(1+L196/100)</f>
        <v>0</v>
      </c>
      <c r="N196" s="223">
        <v>0</v>
      </c>
      <c r="O196" s="223">
        <f>ROUND(E196*N196,2)</f>
        <v>0</v>
      </c>
      <c r="P196" s="223">
        <v>0</v>
      </c>
      <c r="Q196" s="223">
        <f>ROUND(E196*P196,2)</f>
        <v>0</v>
      </c>
      <c r="R196" s="224" t="s">
        <v>315</v>
      </c>
      <c r="S196" s="224" t="s">
        <v>194</v>
      </c>
      <c r="T196" s="224" t="s">
        <v>194</v>
      </c>
      <c r="U196" s="224">
        <v>0</v>
      </c>
      <c r="V196" s="224">
        <f>ROUND(E196*U196,2)</f>
        <v>0</v>
      </c>
      <c r="W196" s="224"/>
      <c r="X196" s="224" t="s">
        <v>294</v>
      </c>
      <c r="Y196" s="224" t="s">
        <v>207</v>
      </c>
      <c r="Z196" s="213"/>
      <c r="AA196" s="213"/>
      <c r="AB196" s="213"/>
      <c r="AC196" s="213"/>
      <c r="AD196" s="213"/>
      <c r="AE196" s="213"/>
      <c r="AF196" s="213"/>
      <c r="AG196" s="213" t="s">
        <v>295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</row>
    <row r="197" spans="1:60" outlineLevel="2" x14ac:dyDescent="0.2">
      <c r="A197" s="220"/>
      <c r="B197" s="221"/>
      <c r="C197" s="267" t="s">
        <v>402</v>
      </c>
      <c r="D197" s="262"/>
      <c r="E197" s="262"/>
      <c r="F197" s="262"/>
      <c r="G197" s="262"/>
      <c r="H197" s="224"/>
      <c r="I197" s="224"/>
      <c r="J197" s="224"/>
      <c r="K197" s="224"/>
      <c r="L197" s="224"/>
      <c r="M197" s="224"/>
      <c r="N197" s="223"/>
      <c r="O197" s="223"/>
      <c r="P197" s="223"/>
      <c r="Q197" s="223"/>
      <c r="R197" s="224"/>
      <c r="S197" s="224"/>
      <c r="T197" s="224"/>
      <c r="U197" s="224"/>
      <c r="V197" s="224"/>
      <c r="W197" s="224"/>
      <c r="X197" s="224"/>
      <c r="Y197" s="224"/>
      <c r="Z197" s="213"/>
      <c r="AA197" s="213"/>
      <c r="AB197" s="213"/>
      <c r="AC197" s="213"/>
      <c r="AD197" s="213"/>
      <c r="AE197" s="213"/>
      <c r="AF197" s="213"/>
      <c r="AG197" s="213" t="s">
        <v>266</v>
      </c>
      <c r="AH197" s="213"/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x14ac:dyDescent="0.2">
      <c r="A198" s="227" t="s">
        <v>181</v>
      </c>
      <c r="B198" s="228" t="s">
        <v>117</v>
      </c>
      <c r="C198" s="250" t="s">
        <v>118</v>
      </c>
      <c r="D198" s="229"/>
      <c r="E198" s="230"/>
      <c r="F198" s="231"/>
      <c r="G198" s="231">
        <f>SUMIF(AG199:AG210,"&lt;&gt;NOR",G199:G210)</f>
        <v>0</v>
      </c>
      <c r="H198" s="231"/>
      <c r="I198" s="231">
        <f>SUM(I199:I210)</f>
        <v>0</v>
      </c>
      <c r="J198" s="231"/>
      <c r="K198" s="231">
        <f>SUM(K199:K210)</f>
        <v>0</v>
      </c>
      <c r="L198" s="231"/>
      <c r="M198" s="231">
        <f>SUM(M199:M210)</f>
        <v>0</v>
      </c>
      <c r="N198" s="230"/>
      <c r="O198" s="230">
        <f>SUM(O199:O210)</f>
        <v>0</v>
      </c>
      <c r="P198" s="230"/>
      <c r="Q198" s="230">
        <f>SUM(Q199:Q210)</f>
        <v>0</v>
      </c>
      <c r="R198" s="231"/>
      <c r="S198" s="231"/>
      <c r="T198" s="232"/>
      <c r="U198" s="226"/>
      <c r="V198" s="226">
        <f>SUM(V199:V210)</f>
        <v>0</v>
      </c>
      <c r="W198" s="226"/>
      <c r="X198" s="226"/>
      <c r="Y198" s="226"/>
      <c r="AG198" t="s">
        <v>182</v>
      </c>
    </row>
    <row r="199" spans="1:60" outlineLevel="1" x14ac:dyDescent="0.2">
      <c r="A199" s="241">
        <v>116</v>
      </c>
      <c r="B199" s="242" t="s">
        <v>566</v>
      </c>
      <c r="C199" s="251" t="s">
        <v>567</v>
      </c>
      <c r="D199" s="243" t="s">
        <v>318</v>
      </c>
      <c r="E199" s="244">
        <v>1</v>
      </c>
      <c r="F199" s="245"/>
      <c r="G199" s="246">
        <f>ROUND(E199*F199,2)</f>
        <v>0</v>
      </c>
      <c r="H199" s="245"/>
      <c r="I199" s="246">
        <f>ROUND(E199*H199,2)</f>
        <v>0</v>
      </c>
      <c r="J199" s="245"/>
      <c r="K199" s="246">
        <f>ROUND(E199*J199,2)</f>
        <v>0</v>
      </c>
      <c r="L199" s="246">
        <v>21</v>
      </c>
      <c r="M199" s="246">
        <f>G199*(1+L199/100)</f>
        <v>0</v>
      </c>
      <c r="N199" s="244">
        <v>0</v>
      </c>
      <c r="O199" s="244">
        <f>ROUND(E199*N199,2)</f>
        <v>0</v>
      </c>
      <c r="P199" s="244">
        <v>0</v>
      </c>
      <c r="Q199" s="244">
        <f>ROUND(E199*P199,2)</f>
        <v>0</v>
      </c>
      <c r="R199" s="246"/>
      <c r="S199" s="246" t="s">
        <v>186</v>
      </c>
      <c r="T199" s="247" t="s">
        <v>187</v>
      </c>
      <c r="U199" s="224">
        <v>0</v>
      </c>
      <c r="V199" s="224">
        <f>ROUND(E199*U199,2)</f>
        <v>0</v>
      </c>
      <c r="W199" s="224"/>
      <c r="X199" s="224" t="s">
        <v>229</v>
      </c>
      <c r="Y199" s="224" t="s">
        <v>207</v>
      </c>
      <c r="Z199" s="213"/>
      <c r="AA199" s="213"/>
      <c r="AB199" s="213"/>
      <c r="AC199" s="213"/>
      <c r="AD199" s="213"/>
      <c r="AE199" s="213"/>
      <c r="AF199" s="213"/>
      <c r="AG199" s="213" t="s">
        <v>230</v>
      </c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1" x14ac:dyDescent="0.2">
      <c r="A200" s="241">
        <v>117</v>
      </c>
      <c r="B200" s="242" t="s">
        <v>568</v>
      </c>
      <c r="C200" s="251" t="s">
        <v>569</v>
      </c>
      <c r="D200" s="243" t="s">
        <v>318</v>
      </c>
      <c r="E200" s="244">
        <v>1</v>
      </c>
      <c r="F200" s="245"/>
      <c r="G200" s="246">
        <f>ROUND(E200*F200,2)</f>
        <v>0</v>
      </c>
      <c r="H200" s="245"/>
      <c r="I200" s="246">
        <f>ROUND(E200*H200,2)</f>
        <v>0</v>
      </c>
      <c r="J200" s="245"/>
      <c r="K200" s="246">
        <f>ROUND(E200*J200,2)</f>
        <v>0</v>
      </c>
      <c r="L200" s="246">
        <v>21</v>
      </c>
      <c r="M200" s="246">
        <f>G200*(1+L200/100)</f>
        <v>0</v>
      </c>
      <c r="N200" s="244">
        <v>0</v>
      </c>
      <c r="O200" s="244">
        <f>ROUND(E200*N200,2)</f>
        <v>0</v>
      </c>
      <c r="P200" s="244">
        <v>0</v>
      </c>
      <c r="Q200" s="244">
        <f>ROUND(E200*P200,2)</f>
        <v>0</v>
      </c>
      <c r="R200" s="246"/>
      <c r="S200" s="246" t="s">
        <v>186</v>
      </c>
      <c r="T200" s="247" t="s">
        <v>187</v>
      </c>
      <c r="U200" s="224">
        <v>0</v>
      </c>
      <c r="V200" s="224">
        <f>ROUND(E200*U200,2)</f>
        <v>0</v>
      </c>
      <c r="W200" s="224"/>
      <c r="X200" s="224" t="s">
        <v>229</v>
      </c>
      <c r="Y200" s="224" t="s">
        <v>207</v>
      </c>
      <c r="Z200" s="213"/>
      <c r="AA200" s="213"/>
      <c r="AB200" s="213"/>
      <c r="AC200" s="213"/>
      <c r="AD200" s="213"/>
      <c r="AE200" s="213"/>
      <c r="AF200" s="213"/>
      <c r="AG200" s="213" t="s">
        <v>230</v>
      </c>
      <c r="AH200" s="213"/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outlineLevel="1" x14ac:dyDescent="0.2">
      <c r="A201" s="241">
        <v>118</v>
      </c>
      <c r="B201" s="242" t="s">
        <v>570</v>
      </c>
      <c r="C201" s="251" t="s">
        <v>571</v>
      </c>
      <c r="D201" s="243" t="s">
        <v>250</v>
      </c>
      <c r="E201" s="244">
        <v>1</v>
      </c>
      <c r="F201" s="245"/>
      <c r="G201" s="246">
        <f>ROUND(E201*F201,2)</f>
        <v>0</v>
      </c>
      <c r="H201" s="245"/>
      <c r="I201" s="246">
        <f>ROUND(E201*H201,2)</f>
        <v>0</v>
      </c>
      <c r="J201" s="245"/>
      <c r="K201" s="246">
        <f>ROUND(E201*J201,2)</f>
        <v>0</v>
      </c>
      <c r="L201" s="246">
        <v>21</v>
      </c>
      <c r="M201" s="246">
        <f>G201*(1+L201/100)</f>
        <v>0</v>
      </c>
      <c r="N201" s="244">
        <v>0</v>
      </c>
      <c r="O201" s="244">
        <f>ROUND(E201*N201,2)</f>
        <v>0</v>
      </c>
      <c r="P201" s="244">
        <v>0</v>
      </c>
      <c r="Q201" s="244">
        <f>ROUND(E201*P201,2)</f>
        <v>0</v>
      </c>
      <c r="R201" s="246"/>
      <c r="S201" s="246" t="s">
        <v>186</v>
      </c>
      <c r="T201" s="247" t="s">
        <v>187</v>
      </c>
      <c r="U201" s="224">
        <v>0</v>
      </c>
      <c r="V201" s="224">
        <f>ROUND(E201*U201,2)</f>
        <v>0</v>
      </c>
      <c r="W201" s="224"/>
      <c r="X201" s="224" t="s">
        <v>229</v>
      </c>
      <c r="Y201" s="224" t="s">
        <v>207</v>
      </c>
      <c r="Z201" s="213"/>
      <c r="AA201" s="213"/>
      <c r="AB201" s="213"/>
      <c r="AC201" s="213"/>
      <c r="AD201" s="213"/>
      <c r="AE201" s="213"/>
      <c r="AF201" s="213"/>
      <c r="AG201" s="213" t="s">
        <v>230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1" x14ac:dyDescent="0.2">
      <c r="A202" s="241">
        <v>119</v>
      </c>
      <c r="B202" s="242" t="s">
        <v>572</v>
      </c>
      <c r="C202" s="251" t="s">
        <v>573</v>
      </c>
      <c r="D202" s="243" t="s">
        <v>318</v>
      </c>
      <c r="E202" s="244">
        <v>1</v>
      </c>
      <c r="F202" s="245"/>
      <c r="G202" s="246">
        <f>ROUND(E202*F202,2)</f>
        <v>0</v>
      </c>
      <c r="H202" s="245"/>
      <c r="I202" s="246">
        <f>ROUND(E202*H202,2)</f>
        <v>0</v>
      </c>
      <c r="J202" s="245"/>
      <c r="K202" s="246">
        <f>ROUND(E202*J202,2)</f>
        <v>0</v>
      </c>
      <c r="L202" s="246">
        <v>21</v>
      </c>
      <c r="M202" s="246">
        <f>G202*(1+L202/100)</f>
        <v>0</v>
      </c>
      <c r="N202" s="244">
        <v>0</v>
      </c>
      <c r="O202" s="244">
        <f>ROUND(E202*N202,2)</f>
        <v>0</v>
      </c>
      <c r="P202" s="244">
        <v>0</v>
      </c>
      <c r="Q202" s="244">
        <f>ROUND(E202*P202,2)</f>
        <v>0</v>
      </c>
      <c r="R202" s="246"/>
      <c r="S202" s="246" t="s">
        <v>186</v>
      </c>
      <c r="T202" s="247" t="s">
        <v>187</v>
      </c>
      <c r="U202" s="224">
        <v>0</v>
      </c>
      <c r="V202" s="224">
        <f>ROUND(E202*U202,2)</f>
        <v>0</v>
      </c>
      <c r="W202" s="224"/>
      <c r="X202" s="224" t="s">
        <v>229</v>
      </c>
      <c r="Y202" s="224" t="s">
        <v>207</v>
      </c>
      <c r="Z202" s="213"/>
      <c r="AA202" s="213"/>
      <c r="AB202" s="213"/>
      <c r="AC202" s="213"/>
      <c r="AD202" s="213"/>
      <c r="AE202" s="213"/>
      <c r="AF202" s="213"/>
      <c r="AG202" s="213" t="s">
        <v>230</v>
      </c>
      <c r="AH202" s="213"/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1" x14ac:dyDescent="0.2">
      <c r="A203" s="241">
        <v>120</v>
      </c>
      <c r="B203" s="242" t="s">
        <v>574</v>
      </c>
      <c r="C203" s="251" t="s">
        <v>575</v>
      </c>
      <c r="D203" s="243" t="s">
        <v>237</v>
      </c>
      <c r="E203" s="244">
        <v>1</v>
      </c>
      <c r="F203" s="245"/>
      <c r="G203" s="246">
        <f>ROUND(E203*F203,2)</f>
        <v>0</v>
      </c>
      <c r="H203" s="245"/>
      <c r="I203" s="246">
        <f>ROUND(E203*H203,2)</f>
        <v>0</v>
      </c>
      <c r="J203" s="245"/>
      <c r="K203" s="246">
        <f>ROUND(E203*J203,2)</f>
        <v>0</v>
      </c>
      <c r="L203" s="246">
        <v>21</v>
      </c>
      <c r="M203" s="246">
        <f>G203*(1+L203/100)</f>
        <v>0</v>
      </c>
      <c r="N203" s="244">
        <v>0</v>
      </c>
      <c r="O203" s="244">
        <f>ROUND(E203*N203,2)</f>
        <v>0</v>
      </c>
      <c r="P203" s="244">
        <v>0</v>
      </c>
      <c r="Q203" s="244">
        <f>ROUND(E203*P203,2)</f>
        <v>0</v>
      </c>
      <c r="R203" s="246"/>
      <c r="S203" s="246" t="s">
        <v>186</v>
      </c>
      <c r="T203" s="247" t="s">
        <v>187</v>
      </c>
      <c r="U203" s="224">
        <v>0</v>
      </c>
      <c r="V203" s="224">
        <f>ROUND(E203*U203,2)</f>
        <v>0</v>
      </c>
      <c r="W203" s="224"/>
      <c r="X203" s="224" t="s">
        <v>229</v>
      </c>
      <c r="Y203" s="224" t="s">
        <v>207</v>
      </c>
      <c r="Z203" s="213"/>
      <c r="AA203" s="213"/>
      <c r="AB203" s="213"/>
      <c r="AC203" s="213"/>
      <c r="AD203" s="213"/>
      <c r="AE203" s="213"/>
      <c r="AF203" s="213"/>
      <c r="AG203" s="213" t="s">
        <v>230</v>
      </c>
      <c r="AH203" s="213"/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1" x14ac:dyDescent="0.2">
      <c r="A204" s="241">
        <v>121</v>
      </c>
      <c r="B204" s="242" t="s">
        <v>576</v>
      </c>
      <c r="C204" s="251" t="s">
        <v>577</v>
      </c>
      <c r="D204" s="243" t="s">
        <v>237</v>
      </c>
      <c r="E204" s="244">
        <v>6</v>
      </c>
      <c r="F204" s="245"/>
      <c r="G204" s="246">
        <f>ROUND(E204*F204,2)</f>
        <v>0</v>
      </c>
      <c r="H204" s="245"/>
      <c r="I204" s="246">
        <f>ROUND(E204*H204,2)</f>
        <v>0</v>
      </c>
      <c r="J204" s="245"/>
      <c r="K204" s="246">
        <f>ROUND(E204*J204,2)</f>
        <v>0</v>
      </c>
      <c r="L204" s="246">
        <v>21</v>
      </c>
      <c r="M204" s="246">
        <f>G204*(1+L204/100)</f>
        <v>0</v>
      </c>
      <c r="N204" s="244">
        <v>0</v>
      </c>
      <c r="O204" s="244">
        <f>ROUND(E204*N204,2)</f>
        <v>0</v>
      </c>
      <c r="P204" s="244">
        <v>0</v>
      </c>
      <c r="Q204" s="244">
        <f>ROUND(E204*P204,2)</f>
        <v>0</v>
      </c>
      <c r="R204" s="246"/>
      <c r="S204" s="246" t="s">
        <v>186</v>
      </c>
      <c r="T204" s="247" t="s">
        <v>187</v>
      </c>
      <c r="U204" s="224">
        <v>0</v>
      </c>
      <c r="V204" s="224">
        <f>ROUND(E204*U204,2)</f>
        <v>0</v>
      </c>
      <c r="W204" s="224"/>
      <c r="X204" s="224" t="s">
        <v>229</v>
      </c>
      <c r="Y204" s="224" t="s">
        <v>207</v>
      </c>
      <c r="Z204" s="213"/>
      <c r="AA204" s="213"/>
      <c r="AB204" s="213"/>
      <c r="AC204" s="213"/>
      <c r="AD204" s="213"/>
      <c r="AE204" s="213"/>
      <c r="AF204" s="213"/>
      <c r="AG204" s="213" t="s">
        <v>230</v>
      </c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1" x14ac:dyDescent="0.2">
      <c r="A205" s="241">
        <v>122</v>
      </c>
      <c r="B205" s="242" t="s">
        <v>578</v>
      </c>
      <c r="C205" s="251" t="s">
        <v>579</v>
      </c>
      <c r="D205" s="243" t="s">
        <v>237</v>
      </c>
      <c r="E205" s="244">
        <v>1</v>
      </c>
      <c r="F205" s="245"/>
      <c r="G205" s="246">
        <f>ROUND(E205*F205,2)</f>
        <v>0</v>
      </c>
      <c r="H205" s="245"/>
      <c r="I205" s="246">
        <f>ROUND(E205*H205,2)</f>
        <v>0</v>
      </c>
      <c r="J205" s="245"/>
      <c r="K205" s="246">
        <f>ROUND(E205*J205,2)</f>
        <v>0</v>
      </c>
      <c r="L205" s="246">
        <v>21</v>
      </c>
      <c r="M205" s="246">
        <f>G205*(1+L205/100)</f>
        <v>0</v>
      </c>
      <c r="N205" s="244">
        <v>0</v>
      </c>
      <c r="O205" s="244">
        <f>ROUND(E205*N205,2)</f>
        <v>0</v>
      </c>
      <c r="P205" s="244">
        <v>0</v>
      </c>
      <c r="Q205" s="244">
        <f>ROUND(E205*P205,2)</f>
        <v>0</v>
      </c>
      <c r="R205" s="246"/>
      <c r="S205" s="246" t="s">
        <v>186</v>
      </c>
      <c r="T205" s="247" t="s">
        <v>187</v>
      </c>
      <c r="U205" s="224">
        <v>0</v>
      </c>
      <c r="V205" s="224">
        <f>ROUND(E205*U205,2)</f>
        <v>0</v>
      </c>
      <c r="W205" s="224"/>
      <c r="X205" s="224" t="s">
        <v>229</v>
      </c>
      <c r="Y205" s="224" t="s">
        <v>207</v>
      </c>
      <c r="Z205" s="213"/>
      <c r="AA205" s="213"/>
      <c r="AB205" s="213"/>
      <c r="AC205" s="213"/>
      <c r="AD205" s="213"/>
      <c r="AE205" s="213"/>
      <c r="AF205" s="213"/>
      <c r="AG205" s="213" t="s">
        <v>230</v>
      </c>
      <c r="AH205" s="213"/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1" x14ac:dyDescent="0.2">
      <c r="A206" s="241">
        <v>123</v>
      </c>
      <c r="B206" s="242" t="s">
        <v>580</v>
      </c>
      <c r="C206" s="251" t="s">
        <v>581</v>
      </c>
      <c r="D206" s="243" t="s">
        <v>237</v>
      </c>
      <c r="E206" s="244">
        <v>1</v>
      </c>
      <c r="F206" s="245"/>
      <c r="G206" s="246">
        <f>ROUND(E206*F206,2)</f>
        <v>0</v>
      </c>
      <c r="H206" s="245"/>
      <c r="I206" s="246">
        <f>ROUND(E206*H206,2)</f>
        <v>0</v>
      </c>
      <c r="J206" s="245"/>
      <c r="K206" s="246">
        <f>ROUND(E206*J206,2)</f>
        <v>0</v>
      </c>
      <c r="L206" s="246">
        <v>21</v>
      </c>
      <c r="M206" s="246">
        <f>G206*(1+L206/100)</f>
        <v>0</v>
      </c>
      <c r="N206" s="244">
        <v>0</v>
      </c>
      <c r="O206" s="244">
        <f>ROUND(E206*N206,2)</f>
        <v>0</v>
      </c>
      <c r="P206" s="244">
        <v>0</v>
      </c>
      <c r="Q206" s="244">
        <f>ROUND(E206*P206,2)</f>
        <v>0</v>
      </c>
      <c r="R206" s="246"/>
      <c r="S206" s="246" t="s">
        <v>186</v>
      </c>
      <c r="T206" s="247" t="s">
        <v>187</v>
      </c>
      <c r="U206" s="224">
        <v>0</v>
      </c>
      <c r="V206" s="224">
        <f>ROUND(E206*U206,2)</f>
        <v>0</v>
      </c>
      <c r="W206" s="224"/>
      <c r="X206" s="224" t="s">
        <v>229</v>
      </c>
      <c r="Y206" s="224" t="s">
        <v>207</v>
      </c>
      <c r="Z206" s="213"/>
      <c r="AA206" s="213"/>
      <c r="AB206" s="213"/>
      <c r="AC206" s="213"/>
      <c r="AD206" s="213"/>
      <c r="AE206" s="213"/>
      <c r="AF206" s="213"/>
      <c r="AG206" s="213" t="s">
        <v>230</v>
      </c>
      <c r="AH206" s="213"/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1" x14ac:dyDescent="0.2">
      <c r="A207" s="241">
        <v>124</v>
      </c>
      <c r="B207" s="242" t="s">
        <v>582</v>
      </c>
      <c r="C207" s="251" t="s">
        <v>583</v>
      </c>
      <c r="D207" s="243" t="s">
        <v>237</v>
      </c>
      <c r="E207" s="244">
        <v>1</v>
      </c>
      <c r="F207" s="245"/>
      <c r="G207" s="246">
        <f>ROUND(E207*F207,2)</f>
        <v>0</v>
      </c>
      <c r="H207" s="245"/>
      <c r="I207" s="246">
        <f>ROUND(E207*H207,2)</f>
        <v>0</v>
      </c>
      <c r="J207" s="245"/>
      <c r="K207" s="246">
        <f>ROUND(E207*J207,2)</f>
        <v>0</v>
      </c>
      <c r="L207" s="246">
        <v>21</v>
      </c>
      <c r="M207" s="246">
        <f>G207*(1+L207/100)</f>
        <v>0</v>
      </c>
      <c r="N207" s="244">
        <v>0</v>
      </c>
      <c r="O207" s="244">
        <f>ROUND(E207*N207,2)</f>
        <v>0</v>
      </c>
      <c r="P207" s="244">
        <v>0</v>
      </c>
      <c r="Q207" s="244">
        <f>ROUND(E207*P207,2)</f>
        <v>0</v>
      </c>
      <c r="R207" s="246"/>
      <c r="S207" s="246" t="s">
        <v>186</v>
      </c>
      <c r="T207" s="247" t="s">
        <v>187</v>
      </c>
      <c r="U207" s="224">
        <v>0</v>
      </c>
      <c r="V207" s="224">
        <f>ROUND(E207*U207,2)</f>
        <v>0</v>
      </c>
      <c r="W207" s="224"/>
      <c r="X207" s="224" t="s">
        <v>229</v>
      </c>
      <c r="Y207" s="224" t="s">
        <v>207</v>
      </c>
      <c r="Z207" s="213"/>
      <c r="AA207" s="213"/>
      <c r="AB207" s="213"/>
      <c r="AC207" s="213"/>
      <c r="AD207" s="213"/>
      <c r="AE207" s="213"/>
      <c r="AF207" s="213"/>
      <c r="AG207" s="213" t="s">
        <v>230</v>
      </c>
      <c r="AH207" s="213"/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1" x14ac:dyDescent="0.2">
      <c r="A208" s="241">
        <v>125</v>
      </c>
      <c r="B208" s="242" t="s">
        <v>584</v>
      </c>
      <c r="C208" s="251" t="s">
        <v>585</v>
      </c>
      <c r="D208" s="243" t="s">
        <v>237</v>
      </c>
      <c r="E208" s="244">
        <v>5</v>
      </c>
      <c r="F208" s="245"/>
      <c r="G208" s="246">
        <f>ROUND(E208*F208,2)</f>
        <v>0</v>
      </c>
      <c r="H208" s="245"/>
      <c r="I208" s="246">
        <f>ROUND(E208*H208,2)</f>
        <v>0</v>
      </c>
      <c r="J208" s="245"/>
      <c r="K208" s="246">
        <f>ROUND(E208*J208,2)</f>
        <v>0</v>
      </c>
      <c r="L208" s="246">
        <v>21</v>
      </c>
      <c r="M208" s="246">
        <f>G208*(1+L208/100)</f>
        <v>0</v>
      </c>
      <c r="N208" s="244">
        <v>0</v>
      </c>
      <c r="O208" s="244">
        <f>ROUND(E208*N208,2)</f>
        <v>0</v>
      </c>
      <c r="P208" s="244">
        <v>0</v>
      </c>
      <c r="Q208" s="244">
        <f>ROUND(E208*P208,2)</f>
        <v>0</v>
      </c>
      <c r="R208" s="246"/>
      <c r="S208" s="246" t="s">
        <v>186</v>
      </c>
      <c r="T208" s="247" t="s">
        <v>187</v>
      </c>
      <c r="U208" s="224">
        <v>0</v>
      </c>
      <c r="V208" s="224">
        <f>ROUND(E208*U208,2)</f>
        <v>0</v>
      </c>
      <c r="W208" s="224"/>
      <c r="X208" s="224" t="s">
        <v>229</v>
      </c>
      <c r="Y208" s="224" t="s">
        <v>207</v>
      </c>
      <c r="Z208" s="213"/>
      <c r="AA208" s="213"/>
      <c r="AB208" s="213"/>
      <c r="AC208" s="213"/>
      <c r="AD208" s="213"/>
      <c r="AE208" s="213"/>
      <c r="AF208" s="213"/>
      <c r="AG208" s="213" t="s">
        <v>230</v>
      </c>
      <c r="AH208" s="213"/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1" x14ac:dyDescent="0.2">
      <c r="A209" s="241">
        <v>126</v>
      </c>
      <c r="B209" s="242" t="s">
        <v>586</v>
      </c>
      <c r="C209" s="251" t="s">
        <v>587</v>
      </c>
      <c r="D209" s="243" t="s">
        <v>318</v>
      </c>
      <c r="E209" s="244">
        <v>1</v>
      </c>
      <c r="F209" s="245"/>
      <c r="G209" s="246">
        <f>ROUND(E209*F209,2)</f>
        <v>0</v>
      </c>
      <c r="H209" s="245"/>
      <c r="I209" s="246">
        <f>ROUND(E209*H209,2)</f>
        <v>0</v>
      </c>
      <c r="J209" s="245"/>
      <c r="K209" s="246">
        <f>ROUND(E209*J209,2)</f>
        <v>0</v>
      </c>
      <c r="L209" s="246">
        <v>21</v>
      </c>
      <c r="M209" s="246">
        <f>G209*(1+L209/100)</f>
        <v>0</v>
      </c>
      <c r="N209" s="244">
        <v>0</v>
      </c>
      <c r="O209" s="244">
        <f>ROUND(E209*N209,2)</f>
        <v>0</v>
      </c>
      <c r="P209" s="244">
        <v>0</v>
      </c>
      <c r="Q209" s="244">
        <f>ROUND(E209*P209,2)</f>
        <v>0</v>
      </c>
      <c r="R209" s="246"/>
      <c r="S209" s="246" t="s">
        <v>186</v>
      </c>
      <c r="T209" s="247" t="s">
        <v>187</v>
      </c>
      <c r="U209" s="224">
        <v>0</v>
      </c>
      <c r="V209" s="224">
        <f>ROUND(E209*U209,2)</f>
        <v>0</v>
      </c>
      <c r="W209" s="224"/>
      <c r="X209" s="224" t="s">
        <v>246</v>
      </c>
      <c r="Y209" s="224" t="s">
        <v>207</v>
      </c>
      <c r="Z209" s="213"/>
      <c r="AA209" s="213"/>
      <c r="AB209" s="213"/>
      <c r="AC209" s="213"/>
      <c r="AD209" s="213"/>
      <c r="AE209" s="213"/>
      <c r="AF209" s="213"/>
      <c r="AG209" s="213" t="s">
        <v>247</v>
      </c>
      <c r="AH209" s="213"/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1" x14ac:dyDescent="0.2">
      <c r="A210" s="241">
        <v>127</v>
      </c>
      <c r="B210" s="242" t="s">
        <v>588</v>
      </c>
      <c r="C210" s="251" t="s">
        <v>589</v>
      </c>
      <c r="D210" s="243" t="s">
        <v>318</v>
      </c>
      <c r="E210" s="244">
        <v>1</v>
      </c>
      <c r="F210" s="245"/>
      <c r="G210" s="246">
        <f>ROUND(E210*F210,2)</f>
        <v>0</v>
      </c>
      <c r="H210" s="245"/>
      <c r="I210" s="246">
        <f>ROUND(E210*H210,2)</f>
        <v>0</v>
      </c>
      <c r="J210" s="245"/>
      <c r="K210" s="246">
        <f>ROUND(E210*J210,2)</f>
        <v>0</v>
      </c>
      <c r="L210" s="246">
        <v>21</v>
      </c>
      <c r="M210" s="246">
        <f>G210*(1+L210/100)</f>
        <v>0</v>
      </c>
      <c r="N210" s="244">
        <v>0</v>
      </c>
      <c r="O210" s="244">
        <f>ROUND(E210*N210,2)</f>
        <v>0</v>
      </c>
      <c r="P210" s="244">
        <v>0</v>
      </c>
      <c r="Q210" s="244">
        <f>ROUND(E210*P210,2)</f>
        <v>0</v>
      </c>
      <c r="R210" s="246"/>
      <c r="S210" s="246" t="s">
        <v>186</v>
      </c>
      <c r="T210" s="247" t="s">
        <v>187</v>
      </c>
      <c r="U210" s="224">
        <v>0</v>
      </c>
      <c r="V210" s="224">
        <f>ROUND(E210*U210,2)</f>
        <v>0</v>
      </c>
      <c r="W210" s="224"/>
      <c r="X210" s="224" t="s">
        <v>246</v>
      </c>
      <c r="Y210" s="224" t="s">
        <v>207</v>
      </c>
      <c r="Z210" s="213"/>
      <c r="AA210" s="213"/>
      <c r="AB210" s="213"/>
      <c r="AC210" s="213"/>
      <c r="AD210" s="213"/>
      <c r="AE210" s="213"/>
      <c r="AF210" s="213"/>
      <c r="AG210" s="213" t="s">
        <v>247</v>
      </c>
      <c r="AH210" s="213"/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x14ac:dyDescent="0.2">
      <c r="A211" s="227" t="s">
        <v>181</v>
      </c>
      <c r="B211" s="228" t="s">
        <v>119</v>
      </c>
      <c r="C211" s="250" t="s">
        <v>120</v>
      </c>
      <c r="D211" s="229"/>
      <c r="E211" s="230"/>
      <c r="F211" s="231"/>
      <c r="G211" s="231">
        <f>SUMIF(AG212:AG216,"&lt;&gt;NOR",G212:G216)</f>
        <v>0</v>
      </c>
      <c r="H211" s="231"/>
      <c r="I211" s="231">
        <f>SUM(I212:I216)</f>
        <v>0</v>
      </c>
      <c r="J211" s="231"/>
      <c r="K211" s="231">
        <f>SUM(K212:K216)</f>
        <v>0</v>
      </c>
      <c r="L211" s="231"/>
      <c r="M211" s="231">
        <f>SUM(M212:M216)</f>
        <v>0</v>
      </c>
      <c r="N211" s="230"/>
      <c r="O211" s="230">
        <f>SUM(O212:O216)</f>
        <v>0</v>
      </c>
      <c r="P211" s="230"/>
      <c r="Q211" s="230">
        <f>SUM(Q212:Q216)</f>
        <v>0</v>
      </c>
      <c r="R211" s="231"/>
      <c r="S211" s="231"/>
      <c r="T211" s="232"/>
      <c r="U211" s="226"/>
      <c r="V211" s="226">
        <f>SUM(V212:V216)</f>
        <v>0</v>
      </c>
      <c r="W211" s="226"/>
      <c r="X211" s="226"/>
      <c r="Y211" s="226"/>
      <c r="AG211" t="s">
        <v>182</v>
      </c>
    </row>
    <row r="212" spans="1:60" outlineLevel="1" x14ac:dyDescent="0.2">
      <c r="A212" s="241">
        <v>128</v>
      </c>
      <c r="B212" s="242" t="s">
        <v>590</v>
      </c>
      <c r="C212" s="251" t="s">
        <v>591</v>
      </c>
      <c r="D212" s="243" t="s">
        <v>318</v>
      </c>
      <c r="E212" s="244">
        <v>5</v>
      </c>
      <c r="F212" s="245"/>
      <c r="G212" s="246">
        <f>ROUND(E212*F212,2)</f>
        <v>0</v>
      </c>
      <c r="H212" s="245"/>
      <c r="I212" s="246">
        <f>ROUND(E212*H212,2)</f>
        <v>0</v>
      </c>
      <c r="J212" s="245"/>
      <c r="K212" s="246">
        <f>ROUND(E212*J212,2)</f>
        <v>0</v>
      </c>
      <c r="L212" s="246">
        <v>21</v>
      </c>
      <c r="M212" s="246">
        <f>G212*(1+L212/100)</f>
        <v>0</v>
      </c>
      <c r="N212" s="244">
        <v>0</v>
      </c>
      <c r="O212" s="244">
        <f>ROUND(E212*N212,2)</f>
        <v>0</v>
      </c>
      <c r="P212" s="244">
        <v>0</v>
      </c>
      <c r="Q212" s="244">
        <f>ROUND(E212*P212,2)</f>
        <v>0</v>
      </c>
      <c r="R212" s="246"/>
      <c r="S212" s="246" t="s">
        <v>186</v>
      </c>
      <c r="T212" s="247" t="s">
        <v>187</v>
      </c>
      <c r="U212" s="224">
        <v>0</v>
      </c>
      <c r="V212" s="224">
        <f>ROUND(E212*U212,2)</f>
        <v>0</v>
      </c>
      <c r="W212" s="224"/>
      <c r="X212" s="224" t="s">
        <v>229</v>
      </c>
      <c r="Y212" s="224" t="s">
        <v>207</v>
      </c>
      <c r="Z212" s="213"/>
      <c r="AA212" s="213"/>
      <c r="AB212" s="213"/>
      <c r="AC212" s="213"/>
      <c r="AD212" s="213"/>
      <c r="AE212" s="213"/>
      <c r="AF212" s="213"/>
      <c r="AG212" s="213" t="s">
        <v>230</v>
      </c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1" x14ac:dyDescent="0.2">
      <c r="A213" s="241">
        <v>129</v>
      </c>
      <c r="B213" s="242" t="s">
        <v>592</v>
      </c>
      <c r="C213" s="251" t="s">
        <v>593</v>
      </c>
      <c r="D213" s="243" t="s">
        <v>318</v>
      </c>
      <c r="E213" s="244">
        <v>2</v>
      </c>
      <c r="F213" s="245"/>
      <c r="G213" s="246">
        <f>ROUND(E213*F213,2)</f>
        <v>0</v>
      </c>
      <c r="H213" s="245"/>
      <c r="I213" s="246">
        <f>ROUND(E213*H213,2)</f>
        <v>0</v>
      </c>
      <c r="J213" s="245"/>
      <c r="K213" s="246">
        <f>ROUND(E213*J213,2)</f>
        <v>0</v>
      </c>
      <c r="L213" s="246">
        <v>21</v>
      </c>
      <c r="M213" s="246">
        <f>G213*(1+L213/100)</f>
        <v>0</v>
      </c>
      <c r="N213" s="244">
        <v>0</v>
      </c>
      <c r="O213" s="244">
        <f>ROUND(E213*N213,2)</f>
        <v>0</v>
      </c>
      <c r="P213" s="244">
        <v>0</v>
      </c>
      <c r="Q213" s="244">
        <f>ROUND(E213*P213,2)</f>
        <v>0</v>
      </c>
      <c r="R213" s="246"/>
      <c r="S213" s="246" t="s">
        <v>186</v>
      </c>
      <c r="T213" s="247" t="s">
        <v>187</v>
      </c>
      <c r="U213" s="224">
        <v>0</v>
      </c>
      <c r="V213" s="224">
        <f>ROUND(E213*U213,2)</f>
        <v>0</v>
      </c>
      <c r="W213" s="224"/>
      <c r="X213" s="224" t="s">
        <v>229</v>
      </c>
      <c r="Y213" s="224" t="s">
        <v>207</v>
      </c>
      <c r="Z213" s="213"/>
      <c r="AA213" s="213"/>
      <c r="AB213" s="213"/>
      <c r="AC213" s="213"/>
      <c r="AD213" s="213"/>
      <c r="AE213" s="213"/>
      <c r="AF213" s="213"/>
      <c r="AG213" s="213" t="s">
        <v>230</v>
      </c>
      <c r="AH213" s="213"/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outlineLevel="1" x14ac:dyDescent="0.2">
      <c r="A214" s="241">
        <v>130</v>
      </c>
      <c r="B214" s="242" t="s">
        <v>594</v>
      </c>
      <c r="C214" s="251" t="s">
        <v>31</v>
      </c>
      <c r="D214" s="243" t="s">
        <v>250</v>
      </c>
      <c r="E214" s="244">
        <v>1</v>
      </c>
      <c r="F214" s="245"/>
      <c r="G214" s="246">
        <f>ROUND(E214*F214,2)</f>
        <v>0</v>
      </c>
      <c r="H214" s="245"/>
      <c r="I214" s="246">
        <f>ROUND(E214*H214,2)</f>
        <v>0</v>
      </c>
      <c r="J214" s="245"/>
      <c r="K214" s="246">
        <f>ROUND(E214*J214,2)</f>
        <v>0</v>
      </c>
      <c r="L214" s="246">
        <v>21</v>
      </c>
      <c r="M214" s="246">
        <f>G214*(1+L214/100)</f>
        <v>0</v>
      </c>
      <c r="N214" s="244">
        <v>0</v>
      </c>
      <c r="O214" s="244">
        <f>ROUND(E214*N214,2)</f>
        <v>0</v>
      </c>
      <c r="P214" s="244">
        <v>0</v>
      </c>
      <c r="Q214" s="244">
        <f>ROUND(E214*P214,2)</f>
        <v>0</v>
      </c>
      <c r="R214" s="246"/>
      <c r="S214" s="246" t="s">
        <v>186</v>
      </c>
      <c r="T214" s="247" t="s">
        <v>187</v>
      </c>
      <c r="U214" s="224">
        <v>0</v>
      </c>
      <c r="V214" s="224">
        <f>ROUND(E214*U214,2)</f>
        <v>0</v>
      </c>
      <c r="W214" s="224"/>
      <c r="X214" s="224" t="s">
        <v>229</v>
      </c>
      <c r="Y214" s="224" t="s">
        <v>207</v>
      </c>
      <c r="Z214" s="213"/>
      <c r="AA214" s="213"/>
      <c r="AB214" s="213"/>
      <c r="AC214" s="213"/>
      <c r="AD214" s="213"/>
      <c r="AE214" s="213"/>
      <c r="AF214" s="213"/>
      <c r="AG214" s="213" t="s">
        <v>230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1" x14ac:dyDescent="0.2">
      <c r="A215" s="241">
        <v>131</v>
      </c>
      <c r="B215" s="242" t="s">
        <v>595</v>
      </c>
      <c r="C215" s="251" t="s">
        <v>596</v>
      </c>
      <c r="D215" s="243" t="s">
        <v>318</v>
      </c>
      <c r="E215" s="244">
        <v>1</v>
      </c>
      <c r="F215" s="245"/>
      <c r="G215" s="246">
        <f>ROUND(E215*F215,2)</f>
        <v>0</v>
      </c>
      <c r="H215" s="245"/>
      <c r="I215" s="246">
        <f>ROUND(E215*H215,2)</f>
        <v>0</v>
      </c>
      <c r="J215" s="245"/>
      <c r="K215" s="246">
        <f>ROUND(E215*J215,2)</f>
        <v>0</v>
      </c>
      <c r="L215" s="246">
        <v>21</v>
      </c>
      <c r="M215" s="246">
        <f>G215*(1+L215/100)</f>
        <v>0</v>
      </c>
      <c r="N215" s="244">
        <v>0</v>
      </c>
      <c r="O215" s="244">
        <f>ROUND(E215*N215,2)</f>
        <v>0</v>
      </c>
      <c r="P215" s="244">
        <v>0</v>
      </c>
      <c r="Q215" s="244">
        <f>ROUND(E215*P215,2)</f>
        <v>0</v>
      </c>
      <c r="R215" s="246"/>
      <c r="S215" s="246" t="s">
        <v>186</v>
      </c>
      <c r="T215" s="247" t="s">
        <v>187</v>
      </c>
      <c r="U215" s="224">
        <v>0</v>
      </c>
      <c r="V215" s="224">
        <f>ROUND(E215*U215,2)</f>
        <v>0</v>
      </c>
      <c r="W215" s="224"/>
      <c r="X215" s="224" t="s">
        <v>229</v>
      </c>
      <c r="Y215" s="224" t="s">
        <v>207</v>
      </c>
      <c r="Z215" s="213"/>
      <c r="AA215" s="213"/>
      <c r="AB215" s="213"/>
      <c r="AC215" s="213"/>
      <c r="AD215" s="213"/>
      <c r="AE215" s="213"/>
      <c r="AF215" s="213"/>
      <c r="AG215" s="213" t="s">
        <v>230</v>
      </c>
      <c r="AH215" s="213"/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1" x14ac:dyDescent="0.2">
      <c r="A216" s="241">
        <v>132</v>
      </c>
      <c r="B216" s="242" t="s">
        <v>597</v>
      </c>
      <c r="C216" s="251" t="s">
        <v>598</v>
      </c>
      <c r="D216" s="243" t="s">
        <v>237</v>
      </c>
      <c r="E216" s="244">
        <v>4</v>
      </c>
      <c r="F216" s="245"/>
      <c r="G216" s="246">
        <f>ROUND(E216*F216,2)</f>
        <v>0</v>
      </c>
      <c r="H216" s="245"/>
      <c r="I216" s="246">
        <f>ROUND(E216*H216,2)</f>
        <v>0</v>
      </c>
      <c r="J216" s="245"/>
      <c r="K216" s="246">
        <f>ROUND(E216*J216,2)</f>
        <v>0</v>
      </c>
      <c r="L216" s="246">
        <v>21</v>
      </c>
      <c r="M216" s="246">
        <f>G216*(1+L216/100)</f>
        <v>0</v>
      </c>
      <c r="N216" s="244">
        <v>0</v>
      </c>
      <c r="O216" s="244">
        <f>ROUND(E216*N216,2)</f>
        <v>0</v>
      </c>
      <c r="P216" s="244">
        <v>0</v>
      </c>
      <c r="Q216" s="244">
        <f>ROUND(E216*P216,2)</f>
        <v>0</v>
      </c>
      <c r="R216" s="246"/>
      <c r="S216" s="246" t="s">
        <v>186</v>
      </c>
      <c r="T216" s="247" t="s">
        <v>187</v>
      </c>
      <c r="U216" s="224">
        <v>0</v>
      </c>
      <c r="V216" s="224">
        <f>ROUND(E216*U216,2)</f>
        <v>0</v>
      </c>
      <c r="W216" s="224"/>
      <c r="X216" s="224" t="s">
        <v>246</v>
      </c>
      <c r="Y216" s="224" t="s">
        <v>207</v>
      </c>
      <c r="Z216" s="213"/>
      <c r="AA216" s="213"/>
      <c r="AB216" s="213"/>
      <c r="AC216" s="213"/>
      <c r="AD216" s="213"/>
      <c r="AE216" s="213"/>
      <c r="AF216" s="213"/>
      <c r="AG216" s="213" t="s">
        <v>247</v>
      </c>
      <c r="AH216" s="213"/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x14ac:dyDescent="0.2">
      <c r="A217" s="227" t="s">
        <v>181</v>
      </c>
      <c r="B217" s="228" t="s">
        <v>121</v>
      </c>
      <c r="C217" s="250" t="s">
        <v>122</v>
      </c>
      <c r="D217" s="229"/>
      <c r="E217" s="230"/>
      <c r="F217" s="231"/>
      <c r="G217" s="231">
        <f>SUMIF(AG218:AG264,"&lt;&gt;NOR",G218:G264)</f>
        <v>0</v>
      </c>
      <c r="H217" s="231"/>
      <c r="I217" s="231">
        <f>SUM(I218:I264)</f>
        <v>0</v>
      </c>
      <c r="J217" s="231"/>
      <c r="K217" s="231">
        <f>SUM(K218:K264)</f>
        <v>0</v>
      </c>
      <c r="L217" s="231"/>
      <c r="M217" s="231">
        <f>SUM(M218:M264)</f>
        <v>0</v>
      </c>
      <c r="N217" s="230"/>
      <c r="O217" s="230">
        <f>SUM(O218:O264)</f>
        <v>0.17000000000000004</v>
      </c>
      <c r="P217" s="230"/>
      <c r="Q217" s="230">
        <f>SUM(Q218:Q264)</f>
        <v>0</v>
      </c>
      <c r="R217" s="231"/>
      <c r="S217" s="231"/>
      <c r="T217" s="232"/>
      <c r="U217" s="226"/>
      <c r="V217" s="226">
        <f>SUM(V218:V264)</f>
        <v>58.350000000000009</v>
      </c>
      <c r="W217" s="226"/>
      <c r="X217" s="226"/>
      <c r="Y217" s="226"/>
      <c r="AG217" t="s">
        <v>182</v>
      </c>
    </row>
    <row r="218" spans="1:60" outlineLevel="1" x14ac:dyDescent="0.2">
      <c r="A218" s="234">
        <v>133</v>
      </c>
      <c r="B218" s="235" t="s">
        <v>599</v>
      </c>
      <c r="C218" s="252" t="s">
        <v>600</v>
      </c>
      <c r="D218" s="236" t="s">
        <v>257</v>
      </c>
      <c r="E218" s="237">
        <v>1</v>
      </c>
      <c r="F218" s="238"/>
      <c r="G218" s="239">
        <f>ROUND(E218*F218,2)</f>
        <v>0</v>
      </c>
      <c r="H218" s="238"/>
      <c r="I218" s="239">
        <f>ROUND(E218*H218,2)</f>
        <v>0</v>
      </c>
      <c r="J218" s="238"/>
      <c r="K218" s="239">
        <f>ROUND(E218*J218,2)</f>
        <v>0</v>
      </c>
      <c r="L218" s="239">
        <v>21</v>
      </c>
      <c r="M218" s="239">
        <f>G218*(1+L218/100)</f>
        <v>0</v>
      </c>
      <c r="N218" s="237">
        <v>0</v>
      </c>
      <c r="O218" s="237">
        <f>ROUND(E218*N218,2)</f>
        <v>0</v>
      </c>
      <c r="P218" s="237">
        <v>0</v>
      </c>
      <c r="Q218" s="237">
        <f>ROUND(E218*P218,2)</f>
        <v>0</v>
      </c>
      <c r="R218" s="239" t="s">
        <v>315</v>
      </c>
      <c r="S218" s="239" t="s">
        <v>194</v>
      </c>
      <c r="T218" s="240" t="s">
        <v>194</v>
      </c>
      <c r="U218" s="224">
        <v>4.7480000000000002</v>
      </c>
      <c r="V218" s="224">
        <f>ROUND(E218*U218,2)</f>
        <v>4.75</v>
      </c>
      <c r="W218" s="224"/>
      <c r="X218" s="224" t="s">
        <v>229</v>
      </c>
      <c r="Y218" s="224" t="s">
        <v>207</v>
      </c>
      <c r="Z218" s="213"/>
      <c r="AA218" s="213"/>
      <c r="AB218" s="213"/>
      <c r="AC218" s="213"/>
      <c r="AD218" s="213"/>
      <c r="AE218" s="213"/>
      <c r="AF218" s="213"/>
      <c r="AG218" s="213" t="s">
        <v>230</v>
      </c>
      <c r="AH218" s="213"/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2" x14ac:dyDescent="0.2">
      <c r="A219" s="220"/>
      <c r="B219" s="221"/>
      <c r="C219" s="263" t="s">
        <v>601</v>
      </c>
      <c r="D219" s="259"/>
      <c r="E219" s="259"/>
      <c r="F219" s="259"/>
      <c r="G219" s="259"/>
      <c r="H219" s="224"/>
      <c r="I219" s="224"/>
      <c r="J219" s="224"/>
      <c r="K219" s="224"/>
      <c r="L219" s="224"/>
      <c r="M219" s="224"/>
      <c r="N219" s="223"/>
      <c r="O219" s="223"/>
      <c r="P219" s="223"/>
      <c r="Q219" s="223"/>
      <c r="R219" s="224"/>
      <c r="S219" s="224"/>
      <c r="T219" s="224"/>
      <c r="U219" s="224"/>
      <c r="V219" s="224"/>
      <c r="W219" s="224"/>
      <c r="X219" s="224"/>
      <c r="Y219" s="224"/>
      <c r="Z219" s="213"/>
      <c r="AA219" s="213"/>
      <c r="AB219" s="213"/>
      <c r="AC219" s="213"/>
      <c r="AD219" s="213"/>
      <c r="AE219" s="213"/>
      <c r="AF219" s="213"/>
      <c r="AG219" s="213" t="s">
        <v>266</v>
      </c>
      <c r="AH219" s="213"/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48" t="str">
        <f>C219</f>
        <v>osazení zásobníku na betonový základ s napojením na potrubní rozvody, bez dodávky zásobníku, beznákladů na podkladní konstrukci</v>
      </c>
      <c r="BB219" s="213"/>
      <c r="BC219" s="213"/>
      <c r="BD219" s="213"/>
      <c r="BE219" s="213"/>
      <c r="BF219" s="213"/>
      <c r="BG219" s="213"/>
      <c r="BH219" s="213"/>
    </row>
    <row r="220" spans="1:60" outlineLevel="2" x14ac:dyDescent="0.2">
      <c r="A220" s="220"/>
      <c r="B220" s="221"/>
      <c r="C220" s="264" t="s">
        <v>602</v>
      </c>
      <c r="D220" s="257"/>
      <c r="E220" s="258">
        <v>1</v>
      </c>
      <c r="F220" s="224"/>
      <c r="G220" s="224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3"/>
      <c r="AA220" s="213"/>
      <c r="AB220" s="213"/>
      <c r="AC220" s="213"/>
      <c r="AD220" s="213"/>
      <c r="AE220" s="213"/>
      <c r="AF220" s="213"/>
      <c r="AG220" s="213" t="s">
        <v>285</v>
      </c>
      <c r="AH220" s="213">
        <v>5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ht="22.5" outlineLevel="1" x14ac:dyDescent="0.2">
      <c r="A221" s="234">
        <v>134</v>
      </c>
      <c r="B221" s="235" t="s">
        <v>603</v>
      </c>
      <c r="C221" s="252" t="s">
        <v>604</v>
      </c>
      <c r="D221" s="236" t="s">
        <v>257</v>
      </c>
      <c r="E221" s="237">
        <v>1</v>
      </c>
      <c r="F221" s="238"/>
      <c r="G221" s="239">
        <f>ROUND(E221*F221,2)</f>
        <v>0</v>
      </c>
      <c r="H221" s="238"/>
      <c r="I221" s="239">
        <f>ROUND(E221*H221,2)</f>
        <v>0</v>
      </c>
      <c r="J221" s="238"/>
      <c r="K221" s="239">
        <f>ROUND(E221*J221,2)</f>
        <v>0</v>
      </c>
      <c r="L221" s="239">
        <v>21</v>
      </c>
      <c r="M221" s="239">
        <f>G221*(1+L221/100)</f>
        <v>0</v>
      </c>
      <c r="N221" s="237">
        <v>5.0000000000000001E-4</v>
      </c>
      <c r="O221" s="237">
        <f>ROUND(E221*N221,2)</f>
        <v>0</v>
      </c>
      <c r="P221" s="237">
        <v>0</v>
      </c>
      <c r="Q221" s="237">
        <f>ROUND(E221*P221,2)</f>
        <v>0</v>
      </c>
      <c r="R221" s="239" t="s">
        <v>319</v>
      </c>
      <c r="S221" s="239" t="s">
        <v>194</v>
      </c>
      <c r="T221" s="240" t="s">
        <v>194</v>
      </c>
      <c r="U221" s="224">
        <v>8.7240000000000002</v>
      </c>
      <c r="V221" s="224">
        <f>ROUND(E221*U221,2)</f>
        <v>8.7200000000000006</v>
      </c>
      <c r="W221" s="224"/>
      <c r="X221" s="224" t="s">
        <v>229</v>
      </c>
      <c r="Y221" s="224" t="s">
        <v>207</v>
      </c>
      <c r="Z221" s="213"/>
      <c r="AA221" s="213"/>
      <c r="AB221" s="213"/>
      <c r="AC221" s="213"/>
      <c r="AD221" s="213"/>
      <c r="AE221" s="213"/>
      <c r="AF221" s="213"/>
      <c r="AG221" s="213" t="s">
        <v>230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 x14ac:dyDescent="0.2">
      <c r="A222" s="220"/>
      <c r="B222" s="221"/>
      <c r="C222" s="264" t="s">
        <v>605</v>
      </c>
      <c r="D222" s="257"/>
      <c r="E222" s="258">
        <v>1</v>
      </c>
      <c r="F222" s="224"/>
      <c r="G222" s="224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3"/>
      <c r="AA222" s="213"/>
      <c r="AB222" s="213"/>
      <c r="AC222" s="213"/>
      <c r="AD222" s="213"/>
      <c r="AE222" s="213"/>
      <c r="AF222" s="213"/>
      <c r="AG222" s="213" t="s">
        <v>285</v>
      </c>
      <c r="AH222" s="213">
        <v>5</v>
      </c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ht="22.5" outlineLevel="1" x14ac:dyDescent="0.2">
      <c r="A223" s="234">
        <v>135</v>
      </c>
      <c r="B223" s="235" t="s">
        <v>606</v>
      </c>
      <c r="C223" s="252" t="s">
        <v>607</v>
      </c>
      <c r="D223" s="236" t="s">
        <v>318</v>
      </c>
      <c r="E223" s="237">
        <v>1</v>
      </c>
      <c r="F223" s="238"/>
      <c r="G223" s="239">
        <f>ROUND(E223*F223,2)</f>
        <v>0</v>
      </c>
      <c r="H223" s="238"/>
      <c r="I223" s="239">
        <f>ROUND(E223*H223,2)</f>
        <v>0</v>
      </c>
      <c r="J223" s="238"/>
      <c r="K223" s="239">
        <f>ROUND(E223*J223,2)</f>
        <v>0</v>
      </c>
      <c r="L223" s="239">
        <v>21</v>
      </c>
      <c r="M223" s="239">
        <f>G223*(1+L223/100)</f>
        <v>0</v>
      </c>
      <c r="N223" s="237">
        <v>0</v>
      </c>
      <c r="O223" s="237">
        <f>ROUND(E223*N223,2)</f>
        <v>0</v>
      </c>
      <c r="P223" s="237">
        <v>0</v>
      </c>
      <c r="Q223" s="237">
        <f>ROUND(E223*P223,2)</f>
        <v>0</v>
      </c>
      <c r="R223" s="239" t="s">
        <v>319</v>
      </c>
      <c r="S223" s="239" t="s">
        <v>194</v>
      </c>
      <c r="T223" s="240" t="s">
        <v>194</v>
      </c>
      <c r="U223" s="224">
        <v>37.5</v>
      </c>
      <c r="V223" s="224">
        <f>ROUND(E223*U223,2)</f>
        <v>37.5</v>
      </c>
      <c r="W223" s="224"/>
      <c r="X223" s="224" t="s">
        <v>229</v>
      </c>
      <c r="Y223" s="224" t="s">
        <v>207</v>
      </c>
      <c r="Z223" s="213"/>
      <c r="AA223" s="213"/>
      <c r="AB223" s="213"/>
      <c r="AC223" s="213"/>
      <c r="AD223" s="213"/>
      <c r="AE223" s="213"/>
      <c r="AF223" s="213"/>
      <c r="AG223" s="213" t="s">
        <v>230</v>
      </c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ht="22.5" outlineLevel="2" x14ac:dyDescent="0.2">
      <c r="A224" s="220"/>
      <c r="B224" s="221"/>
      <c r="C224" s="263" t="s">
        <v>608</v>
      </c>
      <c r="D224" s="259"/>
      <c r="E224" s="259"/>
      <c r="F224" s="259"/>
      <c r="G224" s="259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3"/>
      <c r="AA224" s="213"/>
      <c r="AB224" s="213"/>
      <c r="AC224" s="213"/>
      <c r="AD224" s="213"/>
      <c r="AE224" s="213"/>
      <c r="AF224" s="213"/>
      <c r="AG224" s="213" t="s">
        <v>266</v>
      </c>
      <c r="AH224" s="213"/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48" t="str">
        <f>C224</f>
        <v>Montáž tepelného čerpadla, montáž elektro rozvaděče pro tepelné čerpadlo, zřízení prostupů pro propojovací potrubí a kabely, napojení tepelného čerpadla na vnitřní instalace (bez dodávky materiálu) a zprovoznění čerpadla po dokončení montážních prací.</v>
      </c>
      <c r="BB224" s="213"/>
      <c r="BC224" s="213"/>
      <c r="BD224" s="213"/>
      <c r="BE224" s="213"/>
      <c r="BF224" s="213"/>
      <c r="BG224" s="213"/>
      <c r="BH224" s="213"/>
    </row>
    <row r="225" spans="1:60" ht="22.5" outlineLevel="3" x14ac:dyDescent="0.2">
      <c r="A225" s="220"/>
      <c r="B225" s="221"/>
      <c r="C225" s="267" t="s">
        <v>609</v>
      </c>
      <c r="D225" s="262"/>
      <c r="E225" s="262"/>
      <c r="F225" s="262"/>
      <c r="G225" s="262"/>
      <c r="H225" s="224"/>
      <c r="I225" s="224"/>
      <c r="J225" s="224"/>
      <c r="K225" s="224"/>
      <c r="L225" s="224"/>
      <c r="M225" s="224"/>
      <c r="N225" s="223"/>
      <c r="O225" s="223"/>
      <c r="P225" s="223"/>
      <c r="Q225" s="223"/>
      <c r="R225" s="224"/>
      <c r="S225" s="224"/>
      <c r="T225" s="224"/>
      <c r="U225" s="224"/>
      <c r="V225" s="224"/>
      <c r="W225" s="224"/>
      <c r="X225" s="224"/>
      <c r="Y225" s="224"/>
      <c r="Z225" s="213"/>
      <c r="AA225" s="213"/>
      <c r="AB225" s="213"/>
      <c r="AC225" s="213"/>
      <c r="AD225" s="213"/>
      <c r="AE225" s="213"/>
      <c r="AF225" s="213"/>
      <c r="AG225" s="213" t="s">
        <v>266</v>
      </c>
      <c r="AH225" s="213"/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48" t="str">
        <f>C225</f>
        <v>Položky neobsahují základ, zemní kolektor, vrty nebo zdroje vody, revizi elektroinstalace, topnou zkoušku a volitelné příslušenství tepelného čerpadla.</v>
      </c>
      <c r="BB225" s="213"/>
      <c r="BC225" s="213"/>
      <c r="BD225" s="213"/>
      <c r="BE225" s="213"/>
      <c r="BF225" s="213"/>
      <c r="BG225" s="213"/>
      <c r="BH225" s="213"/>
    </row>
    <row r="226" spans="1:60" ht="22.5" outlineLevel="1" x14ac:dyDescent="0.2">
      <c r="A226" s="234">
        <v>136</v>
      </c>
      <c r="B226" s="235" t="s">
        <v>610</v>
      </c>
      <c r="C226" s="252" t="s">
        <v>611</v>
      </c>
      <c r="D226" s="236" t="s">
        <v>318</v>
      </c>
      <c r="E226" s="237">
        <v>1</v>
      </c>
      <c r="F226" s="238"/>
      <c r="G226" s="239">
        <f>ROUND(E226*F226,2)</f>
        <v>0</v>
      </c>
      <c r="H226" s="238"/>
      <c r="I226" s="239">
        <f>ROUND(E226*H226,2)</f>
        <v>0</v>
      </c>
      <c r="J226" s="238"/>
      <c r="K226" s="239">
        <f>ROUND(E226*J226,2)</f>
        <v>0</v>
      </c>
      <c r="L226" s="239">
        <v>21</v>
      </c>
      <c r="M226" s="239">
        <f>G226*(1+L226/100)</f>
        <v>0</v>
      </c>
      <c r="N226" s="237">
        <v>9.5999999999999992E-3</v>
      </c>
      <c r="O226" s="237">
        <f>ROUND(E226*N226,2)</f>
        <v>0.01</v>
      </c>
      <c r="P226" s="237">
        <v>0</v>
      </c>
      <c r="Q226" s="237">
        <f>ROUND(E226*P226,2)</f>
        <v>0</v>
      </c>
      <c r="R226" s="239" t="s">
        <v>319</v>
      </c>
      <c r="S226" s="239" t="s">
        <v>194</v>
      </c>
      <c r="T226" s="240" t="s">
        <v>194</v>
      </c>
      <c r="U226" s="224">
        <v>1.35</v>
      </c>
      <c r="V226" s="224">
        <f>ROUND(E226*U226,2)</f>
        <v>1.35</v>
      </c>
      <c r="W226" s="224"/>
      <c r="X226" s="224" t="s">
        <v>229</v>
      </c>
      <c r="Y226" s="224" t="s">
        <v>207</v>
      </c>
      <c r="Z226" s="213"/>
      <c r="AA226" s="213"/>
      <c r="AB226" s="213"/>
      <c r="AC226" s="213"/>
      <c r="AD226" s="213"/>
      <c r="AE226" s="213"/>
      <c r="AF226" s="213"/>
      <c r="AG226" s="213" t="s">
        <v>230</v>
      </c>
      <c r="AH226" s="213"/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2" x14ac:dyDescent="0.2">
      <c r="A227" s="220"/>
      <c r="B227" s="221"/>
      <c r="C227" s="263" t="s">
        <v>612</v>
      </c>
      <c r="D227" s="259"/>
      <c r="E227" s="259"/>
      <c r="F227" s="259"/>
      <c r="G227" s="259"/>
      <c r="H227" s="224"/>
      <c r="I227" s="224"/>
      <c r="J227" s="224"/>
      <c r="K227" s="224"/>
      <c r="L227" s="224"/>
      <c r="M227" s="224"/>
      <c r="N227" s="223"/>
      <c r="O227" s="223"/>
      <c r="P227" s="223"/>
      <c r="Q227" s="223"/>
      <c r="R227" s="224"/>
      <c r="S227" s="224"/>
      <c r="T227" s="224"/>
      <c r="U227" s="224"/>
      <c r="V227" s="224"/>
      <c r="W227" s="224"/>
      <c r="X227" s="224"/>
      <c r="Y227" s="224"/>
      <c r="Z227" s="213"/>
      <c r="AA227" s="213"/>
      <c r="AB227" s="213"/>
      <c r="AC227" s="213"/>
      <c r="AD227" s="213"/>
      <c r="AE227" s="213"/>
      <c r="AF227" s="213"/>
      <c r="AG227" s="213" t="s">
        <v>266</v>
      </c>
      <c r="AH227" s="213"/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2" x14ac:dyDescent="0.2">
      <c r="A228" s="220"/>
      <c r="B228" s="221"/>
      <c r="C228" s="264" t="s">
        <v>613</v>
      </c>
      <c r="D228" s="257"/>
      <c r="E228" s="258">
        <v>1</v>
      </c>
      <c r="F228" s="224"/>
      <c r="G228" s="224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3"/>
      <c r="AA228" s="213"/>
      <c r="AB228" s="213"/>
      <c r="AC228" s="213"/>
      <c r="AD228" s="213"/>
      <c r="AE228" s="213"/>
      <c r="AF228" s="213"/>
      <c r="AG228" s="213" t="s">
        <v>285</v>
      </c>
      <c r="AH228" s="213">
        <v>5</v>
      </c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ht="22.5" outlineLevel="1" x14ac:dyDescent="0.2">
      <c r="A229" s="234">
        <v>137</v>
      </c>
      <c r="B229" s="235" t="s">
        <v>614</v>
      </c>
      <c r="C229" s="252" t="s">
        <v>615</v>
      </c>
      <c r="D229" s="236" t="s">
        <v>318</v>
      </c>
      <c r="E229" s="237">
        <v>1</v>
      </c>
      <c r="F229" s="238"/>
      <c r="G229" s="239">
        <f>ROUND(E229*F229,2)</f>
        <v>0</v>
      </c>
      <c r="H229" s="238"/>
      <c r="I229" s="239">
        <f>ROUND(E229*H229,2)</f>
        <v>0</v>
      </c>
      <c r="J229" s="238"/>
      <c r="K229" s="239">
        <f>ROUND(E229*J229,2)</f>
        <v>0</v>
      </c>
      <c r="L229" s="239">
        <v>21</v>
      </c>
      <c r="M229" s="239">
        <f>G229*(1+L229/100)</f>
        <v>0</v>
      </c>
      <c r="N229" s="237">
        <v>6.7000000000000002E-3</v>
      </c>
      <c r="O229" s="237">
        <f>ROUND(E229*N229,2)</f>
        <v>0.01</v>
      </c>
      <c r="P229" s="237">
        <v>0</v>
      </c>
      <c r="Q229" s="237">
        <f>ROUND(E229*P229,2)</f>
        <v>0</v>
      </c>
      <c r="R229" s="239" t="s">
        <v>319</v>
      </c>
      <c r="S229" s="239" t="s">
        <v>194</v>
      </c>
      <c r="T229" s="240" t="s">
        <v>194</v>
      </c>
      <c r="U229" s="224">
        <v>1.38</v>
      </c>
      <c r="V229" s="224">
        <f>ROUND(E229*U229,2)</f>
        <v>1.38</v>
      </c>
      <c r="W229" s="224"/>
      <c r="X229" s="224" t="s">
        <v>229</v>
      </c>
      <c r="Y229" s="224" t="s">
        <v>207</v>
      </c>
      <c r="Z229" s="213"/>
      <c r="AA229" s="213"/>
      <c r="AB229" s="213"/>
      <c r="AC229" s="213"/>
      <c r="AD229" s="213"/>
      <c r="AE229" s="213"/>
      <c r="AF229" s="213"/>
      <c r="AG229" s="213" t="s">
        <v>230</v>
      </c>
      <c r="AH229" s="213"/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2" x14ac:dyDescent="0.2">
      <c r="A230" s="220"/>
      <c r="B230" s="221"/>
      <c r="C230" s="263" t="s">
        <v>616</v>
      </c>
      <c r="D230" s="259"/>
      <c r="E230" s="259"/>
      <c r="F230" s="259"/>
      <c r="G230" s="259"/>
      <c r="H230" s="224"/>
      <c r="I230" s="224"/>
      <c r="J230" s="224"/>
      <c r="K230" s="224"/>
      <c r="L230" s="224"/>
      <c r="M230" s="224"/>
      <c r="N230" s="223"/>
      <c r="O230" s="223"/>
      <c r="P230" s="223"/>
      <c r="Q230" s="223"/>
      <c r="R230" s="224"/>
      <c r="S230" s="224"/>
      <c r="T230" s="224"/>
      <c r="U230" s="224"/>
      <c r="V230" s="224"/>
      <c r="W230" s="224"/>
      <c r="X230" s="224"/>
      <c r="Y230" s="224"/>
      <c r="Z230" s="213"/>
      <c r="AA230" s="213"/>
      <c r="AB230" s="213"/>
      <c r="AC230" s="213"/>
      <c r="AD230" s="213"/>
      <c r="AE230" s="213"/>
      <c r="AF230" s="213"/>
      <c r="AG230" s="213" t="s">
        <v>266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2" x14ac:dyDescent="0.2">
      <c r="A231" s="220"/>
      <c r="B231" s="221"/>
      <c r="C231" s="264" t="s">
        <v>617</v>
      </c>
      <c r="D231" s="257"/>
      <c r="E231" s="258">
        <v>1</v>
      </c>
      <c r="F231" s="224"/>
      <c r="G231" s="22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285</v>
      </c>
      <c r="AH231" s="213">
        <v>5</v>
      </c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1" x14ac:dyDescent="0.2">
      <c r="A232" s="234">
        <v>138</v>
      </c>
      <c r="B232" s="235" t="s">
        <v>618</v>
      </c>
      <c r="C232" s="252" t="s">
        <v>619</v>
      </c>
      <c r="D232" s="236" t="s">
        <v>318</v>
      </c>
      <c r="E232" s="237">
        <v>2</v>
      </c>
      <c r="F232" s="238"/>
      <c r="G232" s="239">
        <f>ROUND(E232*F232,2)</f>
        <v>0</v>
      </c>
      <c r="H232" s="238"/>
      <c r="I232" s="239">
        <f>ROUND(E232*H232,2)</f>
        <v>0</v>
      </c>
      <c r="J232" s="238"/>
      <c r="K232" s="239">
        <f>ROUND(E232*J232,2)</f>
        <v>0</v>
      </c>
      <c r="L232" s="239">
        <v>21</v>
      </c>
      <c r="M232" s="239">
        <f>G232*(1+L232/100)</f>
        <v>0</v>
      </c>
      <c r="N232" s="237">
        <v>1.5399999999999999E-3</v>
      </c>
      <c r="O232" s="237">
        <f>ROUND(E232*N232,2)</f>
        <v>0</v>
      </c>
      <c r="P232" s="237">
        <v>0</v>
      </c>
      <c r="Q232" s="237">
        <f>ROUND(E232*P232,2)</f>
        <v>0</v>
      </c>
      <c r="R232" s="239" t="s">
        <v>319</v>
      </c>
      <c r="S232" s="239" t="s">
        <v>194</v>
      </c>
      <c r="T232" s="240" t="s">
        <v>194</v>
      </c>
      <c r="U232" s="224">
        <v>1.53</v>
      </c>
      <c r="V232" s="224">
        <f>ROUND(E232*U232,2)</f>
        <v>3.06</v>
      </c>
      <c r="W232" s="224"/>
      <c r="X232" s="224" t="s">
        <v>229</v>
      </c>
      <c r="Y232" s="224" t="s">
        <v>207</v>
      </c>
      <c r="Z232" s="213"/>
      <c r="AA232" s="213"/>
      <c r="AB232" s="213"/>
      <c r="AC232" s="213"/>
      <c r="AD232" s="213"/>
      <c r="AE232" s="213"/>
      <c r="AF232" s="213"/>
      <c r="AG232" s="213" t="s">
        <v>230</v>
      </c>
      <c r="AH232" s="213"/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outlineLevel="2" x14ac:dyDescent="0.2">
      <c r="A233" s="220"/>
      <c r="B233" s="221"/>
      <c r="C233" s="263" t="s">
        <v>620</v>
      </c>
      <c r="D233" s="259"/>
      <c r="E233" s="259"/>
      <c r="F233" s="259"/>
      <c r="G233" s="259"/>
      <c r="H233" s="224"/>
      <c r="I233" s="224"/>
      <c r="J233" s="224"/>
      <c r="K233" s="224"/>
      <c r="L233" s="224"/>
      <c r="M233" s="224"/>
      <c r="N233" s="223"/>
      <c r="O233" s="223"/>
      <c r="P233" s="223"/>
      <c r="Q233" s="223"/>
      <c r="R233" s="224"/>
      <c r="S233" s="224"/>
      <c r="T233" s="224"/>
      <c r="U233" s="224"/>
      <c r="V233" s="224"/>
      <c r="W233" s="224"/>
      <c r="X233" s="224"/>
      <c r="Y233" s="224"/>
      <c r="Z233" s="213"/>
      <c r="AA233" s="213"/>
      <c r="AB233" s="213"/>
      <c r="AC233" s="213"/>
      <c r="AD233" s="213"/>
      <c r="AE233" s="213"/>
      <c r="AF233" s="213"/>
      <c r="AG233" s="213" t="s">
        <v>266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 x14ac:dyDescent="0.2">
      <c r="A234" s="220"/>
      <c r="B234" s="221"/>
      <c r="C234" s="264" t="s">
        <v>621</v>
      </c>
      <c r="D234" s="257"/>
      <c r="E234" s="258">
        <v>1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285</v>
      </c>
      <c r="AH234" s="213">
        <v>5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3" x14ac:dyDescent="0.2">
      <c r="A235" s="220"/>
      <c r="B235" s="221"/>
      <c r="C235" s="264" t="s">
        <v>622</v>
      </c>
      <c r="D235" s="257"/>
      <c r="E235" s="258">
        <v>1</v>
      </c>
      <c r="F235" s="224"/>
      <c r="G235" s="224"/>
      <c r="H235" s="224"/>
      <c r="I235" s="224"/>
      <c r="J235" s="224"/>
      <c r="K235" s="224"/>
      <c r="L235" s="224"/>
      <c r="M235" s="224"/>
      <c r="N235" s="223"/>
      <c r="O235" s="223"/>
      <c r="P235" s="223"/>
      <c r="Q235" s="223"/>
      <c r="R235" s="224"/>
      <c r="S235" s="224"/>
      <c r="T235" s="224"/>
      <c r="U235" s="224"/>
      <c r="V235" s="224"/>
      <c r="W235" s="224"/>
      <c r="X235" s="224"/>
      <c r="Y235" s="224"/>
      <c r="Z235" s="213"/>
      <c r="AA235" s="213"/>
      <c r="AB235" s="213"/>
      <c r="AC235" s="213"/>
      <c r="AD235" s="213"/>
      <c r="AE235" s="213"/>
      <c r="AF235" s="213"/>
      <c r="AG235" s="213" t="s">
        <v>285</v>
      </c>
      <c r="AH235" s="213">
        <v>5</v>
      </c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1" x14ac:dyDescent="0.2">
      <c r="A236" s="234">
        <v>139</v>
      </c>
      <c r="B236" s="235" t="s">
        <v>623</v>
      </c>
      <c r="C236" s="252" t="s">
        <v>624</v>
      </c>
      <c r="D236" s="236" t="s">
        <v>257</v>
      </c>
      <c r="E236" s="237">
        <v>3</v>
      </c>
      <c r="F236" s="238"/>
      <c r="G236" s="239">
        <f>ROUND(E236*F236,2)</f>
        <v>0</v>
      </c>
      <c r="H236" s="238"/>
      <c r="I236" s="239">
        <f>ROUND(E236*H236,2)</f>
        <v>0</v>
      </c>
      <c r="J236" s="238"/>
      <c r="K236" s="239">
        <f>ROUND(E236*J236,2)</f>
        <v>0</v>
      </c>
      <c r="L236" s="239">
        <v>21</v>
      </c>
      <c r="M236" s="239">
        <f>G236*(1+L236/100)</f>
        <v>0</v>
      </c>
      <c r="N236" s="237">
        <v>5.9000000000000003E-4</v>
      </c>
      <c r="O236" s="237">
        <f>ROUND(E236*N236,2)</f>
        <v>0</v>
      </c>
      <c r="P236" s="237">
        <v>0</v>
      </c>
      <c r="Q236" s="237">
        <f>ROUND(E236*P236,2)</f>
        <v>0</v>
      </c>
      <c r="R236" s="239" t="s">
        <v>319</v>
      </c>
      <c r="S236" s="239" t="s">
        <v>194</v>
      </c>
      <c r="T236" s="240" t="s">
        <v>194</v>
      </c>
      <c r="U236" s="224">
        <v>0.53</v>
      </c>
      <c r="V236" s="224">
        <f>ROUND(E236*U236,2)</f>
        <v>1.59</v>
      </c>
      <c r="W236" s="224"/>
      <c r="X236" s="224" t="s">
        <v>229</v>
      </c>
      <c r="Y236" s="224" t="s">
        <v>207</v>
      </c>
      <c r="Z236" s="213"/>
      <c r="AA236" s="213"/>
      <c r="AB236" s="213"/>
      <c r="AC236" s="213"/>
      <c r="AD236" s="213"/>
      <c r="AE236" s="213"/>
      <c r="AF236" s="213"/>
      <c r="AG236" s="213" t="s">
        <v>230</v>
      </c>
      <c r="AH236" s="213"/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2" x14ac:dyDescent="0.2">
      <c r="A237" s="220"/>
      <c r="B237" s="221"/>
      <c r="C237" s="264" t="s">
        <v>625</v>
      </c>
      <c r="D237" s="257"/>
      <c r="E237" s="258">
        <v>1</v>
      </c>
      <c r="F237" s="224"/>
      <c r="G237" s="224"/>
      <c r="H237" s="224"/>
      <c r="I237" s="224"/>
      <c r="J237" s="224"/>
      <c r="K237" s="224"/>
      <c r="L237" s="224"/>
      <c r="M237" s="224"/>
      <c r="N237" s="223"/>
      <c r="O237" s="223"/>
      <c r="P237" s="223"/>
      <c r="Q237" s="223"/>
      <c r="R237" s="224"/>
      <c r="S237" s="224"/>
      <c r="T237" s="224"/>
      <c r="U237" s="224"/>
      <c r="V237" s="224"/>
      <c r="W237" s="224"/>
      <c r="X237" s="224"/>
      <c r="Y237" s="224"/>
      <c r="Z237" s="213"/>
      <c r="AA237" s="213"/>
      <c r="AB237" s="213"/>
      <c r="AC237" s="213"/>
      <c r="AD237" s="213"/>
      <c r="AE237" s="213"/>
      <c r="AF237" s="213"/>
      <c r="AG237" s="213" t="s">
        <v>285</v>
      </c>
      <c r="AH237" s="213">
        <v>5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3" x14ac:dyDescent="0.2">
      <c r="A238" s="220"/>
      <c r="B238" s="221"/>
      <c r="C238" s="264" t="s">
        <v>626</v>
      </c>
      <c r="D238" s="257"/>
      <c r="E238" s="258">
        <v>1</v>
      </c>
      <c r="F238" s="224"/>
      <c r="G238" s="224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285</v>
      </c>
      <c r="AH238" s="213">
        <v>5</v>
      </c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3" x14ac:dyDescent="0.2">
      <c r="A239" s="220"/>
      <c r="B239" s="221"/>
      <c r="C239" s="264" t="s">
        <v>627</v>
      </c>
      <c r="D239" s="257"/>
      <c r="E239" s="258">
        <v>1</v>
      </c>
      <c r="F239" s="224"/>
      <c r="G239" s="224"/>
      <c r="H239" s="224"/>
      <c r="I239" s="224"/>
      <c r="J239" s="224"/>
      <c r="K239" s="224"/>
      <c r="L239" s="224"/>
      <c r="M239" s="224"/>
      <c r="N239" s="223"/>
      <c r="O239" s="223"/>
      <c r="P239" s="223"/>
      <c r="Q239" s="223"/>
      <c r="R239" s="224"/>
      <c r="S239" s="224"/>
      <c r="T239" s="224"/>
      <c r="U239" s="224"/>
      <c r="V239" s="224"/>
      <c r="W239" s="224"/>
      <c r="X239" s="224"/>
      <c r="Y239" s="224"/>
      <c r="Z239" s="213"/>
      <c r="AA239" s="213"/>
      <c r="AB239" s="213"/>
      <c r="AC239" s="213"/>
      <c r="AD239" s="213"/>
      <c r="AE239" s="213"/>
      <c r="AF239" s="213"/>
      <c r="AG239" s="213" t="s">
        <v>285</v>
      </c>
      <c r="AH239" s="213">
        <v>5</v>
      </c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ht="22.5" outlineLevel="1" x14ac:dyDescent="0.2">
      <c r="A240" s="234">
        <v>140</v>
      </c>
      <c r="B240" s="235" t="s">
        <v>628</v>
      </c>
      <c r="C240" s="252" t="s">
        <v>629</v>
      </c>
      <c r="D240" s="236" t="s">
        <v>237</v>
      </c>
      <c r="E240" s="237">
        <v>1</v>
      </c>
      <c r="F240" s="238"/>
      <c r="G240" s="239">
        <f>ROUND(E240*F240,2)</f>
        <v>0</v>
      </c>
      <c r="H240" s="238"/>
      <c r="I240" s="239">
        <f>ROUND(E240*H240,2)</f>
        <v>0</v>
      </c>
      <c r="J240" s="238"/>
      <c r="K240" s="239">
        <f>ROUND(E240*J240,2)</f>
        <v>0</v>
      </c>
      <c r="L240" s="239">
        <v>21</v>
      </c>
      <c r="M240" s="239">
        <f>G240*(1+L240/100)</f>
        <v>0</v>
      </c>
      <c r="N240" s="237">
        <v>0</v>
      </c>
      <c r="O240" s="237">
        <f>ROUND(E240*N240,2)</f>
        <v>0</v>
      </c>
      <c r="P240" s="237">
        <v>0</v>
      </c>
      <c r="Q240" s="237">
        <f>ROUND(E240*P240,2)</f>
        <v>0</v>
      </c>
      <c r="R240" s="239"/>
      <c r="S240" s="239" t="s">
        <v>186</v>
      </c>
      <c r="T240" s="240" t="s">
        <v>187</v>
      </c>
      <c r="U240" s="224">
        <v>0</v>
      </c>
      <c r="V240" s="224">
        <f>ROUND(E240*U240,2)</f>
        <v>0</v>
      </c>
      <c r="W240" s="224"/>
      <c r="X240" s="224" t="s">
        <v>229</v>
      </c>
      <c r="Y240" s="224" t="s">
        <v>207</v>
      </c>
      <c r="Z240" s="213"/>
      <c r="AA240" s="213"/>
      <c r="AB240" s="213"/>
      <c r="AC240" s="213"/>
      <c r="AD240" s="213"/>
      <c r="AE240" s="213"/>
      <c r="AF240" s="213"/>
      <c r="AG240" s="213" t="s">
        <v>230</v>
      </c>
      <c r="AH240" s="213"/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2" x14ac:dyDescent="0.2">
      <c r="A241" s="220"/>
      <c r="B241" s="221"/>
      <c r="C241" s="253" t="s">
        <v>630</v>
      </c>
      <c r="D241" s="249"/>
      <c r="E241" s="249"/>
      <c r="F241" s="249"/>
      <c r="G241" s="249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3"/>
      <c r="AA241" s="213"/>
      <c r="AB241" s="213"/>
      <c r="AC241" s="213"/>
      <c r="AD241" s="213"/>
      <c r="AE241" s="213"/>
      <c r="AF241" s="213"/>
      <c r="AG241" s="213" t="s">
        <v>198</v>
      </c>
      <c r="AH241" s="213"/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3" x14ac:dyDescent="0.2">
      <c r="A242" s="220"/>
      <c r="B242" s="221"/>
      <c r="C242" s="265" t="s">
        <v>794</v>
      </c>
      <c r="D242" s="260"/>
      <c r="E242" s="260"/>
      <c r="F242" s="260"/>
      <c r="G242" s="260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3"/>
      <c r="AA242" s="213"/>
      <c r="AB242" s="213"/>
      <c r="AC242" s="213"/>
      <c r="AD242" s="213"/>
      <c r="AE242" s="213"/>
      <c r="AF242" s="213"/>
      <c r="AG242" s="213" t="s">
        <v>198</v>
      </c>
      <c r="AH242" s="213"/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 x14ac:dyDescent="0.2">
      <c r="A243" s="220"/>
      <c r="B243" s="221"/>
      <c r="C243" s="265" t="s">
        <v>795</v>
      </c>
      <c r="D243" s="260"/>
      <c r="E243" s="260"/>
      <c r="F243" s="260"/>
      <c r="G243" s="260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198</v>
      </c>
      <c r="AH243" s="213"/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 x14ac:dyDescent="0.2">
      <c r="A244" s="220"/>
      <c r="B244" s="221"/>
      <c r="C244" s="265" t="s">
        <v>796</v>
      </c>
      <c r="D244" s="260"/>
      <c r="E244" s="260"/>
      <c r="F244" s="260"/>
      <c r="G244" s="260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198</v>
      </c>
      <c r="AH244" s="213"/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2">
      <c r="A245" s="220"/>
      <c r="B245" s="221"/>
      <c r="C245" s="265" t="s">
        <v>797</v>
      </c>
      <c r="D245" s="260"/>
      <c r="E245" s="260"/>
      <c r="F245" s="260"/>
      <c r="G245" s="260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198</v>
      </c>
      <c r="AH245" s="213"/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2">
      <c r="A246" s="220"/>
      <c r="B246" s="221"/>
      <c r="C246" s="265" t="s">
        <v>631</v>
      </c>
      <c r="D246" s="260"/>
      <c r="E246" s="260"/>
      <c r="F246" s="260"/>
      <c r="G246" s="260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198</v>
      </c>
      <c r="AH246" s="213"/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1" x14ac:dyDescent="0.2">
      <c r="A247" s="241">
        <v>141</v>
      </c>
      <c r="B247" s="242" t="s">
        <v>632</v>
      </c>
      <c r="C247" s="251" t="s">
        <v>633</v>
      </c>
      <c r="D247" s="243" t="s">
        <v>237</v>
      </c>
      <c r="E247" s="244">
        <v>1</v>
      </c>
      <c r="F247" s="245"/>
      <c r="G247" s="246">
        <f>ROUND(E247*F247,2)</f>
        <v>0</v>
      </c>
      <c r="H247" s="245"/>
      <c r="I247" s="246">
        <f>ROUND(E247*H247,2)</f>
        <v>0</v>
      </c>
      <c r="J247" s="245"/>
      <c r="K247" s="246">
        <f>ROUND(E247*J247,2)</f>
        <v>0</v>
      </c>
      <c r="L247" s="246">
        <v>21</v>
      </c>
      <c r="M247" s="246">
        <f>G247*(1+L247/100)</f>
        <v>0</v>
      </c>
      <c r="N247" s="244">
        <v>0</v>
      </c>
      <c r="O247" s="244">
        <f>ROUND(E247*N247,2)</f>
        <v>0</v>
      </c>
      <c r="P247" s="244">
        <v>0</v>
      </c>
      <c r="Q247" s="244">
        <f>ROUND(E247*P247,2)</f>
        <v>0</v>
      </c>
      <c r="R247" s="246"/>
      <c r="S247" s="246" t="s">
        <v>186</v>
      </c>
      <c r="T247" s="247" t="s">
        <v>187</v>
      </c>
      <c r="U247" s="224">
        <v>0</v>
      </c>
      <c r="V247" s="224">
        <f>ROUND(E247*U247,2)</f>
        <v>0</v>
      </c>
      <c r="W247" s="224"/>
      <c r="X247" s="224" t="s">
        <v>229</v>
      </c>
      <c r="Y247" s="224" t="s">
        <v>207</v>
      </c>
      <c r="Z247" s="213"/>
      <c r="AA247" s="213"/>
      <c r="AB247" s="213"/>
      <c r="AC247" s="213"/>
      <c r="AD247" s="213"/>
      <c r="AE247" s="213"/>
      <c r="AF247" s="213"/>
      <c r="AG247" s="213" t="s">
        <v>230</v>
      </c>
      <c r="AH247" s="213"/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1" x14ac:dyDescent="0.2">
      <c r="A248" s="241">
        <v>142</v>
      </c>
      <c r="B248" s="242" t="s">
        <v>634</v>
      </c>
      <c r="C248" s="251" t="s">
        <v>635</v>
      </c>
      <c r="D248" s="243" t="s">
        <v>237</v>
      </c>
      <c r="E248" s="244">
        <v>1</v>
      </c>
      <c r="F248" s="245"/>
      <c r="G248" s="246">
        <f>ROUND(E248*F248,2)</f>
        <v>0</v>
      </c>
      <c r="H248" s="245"/>
      <c r="I248" s="246">
        <f>ROUND(E248*H248,2)</f>
        <v>0</v>
      </c>
      <c r="J248" s="245"/>
      <c r="K248" s="246">
        <f>ROUND(E248*J248,2)</f>
        <v>0</v>
      </c>
      <c r="L248" s="246">
        <v>21</v>
      </c>
      <c r="M248" s="246">
        <f>G248*(1+L248/100)</f>
        <v>0</v>
      </c>
      <c r="N248" s="244">
        <v>0</v>
      </c>
      <c r="O248" s="244">
        <f>ROUND(E248*N248,2)</f>
        <v>0</v>
      </c>
      <c r="P248" s="244">
        <v>0</v>
      </c>
      <c r="Q248" s="244">
        <f>ROUND(E248*P248,2)</f>
        <v>0</v>
      </c>
      <c r="R248" s="246"/>
      <c r="S248" s="246" t="s">
        <v>186</v>
      </c>
      <c r="T248" s="247" t="s">
        <v>187</v>
      </c>
      <c r="U248" s="224">
        <v>0</v>
      </c>
      <c r="V248" s="224">
        <f>ROUND(E248*U248,2)</f>
        <v>0</v>
      </c>
      <c r="W248" s="224"/>
      <c r="X248" s="224" t="s">
        <v>229</v>
      </c>
      <c r="Y248" s="224" t="s">
        <v>207</v>
      </c>
      <c r="Z248" s="213"/>
      <c r="AA248" s="213"/>
      <c r="AB248" s="213"/>
      <c r="AC248" s="213"/>
      <c r="AD248" s="213"/>
      <c r="AE248" s="213"/>
      <c r="AF248" s="213"/>
      <c r="AG248" s="213" t="s">
        <v>230</v>
      </c>
      <c r="AH248" s="213"/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1" x14ac:dyDescent="0.2">
      <c r="A249" s="241">
        <v>143</v>
      </c>
      <c r="B249" s="242" t="s">
        <v>636</v>
      </c>
      <c r="C249" s="251" t="s">
        <v>637</v>
      </c>
      <c r="D249" s="243" t="s">
        <v>237</v>
      </c>
      <c r="E249" s="244">
        <v>1</v>
      </c>
      <c r="F249" s="245"/>
      <c r="G249" s="246">
        <f>ROUND(E249*F249,2)</f>
        <v>0</v>
      </c>
      <c r="H249" s="245"/>
      <c r="I249" s="246">
        <f>ROUND(E249*H249,2)</f>
        <v>0</v>
      </c>
      <c r="J249" s="245"/>
      <c r="K249" s="246">
        <f>ROUND(E249*J249,2)</f>
        <v>0</v>
      </c>
      <c r="L249" s="246">
        <v>21</v>
      </c>
      <c r="M249" s="246">
        <f>G249*(1+L249/100)</f>
        <v>0</v>
      </c>
      <c r="N249" s="244">
        <v>0</v>
      </c>
      <c r="O249" s="244">
        <f>ROUND(E249*N249,2)</f>
        <v>0</v>
      </c>
      <c r="P249" s="244">
        <v>0</v>
      </c>
      <c r="Q249" s="244">
        <f>ROUND(E249*P249,2)</f>
        <v>0</v>
      </c>
      <c r="R249" s="246"/>
      <c r="S249" s="246" t="s">
        <v>186</v>
      </c>
      <c r="T249" s="247" t="s">
        <v>187</v>
      </c>
      <c r="U249" s="224">
        <v>0</v>
      </c>
      <c r="V249" s="224">
        <f>ROUND(E249*U249,2)</f>
        <v>0</v>
      </c>
      <c r="W249" s="224"/>
      <c r="X249" s="224" t="s">
        <v>229</v>
      </c>
      <c r="Y249" s="224" t="s">
        <v>207</v>
      </c>
      <c r="Z249" s="213"/>
      <c r="AA249" s="213"/>
      <c r="AB249" s="213"/>
      <c r="AC249" s="213"/>
      <c r="AD249" s="213"/>
      <c r="AE249" s="213"/>
      <c r="AF249" s="213"/>
      <c r="AG249" s="213" t="s">
        <v>230</v>
      </c>
      <c r="AH249" s="213"/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1" x14ac:dyDescent="0.2">
      <c r="A250" s="241">
        <v>144</v>
      </c>
      <c r="B250" s="242" t="s">
        <v>638</v>
      </c>
      <c r="C250" s="251" t="s">
        <v>639</v>
      </c>
      <c r="D250" s="243" t="s">
        <v>318</v>
      </c>
      <c r="E250" s="244">
        <v>1</v>
      </c>
      <c r="F250" s="245"/>
      <c r="G250" s="246">
        <f>ROUND(E250*F250,2)</f>
        <v>0</v>
      </c>
      <c r="H250" s="245"/>
      <c r="I250" s="246">
        <f>ROUND(E250*H250,2)</f>
        <v>0</v>
      </c>
      <c r="J250" s="245"/>
      <c r="K250" s="246">
        <f>ROUND(E250*J250,2)</f>
        <v>0</v>
      </c>
      <c r="L250" s="246">
        <v>21</v>
      </c>
      <c r="M250" s="246">
        <f>G250*(1+L250/100)</f>
        <v>0</v>
      </c>
      <c r="N250" s="244">
        <v>0</v>
      </c>
      <c r="O250" s="244">
        <f>ROUND(E250*N250,2)</f>
        <v>0</v>
      </c>
      <c r="P250" s="244">
        <v>0</v>
      </c>
      <c r="Q250" s="244">
        <f>ROUND(E250*P250,2)</f>
        <v>0</v>
      </c>
      <c r="R250" s="246"/>
      <c r="S250" s="246" t="s">
        <v>186</v>
      </c>
      <c r="T250" s="247" t="s">
        <v>187</v>
      </c>
      <c r="U250" s="224">
        <v>0</v>
      </c>
      <c r="V250" s="224">
        <f>ROUND(E250*U250,2)</f>
        <v>0</v>
      </c>
      <c r="W250" s="224"/>
      <c r="X250" s="224" t="s">
        <v>229</v>
      </c>
      <c r="Y250" s="224" t="s">
        <v>207</v>
      </c>
      <c r="Z250" s="213"/>
      <c r="AA250" s="213"/>
      <c r="AB250" s="213"/>
      <c r="AC250" s="213"/>
      <c r="AD250" s="213"/>
      <c r="AE250" s="213"/>
      <c r="AF250" s="213"/>
      <c r="AG250" s="213" t="s">
        <v>230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1" x14ac:dyDescent="0.2">
      <c r="A251" s="241">
        <v>145</v>
      </c>
      <c r="B251" s="242" t="s">
        <v>640</v>
      </c>
      <c r="C251" s="251" t="s">
        <v>641</v>
      </c>
      <c r="D251" s="243" t="s">
        <v>237</v>
      </c>
      <c r="E251" s="244">
        <v>1</v>
      </c>
      <c r="F251" s="245"/>
      <c r="G251" s="246">
        <f>ROUND(E251*F251,2)</f>
        <v>0</v>
      </c>
      <c r="H251" s="245"/>
      <c r="I251" s="246">
        <f>ROUND(E251*H251,2)</f>
        <v>0</v>
      </c>
      <c r="J251" s="245"/>
      <c r="K251" s="246">
        <f>ROUND(E251*J251,2)</f>
        <v>0</v>
      </c>
      <c r="L251" s="246">
        <v>21</v>
      </c>
      <c r="M251" s="246">
        <f>G251*(1+L251/100)</f>
        <v>0</v>
      </c>
      <c r="N251" s="244">
        <v>0</v>
      </c>
      <c r="O251" s="244">
        <f>ROUND(E251*N251,2)</f>
        <v>0</v>
      </c>
      <c r="P251" s="244">
        <v>0</v>
      </c>
      <c r="Q251" s="244">
        <f>ROUND(E251*P251,2)</f>
        <v>0</v>
      </c>
      <c r="R251" s="246"/>
      <c r="S251" s="246" t="s">
        <v>186</v>
      </c>
      <c r="T251" s="247" t="s">
        <v>187</v>
      </c>
      <c r="U251" s="224">
        <v>0</v>
      </c>
      <c r="V251" s="224">
        <f>ROUND(E251*U251,2)</f>
        <v>0</v>
      </c>
      <c r="W251" s="224"/>
      <c r="X251" s="224" t="s">
        <v>229</v>
      </c>
      <c r="Y251" s="224" t="s">
        <v>207</v>
      </c>
      <c r="Z251" s="213"/>
      <c r="AA251" s="213"/>
      <c r="AB251" s="213"/>
      <c r="AC251" s="213"/>
      <c r="AD251" s="213"/>
      <c r="AE251" s="213"/>
      <c r="AF251" s="213"/>
      <c r="AG251" s="213" t="s">
        <v>230</v>
      </c>
      <c r="AH251" s="213"/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ht="22.5" outlineLevel="1" x14ac:dyDescent="0.2">
      <c r="A252" s="241">
        <v>146</v>
      </c>
      <c r="B252" s="242" t="s">
        <v>642</v>
      </c>
      <c r="C252" s="251" t="s">
        <v>643</v>
      </c>
      <c r="D252" s="243" t="s">
        <v>318</v>
      </c>
      <c r="E252" s="244">
        <v>1</v>
      </c>
      <c r="F252" s="245"/>
      <c r="G252" s="246">
        <f>ROUND(E252*F252,2)</f>
        <v>0</v>
      </c>
      <c r="H252" s="245"/>
      <c r="I252" s="246">
        <f>ROUND(E252*H252,2)</f>
        <v>0</v>
      </c>
      <c r="J252" s="245"/>
      <c r="K252" s="246">
        <f>ROUND(E252*J252,2)</f>
        <v>0</v>
      </c>
      <c r="L252" s="246">
        <v>21</v>
      </c>
      <c r="M252" s="246">
        <f>G252*(1+L252/100)</f>
        <v>0</v>
      </c>
      <c r="N252" s="244">
        <v>8.1000000000000003E-2</v>
      </c>
      <c r="O252" s="244">
        <f>ROUND(E252*N252,2)</f>
        <v>0.08</v>
      </c>
      <c r="P252" s="244">
        <v>0</v>
      </c>
      <c r="Q252" s="244">
        <f>ROUND(E252*P252,2)</f>
        <v>0</v>
      </c>
      <c r="R252" s="246"/>
      <c r="S252" s="246" t="s">
        <v>186</v>
      </c>
      <c r="T252" s="247" t="s">
        <v>187</v>
      </c>
      <c r="U252" s="224">
        <v>0</v>
      </c>
      <c r="V252" s="224">
        <f>ROUND(E252*U252,2)</f>
        <v>0</v>
      </c>
      <c r="W252" s="224"/>
      <c r="X252" s="224" t="s">
        <v>246</v>
      </c>
      <c r="Y252" s="224" t="s">
        <v>207</v>
      </c>
      <c r="Z252" s="213"/>
      <c r="AA252" s="213"/>
      <c r="AB252" s="213"/>
      <c r="AC252" s="213"/>
      <c r="AD252" s="213"/>
      <c r="AE252" s="213"/>
      <c r="AF252" s="213"/>
      <c r="AG252" s="213" t="s">
        <v>247</v>
      </c>
      <c r="AH252" s="213"/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1" x14ac:dyDescent="0.2">
      <c r="A253" s="241">
        <v>147</v>
      </c>
      <c r="B253" s="242" t="s">
        <v>644</v>
      </c>
      <c r="C253" s="251" t="s">
        <v>645</v>
      </c>
      <c r="D253" s="243" t="s">
        <v>318</v>
      </c>
      <c r="E253" s="244">
        <v>1</v>
      </c>
      <c r="F253" s="245"/>
      <c r="G253" s="246">
        <f>ROUND(E253*F253,2)</f>
        <v>0</v>
      </c>
      <c r="H253" s="245"/>
      <c r="I253" s="246">
        <f>ROUND(E253*H253,2)</f>
        <v>0</v>
      </c>
      <c r="J253" s="245"/>
      <c r="K253" s="246">
        <f>ROUND(E253*J253,2)</f>
        <v>0</v>
      </c>
      <c r="L253" s="246">
        <v>21</v>
      </c>
      <c r="M253" s="246">
        <f>G253*(1+L253/100)</f>
        <v>0</v>
      </c>
      <c r="N253" s="244">
        <v>2.47E-2</v>
      </c>
      <c r="O253" s="244">
        <f>ROUND(E253*N253,2)</f>
        <v>0.02</v>
      </c>
      <c r="P253" s="244">
        <v>0</v>
      </c>
      <c r="Q253" s="244">
        <f>ROUND(E253*P253,2)</f>
        <v>0</v>
      </c>
      <c r="R253" s="246"/>
      <c r="S253" s="246" t="s">
        <v>186</v>
      </c>
      <c r="T253" s="247" t="s">
        <v>194</v>
      </c>
      <c r="U253" s="224">
        <v>0</v>
      </c>
      <c r="V253" s="224">
        <f>ROUND(E253*U253,2)</f>
        <v>0</v>
      </c>
      <c r="W253" s="224"/>
      <c r="X253" s="224" t="s">
        <v>246</v>
      </c>
      <c r="Y253" s="224" t="s">
        <v>207</v>
      </c>
      <c r="Z253" s="213"/>
      <c r="AA253" s="213"/>
      <c r="AB253" s="213"/>
      <c r="AC253" s="213"/>
      <c r="AD253" s="213"/>
      <c r="AE253" s="213"/>
      <c r="AF253" s="213"/>
      <c r="AG253" s="213" t="s">
        <v>247</v>
      </c>
      <c r="AH253" s="213"/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1" x14ac:dyDescent="0.2">
      <c r="A254" s="241">
        <v>148</v>
      </c>
      <c r="B254" s="242" t="s">
        <v>646</v>
      </c>
      <c r="C254" s="251" t="s">
        <v>647</v>
      </c>
      <c r="D254" s="243" t="s">
        <v>318</v>
      </c>
      <c r="E254" s="244">
        <v>2</v>
      </c>
      <c r="F254" s="245"/>
      <c r="G254" s="246">
        <f>ROUND(E254*F254,2)</f>
        <v>0</v>
      </c>
      <c r="H254" s="245"/>
      <c r="I254" s="246">
        <f>ROUND(E254*H254,2)</f>
        <v>0</v>
      </c>
      <c r="J254" s="245"/>
      <c r="K254" s="246">
        <f>ROUND(E254*J254,2)</f>
        <v>0</v>
      </c>
      <c r="L254" s="246">
        <v>21</v>
      </c>
      <c r="M254" s="246">
        <f>G254*(1+L254/100)</f>
        <v>0</v>
      </c>
      <c r="N254" s="244">
        <v>5.5999999999999995E-4</v>
      </c>
      <c r="O254" s="244">
        <f>ROUND(E254*N254,2)</f>
        <v>0</v>
      </c>
      <c r="P254" s="244">
        <v>0</v>
      </c>
      <c r="Q254" s="244">
        <f>ROUND(E254*P254,2)</f>
        <v>0</v>
      </c>
      <c r="R254" s="246"/>
      <c r="S254" s="246" t="s">
        <v>186</v>
      </c>
      <c r="T254" s="247" t="s">
        <v>187</v>
      </c>
      <c r="U254" s="224">
        <v>0</v>
      </c>
      <c r="V254" s="224">
        <f>ROUND(E254*U254,2)</f>
        <v>0</v>
      </c>
      <c r="W254" s="224"/>
      <c r="X254" s="224" t="s">
        <v>246</v>
      </c>
      <c r="Y254" s="224" t="s">
        <v>207</v>
      </c>
      <c r="Z254" s="213"/>
      <c r="AA254" s="213"/>
      <c r="AB254" s="213"/>
      <c r="AC254" s="213"/>
      <c r="AD254" s="213"/>
      <c r="AE254" s="213"/>
      <c r="AF254" s="213"/>
      <c r="AG254" s="213" t="s">
        <v>247</v>
      </c>
      <c r="AH254" s="213"/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ht="22.5" outlineLevel="1" x14ac:dyDescent="0.2">
      <c r="A255" s="241">
        <v>149</v>
      </c>
      <c r="B255" s="242" t="s">
        <v>648</v>
      </c>
      <c r="C255" s="251" t="s">
        <v>649</v>
      </c>
      <c r="D255" s="243" t="s">
        <v>318</v>
      </c>
      <c r="E255" s="244">
        <v>1</v>
      </c>
      <c r="F255" s="245"/>
      <c r="G255" s="246">
        <f>ROUND(E255*F255,2)</f>
        <v>0</v>
      </c>
      <c r="H255" s="245"/>
      <c r="I255" s="246">
        <f>ROUND(E255*H255,2)</f>
        <v>0</v>
      </c>
      <c r="J255" s="245"/>
      <c r="K255" s="246">
        <f>ROUND(E255*J255,2)</f>
        <v>0</v>
      </c>
      <c r="L255" s="246">
        <v>21</v>
      </c>
      <c r="M255" s="246">
        <f>G255*(1+L255/100)</f>
        <v>0</v>
      </c>
      <c r="N255" s="244">
        <v>3.2399999999999998E-2</v>
      </c>
      <c r="O255" s="244">
        <f>ROUND(E255*N255,2)</f>
        <v>0.03</v>
      </c>
      <c r="P255" s="244">
        <v>0</v>
      </c>
      <c r="Q255" s="244">
        <f>ROUND(E255*P255,2)</f>
        <v>0</v>
      </c>
      <c r="R255" s="246"/>
      <c r="S255" s="246" t="s">
        <v>186</v>
      </c>
      <c r="T255" s="247" t="s">
        <v>194</v>
      </c>
      <c r="U255" s="224">
        <v>0</v>
      </c>
      <c r="V255" s="224">
        <f>ROUND(E255*U255,2)</f>
        <v>0</v>
      </c>
      <c r="W255" s="224"/>
      <c r="X255" s="224" t="s">
        <v>246</v>
      </c>
      <c r="Y255" s="224" t="s">
        <v>207</v>
      </c>
      <c r="Z255" s="213"/>
      <c r="AA255" s="213"/>
      <c r="AB255" s="213"/>
      <c r="AC255" s="213"/>
      <c r="AD255" s="213"/>
      <c r="AE255" s="213"/>
      <c r="AF255" s="213"/>
      <c r="AG255" s="213" t="s">
        <v>247</v>
      </c>
      <c r="AH255" s="213"/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ht="22.5" outlineLevel="1" x14ac:dyDescent="0.2">
      <c r="A256" s="241">
        <v>150</v>
      </c>
      <c r="B256" s="242" t="s">
        <v>650</v>
      </c>
      <c r="C256" s="251" t="s">
        <v>651</v>
      </c>
      <c r="D256" s="243" t="s">
        <v>318</v>
      </c>
      <c r="E256" s="244">
        <v>1</v>
      </c>
      <c r="F256" s="245"/>
      <c r="G256" s="246">
        <f>ROUND(E256*F256,2)</f>
        <v>0</v>
      </c>
      <c r="H256" s="245"/>
      <c r="I256" s="246">
        <f>ROUND(E256*H256,2)</f>
        <v>0</v>
      </c>
      <c r="J256" s="245"/>
      <c r="K256" s="246">
        <f>ROUND(E256*J256,2)</f>
        <v>0</v>
      </c>
      <c r="L256" s="246">
        <v>21</v>
      </c>
      <c r="M256" s="246">
        <f>G256*(1+L256/100)</f>
        <v>0</v>
      </c>
      <c r="N256" s="244">
        <v>0</v>
      </c>
      <c r="O256" s="244">
        <f>ROUND(E256*N256,2)</f>
        <v>0</v>
      </c>
      <c r="P256" s="244">
        <v>0</v>
      </c>
      <c r="Q256" s="244">
        <f>ROUND(E256*P256,2)</f>
        <v>0</v>
      </c>
      <c r="R256" s="246"/>
      <c r="S256" s="246" t="s">
        <v>186</v>
      </c>
      <c r="T256" s="247" t="s">
        <v>187</v>
      </c>
      <c r="U256" s="224">
        <v>0</v>
      </c>
      <c r="V256" s="224">
        <f>ROUND(E256*U256,2)</f>
        <v>0</v>
      </c>
      <c r="W256" s="224"/>
      <c r="X256" s="224" t="s">
        <v>246</v>
      </c>
      <c r="Y256" s="224" t="s">
        <v>207</v>
      </c>
      <c r="Z256" s="213"/>
      <c r="AA256" s="213"/>
      <c r="AB256" s="213"/>
      <c r="AC256" s="213"/>
      <c r="AD256" s="213"/>
      <c r="AE256" s="213"/>
      <c r="AF256" s="213"/>
      <c r="AG256" s="213" t="s">
        <v>247</v>
      </c>
      <c r="AH256" s="213"/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outlineLevel="1" x14ac:dyDescent="0.2">
      <c r="A257" s="241">
        <v>151</v>
      </c>
      <c r="B257" s="242" t="s">
        <v>652</v>
      </c>
      <c r="C257" s="251" t="s">
        <v>653</v>
      </c>
      <c r="D257" s="243" t="s">
        <v>318</v>
      </c>
      <c r="E257" s="244">
        <v>1</v>
      </c>
      <c r="F257" s="245"/>
      <c r="G257" s="246">
        <f>ROUND(E257*F257,2)</f>
        <v>0</v>
      </c>
      <c r="H257" s="245"/>
      <c r="I257" s="246">
        <f>ROUND(E257*H257,2)</f>
        <v>0</v>
      </c>
      <c r="J257" s="245"/>
      <c r="K257" s="246">
        <f>ROUND(E257*J257,2)</f>
        <v>0</v>
      </c>
      <c r="L257" s="246">
        <v>21</v>
      </c>
      <c r="M257" s="246">
        <f>G257*(1+L257/100)</f>
        <v>0</v>
      </c>
      <c r="N257" s="244">
        <v>0</v>
      </c>
      <c r="O257" s="244">
        <f>ROUND(E257*N257,2)</f>
        <v>0</v>
      </c>
      <c r="P257" s="244">
        <v>0</v>
      </c>
      <c r="Q257" s="244">
        <f>ROUND(E257*P257,2)</f>
        <v>0</v>
      </c>
      <c r="R257" s="246"/>
      <c r="S257" s="246" t="s">
        <v>186</v>
      </c>
      <c r="T257" s="247" t="s">
        <v>187</v>
      </c>
      <c r="U257" s="224">
        <v>0</v>
      </c>
      <c r="V257" s="224">
        <f>ROUND(E257*U257,2)</f>
        <v>0</v>
      </c>
      <c r="W257" s="224"/>
      <c r="X257" s="224" t="s">
        <v>246</v>
      </c>
      <c r="Y257" s="224" t="s">
        <v>207</v>
      </c>
      <c r="Z257" s="213"/>
      <c r="AA257" s="213"/>
      <c r="AB257" s="213"/>
      <c r="AC257" s="213"/>
      <c r="AD257" s="213"/>
      <c r="AE257" s="213"/>
      <c r="AF257" s="213"/>
      <c r="AG257" s="213" t="s">
        <v>247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ht="22.5" outlineLevel="1" x14ac:dyDescent="0.2">
      <c r="A258" s="241">
        <v>152</v>
      </c>
      <c r="B258" s="242" t="s">
        <v>654</v>
      </c>
      <c r="C258" s="251" t="s">
        <v>655</v>
      </c>
      <c r="D258" s="243" t="s">
        <v>318</v>
      </c>
      <c r="E258" s="244">
        <v>1</v>
      </c>
      <c r="F258" s="245"/>
      <c r="G258" s="246">
        <f>ROUND(E258*F258,2)</f>
        <v>0</v>
      </c>
      <c r="H258" s="245"/>
      <c r="I258" s="246">
        <f>ROUND(E258*H258,2)</f>
        <v>0</v>
      </c>
      <c r="J258" s="245"/>
      <c r="K258" s="246">
        <f>ROUND(E258*J258,2)</f>
        <v>0</v>
      </c>
      <c r="L258" s="246">
        <v>21</v>
      </c>
      <c r="M258" s="246">
        <f>G258*(1+L258/100)</f>
        <v>0</v>
      </c>
      <c r="N258" s="244">
        <v>0</v>
      </c>
      <c r="O258" s="244">
        <f>ROUND(E258*N258,2)</f>
        <v>0</v>
      </c>
      <c r="P258" s="244">
        <v>0</v>
      </c>
      <c r="Q258" s="244">
        <f>ROUND(E258*P258,2)</f>
        <v>0</v>
      </c>
      <c r="R258" s="246"/>
      <c r="S258" s="246" t="s">
        <v>186</v>
      </c>
      <c r="T258" s="247" t="s">
        <v>187</v>
      </c>
      <c r="U258" s="224">
        <v>0</v>
      </c>
      <c r="V258" s="224">
        <f>ROUND(E258*U258,2)</f>
        <v>0</v>
      </c>
      <c r="W258" s="224"/>
      <c r="X258" s="224" t="s">
        <v>246</v>
      </c>
      <c r="Y258" s="224" t="s">
        <v>207</v>
      </c>
      <c r="Z258" s="213"/>
      <c r="AA258" s="213"/>
      <c r="AB258" s="213"/>
      <c r="AC258" s="213"/>
      <c r="AD258" s="213"/>
      <c r="AE258" s="213"/>
      <c r="AF258" s="213"/>
      <c r="AG258" s="213" t="s">
        <v>247</v>
      </c>
      <c r="AH258" s="213"/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ht="33.75" outlineLevel="1" x14ac:dyDescent="0.2">
      <c r="A259" s="241">
        <v>153</v>
      </c>
      <c r="B259" s="242" t="s">
        <v>656</v>
      </c>
      <c r="C259" s="251" t="s">
        <v>657</v>
      </c>
      <c r="D259" s="243" t="s">
        <v>318</v>
      </c>
      <c r="E259" s="244">
        <v>1</v>
      </c>
      <c r="F259" s="245"/>
      <c r="G259" s="246">
        <f>ROUND(E259*F259,2)</f>
        <v>0</v>
      </c>
      <c r="H259" s="245"/>
      <c r="I259" s="246">
        <f>ROUND(E259*H259,2)</f>
        <v>0</v>
      </c>
      <c r="J259" s="245"/>
      <c r="K259" s="246">
        <f>ROUND(E259*J259,2)</f>
        <v>0</v>
      </c>
      <c r="L259" s="246">
        <v>21</v>
      </c>
      <c r="M259" s="246">
        <f>G259*(1+L259/100)</f>
        <v>0</v>
      </c>
      <c r="N259" s="244">
        <v>5.11E-3</v>
      </c>
      <c r="O259" s="244">
        <f>ROUND(E259*N259,2)</f>
        <v>0.01</v>
      </c>
      <c r="P259" s="244">
        <v>0</v>
      </c>
      <c r="Q259" s="244">
        <f>ROUND(E259*P259,2)</f>
        <v>0</v>
      </c>
      <c r="R259" s="246"/>
      <c r="S259" s="246" t="s">
        <v>186</v>
      </c>
      <c r="T259" s="247" t="s">
        <v>187</v>
      </c>
      <c r="U259" s="224">
        <v>0</v>
      </c>
      <c r="V259" s="224">
        <f>ROUND(E259*U259,2)</f>
        <v>0</v>
      </c>
      <c r="W259" s="224"/>
      <c r="X259" s="224" t="s">
        <v>246</v>
      </c>
      <c r="Y259" s="224" t="s">
        <v>207</v>
      </c>
      <c r="Z259" s="213"/>
      <c r="AA259" s="213"/>
      <c r="AB259" s="213"/>
      <c r="AC259" s="213"/>
      <c r="AD259" s="213"/>
      <c r="AE259" s="213"/>
      <c r="AF259" s="213"/>
      <c r="AG259" s="213" t="s">
        <v>247</v>
      </c>
      <c r="AH259" s="213"/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ht="33.75" outlineLevel="1" x14ac:dyDescent="0.2">
      <c r="A260" s="241">
        <v>154</v>
      </c>
      <c r="B260" s="242" t="s">
        <v>658</v>
      </c>
      <c r="C260" s="251" t="s">
        <v>657</v>
      </c>
      <c r="D260" s="243" t="s">
        <v>318</v>
      </c>
      <c r="E260" s="244">
        <v>1</v>
      </c>
      <c r="F260" s="245"/>
      <c r="G260" s="246">
        <f>ROUND(E260*F260,2)</f>
        <v>0</v>
      </c>
      <c r="H260" s="245"/>
      <c r="I260" s="246">
        <f>ROUND(E260*H260,2)</f>
        <v>0</v>
      </c>
      <c r="J260" s="245"/>
      <c r="K260" s="246">
        <f>ROUND(E260*J260,2)</f>
        <v>0</v>
      </c>
      <c r="L260" s="246">
        <v>21</v>
      </c>
      <c r="M260" s="246">
        <f>G260*(1+L260/100)</f>
        <v>0</v>
      </c>
      <c r="N260" s="244">
        <v>5.11E-3</v>
      </c>
      <c r="O260" s="244">
        <f>ROUND(E260*N260,2)</f>
        <v>0.01</v>
      </c>
      <c r="P260" s="244">
        <v>0</v>
      </c>
      <c r="Q260" s="244">
        <f>ROUND(E260*P260,2)</f>
        <v>0</v>
      </c>
      <c r="R260" s="246"/>
      <c r="S260" s="246" t="s">
        <v>186</v>
      </c>
      <c r="T260" s="247" t="s">
        <v>187</v>
      </c>
      <c r="U260" s="224">
        <v>0</v>
      </c>
      <c r="V260" s="224">
        <f>ROUND(E260*U260,2)</f>
        <v>0</v>
      </c>
      <c r="W260" s="224"/>
      <c r="X260" s="224" t="s">
        <v>246</v>
      </c>
      <c r="Y260" s="224" t="s">
        <v>207</v>
      </c>
      <c r="Z260" s="213"/>
      <c r="AA260" s="213"/>
      <c r="AB260" s="213"/>
      <c r="AC260" s="213"/>
      <c r="AD260" s="213"/>
      <c r="AE260" s="213"/>
      <c r="AF260" s="213"/>
      <c r="AG260" s="213" t="s">
        <v>247</v>
      </c>
      <c r="AH260" s="213"/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1" x14ac:dyDescent="0.2">
      <c r="A261" s="241">
        <v>155</v>
      </c>
      <c r="B261" s="242" t="s">
        <v>659</v>
      </c>
      <c r="C261" s="251" t="s">
        <v>660</v>
      </c>
      <c r="D261" s="243" t="s">
        <v>318</v>
      </c>
      <c r="E261" s="244">
        <v>1</v>
      </c>
      <c r="F261" s="245"/>
      <c r="G261" s="246">
        <f>ROUND(E261*F261,2)</f>
        <v>0</v>
      </c>
      <c r="H261" s="245"/>
      <c r="I261" s="246">
        <f>ROUND(E261*H261,2)</f>
        <v>0</v>
      </c>
      <c r="J261" s="245"/>
      <c r="K261" s="246">
        <f>ROUND(E261*J261,2)</f>
        <v>0</v>
      </c>
      <c r="L261" s="246">
        <v>21</v>
      </c>
      <c r="M261" s="246">
        <f>G261*(1+L261/100)</f>
        <v>0</v>
      </c>
      <c r="N261" s="244">
        <v>3.0400000000000002E-3</v>
      </c>
      <c r="O261" s="244">
        <f>ROUND(E261*N261,2)</f>
        <v>0</v>
      </c>
      <c r="P261" s="244">
        <v>0</v>
      </c>
      <c r="Q261" s="244">
        <f>ROUND(E261*P261,2)</f>
        <v>0</v>
      </c>
      <c r="R261" s="246"/>
      <c r="S261" s="246" t="s">
        <v>186</v>
      </c>
      <c r="T261" s="247" t="s">
        <v>187</v>
      </c>
      <c r="U261" s="224">
        <v>0</v>
      </c>
      <c r="V261" s="224">
        <f>ROUND(E261*U261,2)</f>
        <v>0</v>
      </c>
      <c r="W261" s="224"/>
      <c r="X261" s="224" t="s">
        <v>246</v>
      </c>
      <c r="Y261" s="224" t="s">
        <v>207</v>
      </c>
      <c r="Z261" s="213"/>
      <c r="AA261" s="213"/>
      <c r="AB261" s="213"/>
      <c r="AC261" s="213"/>
      <c r="AD261" s="213"/>
      <c r="AE261" s="213"/>
      <c r="AF261" s="213"/>
      <c r="AG261" s="213" t="s">
        <v>247</v>
      </c>
      <c r="AH261" s="213"/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1" x14ac:dyDescent="0.2">
      <c r="A262" s="234">
        <v>156</v>
      </c>
      <c r="B262" s="235" t="s">
        <v>661</v>
      </c>
      <c r="C262" s="252" t="s">
        <v>662</v>
      </c>
      <c r="D262" s="236" t="s">
        <v>318</v>
      </c>
      <c r="E262" s="237">
        <v>1</v>
      </c>
      <c r="F262" s="238"/>
      <c r="G262" s="239">
        <f>ROUND(E262*F262,2)</f>
        <v>0</v>
      </c>
      <c r="H262" s="238"/>
      <c r="I262" s="239">
        <f>ROUND(E262*H262,2)</f>
        <v>0</v>
      </c>
      <c r="J262" s="238"/>
      <c r="K262" s="239">
        <f>ROUND(E262*J262,2)</f>
        <v>0</v>
      </c>
      <c r="L262" s="239">
        <v>21</v>
      </c>
      <c r="M262" s="239">
        <f>G262*(1+L262/100)</f>
        <v>0</v>
      </c>
      <c r="N262" s="237">
        <v>2.4000000000000001E-4</v>
      </c>
      <c r="O262" s="237">
        <f>ROUND(E262*N262,2)</f>
        <v>0</v>
      </c>
      <c r="P262" s="237">
        <v>0</v>
      </c>
      <c r="Q262" s="237">
        <f>ROUND(E262*P262,2)</f>
        <v>0</v>
      </c>
      <c r="R262" s="239"/>
      <c r="S262" s="239" t="s">
        <v>186</v>
      </c>
      <c r="T262" s="240" t="s">
        <v>187</v>
      </c>
      <c r="U262" s="224">
        <v>0</v>
      </c>
      <c r="V262" s="224">
        <f>ROUND(E262*U262,2)</f>
        <v>0</v>
      </c>
      <c r="W262" s="224"/>
      <c r="X262" s="224" t="s">
        <v>246</v>
      </c>
      <c r="Y262" s="224" t="s">
        <v>207</v>
      </c>
      <c r="Z262" s="213"/>
      <c r="AA262" s="213"/>
      <c r="AB262" s="213"/>
      <c r="AC262" s="213"/>
      <c r="AD262" s="213"/>
      <c r="AE262" s="213"/>
      <c r="AF262" s="213"/>
      <c r="AG262" s="213" t="s">
        <v>247</v>
      </c>
      <c r="AH262" s="213"/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outlineLevel="2" x14ac:dyDescent="0.2">
      <c r="A263" s="220"/>
      <c r="B263" s="221"/>
      <c r="C263" s="264" t="s">
        <v>663</v>
      </c>
      <c r="D263" s="257"/>
      <c r="E263" s="258">
        <v>1</v>
      </c>
      <c r="F263" s="224"/>
      <c r="G263" s="224"/>
      <c r="H263" s="224"/>
      <c r="I263" s="224"/>
      <c r="J263" s="224"/>
      <c r="K263" s="224"/>
      <c r="L263" s="224"/>
      <c r="M263" s="224"/>
      <c r="N263" s="223"/>
      <c r="O263" s="223"/>
      <c r="P263" s="223"/>
      <c r="Q263" s="223"/>
      <c r="R263" s="224"/>
      <c r="S263" s="224"/>
      <c r="T263" s="224"/>
      <c r="U263" s="224"/>
      <c r="V263" s="224"/>
      <c r="W263" s="224"/>
      <c r="X263" s="224"/>
      <c r="Y263" s="224"/>
      <c r="Z263" s="213"/>
      <c r="AA263" s="213"/>
      <c r="AB263" s="213"/>
      <c r="AC263" s="213"/>
      <c r="AD263" s="213"/>
      <c r="AE263" s="213"/>
      <c r="AF263" s="213"/>
      <c r="AG263" s="213" t="s">
        <v>285</v>
      </c>
      <c r="AH263" s="213">
        <v>0</v>
      </c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1" x14ac:dyDescent="0.2">
      <c r="A264" s="241">
        <v>157</v>
      </c>
      <c r="B264" s="242" t="s">
        <v>664</v>
      </c>
      <c r="C264" s="251" t="s">
        <v>665</v>
      </c>
      <c r="D264" s="243" t="s">
        <v>318</v>
      </c>
      <c r="E264" s="244">
        <v>1</v>
      </c>
      <c r="F264" s="245"/>
      <c r="G264" s="246">
        <f>ROUND(E264*F264,2)</f>
        <v>0</v>
      </c>
      <c r="H264" s="245"/>
      <c r="I264" s="246">
        <f>ROUND(E264*H264,2)</f>
        <v>0</v>
      </c>
      <c r="J264" s="245"/>
      <c r="K264" s="246">
        <f>ROUND(E264*J264,2)</f>
        <v>0</v>
      </c>
      <c r="L264" s="246">
        <v>21</v>
      </c>
      <c r="M264" s="246">
        <f>G264*(1+L264/100)</f>
        <v>0</v>
      </c>
      <c r="N264" s="244">
        <v>2.0400000000000001E-3</v>
      </c>
      <c r="O264" s="244">
        <f>ROUND(E264*N264,2)</f>
        <v>0</v>
      </c>
      <c r="P264" s="244">
        <v>0</v>
      </c>
      <c r="Q264" s="244">
        <f>ROUND(E264*P264,2)</f>
        <v>0</v>
      </c>
      <c r="R264" s="246"/>
      <c r="S264" s="246" t="s">
        <v>186</v>
      </c>
      <c r="T264" s="247" t="s">
        <v>187</v>
      </c>
      <c r="U264" s="224">
        <v>0</v>
      </c>
      <c r="V264" s="224">
        <f>ROUND(E264*U264,2)</f>
        <v>0</v>
      </c>
      <c r="W264" s="224"/>
      <c r="X264" s="224" t="s">
        <v>246</v>
      </c>
      <c r="Y264" s="224" t="s">
        <v>207</v>
      </c>
      <c r="Z264" s="213"/>
      <c r="AA264" s="213"/>
      <c r="AB264" s="213"/>
      <c r="AC264" s="213"/>
      <c r="AD264" s="213"/>
      <c r="AE264" s="213"/>
      <c r="AF264" s="213"/>
      <c r="AG264" s="213" t="s">
        <v>247</v>
      </c>
      <c r="AH264" s="213"/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x14ac:dyDescent="0.2">
      <c r="A265" s="227" t="s">
        <v>181</v>
      </c>
      <c r="B265" s="228" t="s">
        <v>123</v>
      </c>
      <c r="C265" s="250" t="s">
        <v>124</v>
      </c>
      <c r="D265" s="229"/>
      <c r="E265" s="230"/>
      <c r="F265" s="231"/>
      <c r="G265" s="231">
        <f>SUMIF(AG266:AG286,"&lt;&gt;NOR",G266:G286)</f>
        <v>0</v>
      </c>
      <c r="H265" s="231"/>
      <c r="I265" s="231">
        <f>SUM(I266:I286)</f>
        <v>0</v>
      </c>
      <c r="J265" s="231"/>
      <c r="K265" s="231">
        <f>SUM(K266:K286)</f>
        <v>0</v>
      </c>
      <c r="L265" s="231"/>
      <c r="M265" s="231">
        <f>SUM(M266:M286)</f>
        <v>0</v>
      </c>
      <c r="N265" s="230"/>
      <c r="O265" s="230">
        <f>SUM(O266:O286)</f>
        <v>0.18</v>
      </c>
      <c r="P265" s="230"/>
      <c r="Q265" s="230">
        <f>SUM(Q266:Q286)</f>
        <v>0</v>
      </c>
      <c r="R265" s="231"/>
      <c r="S265" s="231"/>
      <c r="T265" s="232"/>
      <c r="U265" s="226"/>
      <c r="V265" s="226">
        <f>SUM(V266:V286)</f>
        <v>33.43</v>
      </c>
      <c r="W265" s="226"/>
      <c r="X265" s="226"/>
      <c r="Y265" s="226"/>
      <c r="AG265" t="s">
        <v>182</v>
      </c>
    </row>
    <row r="266" spans="1:60" ht="22.5" outlineLevel="1" x14ac:dyDescent="0.2">
      <c r="A266" s="241">
        <v>158</v>
      </c>
      <c r="B266" s="242" t="s">
        <v>666</v>
      </c>
      <c r="C266" s="251" t="s">
        <v>667</v>
      </c>
      <c r="D266" s="243" t="s">
        <v>318</v>
      </c>
      <c r="E266" s="244">
        <v>2</v>
      </c>
      <c r="F266" s="245"/>
      <c r="G266" s="246">
        <f>ROUND(E266*F266,2)</f>
        <v>0</v>
      </c>
      <c r="H266" s="245"/>
      <c r="I266" s="246">
        <f>ROUND(E266*H266,2)</f>
        <v>0</v>
      </c>
      <c r="J266" s="245"/>
      <c r="K266" s="246">
        <f>ROUND(E266*J266,2)</f>
        <v>0</v>
      </c>
      <c r="L266" s="246">
        <v>21</v>
      </c>
      <c r="M266" s="246">
        <f>G266*(1+L266/100)</f>
        <v>0</v>
      </c>
      <c r="N266" s="244">
        <v>0</v>
      </c>
      <c r="O266" s="244">
        <f>ROUND(E266*N266,2)</f>
        <v>0</v>
      </c>
      <c r="P266" s="244">
        <v>0</v>
      </c>
      <c r="Q266" s="244">
        <f>ROUND(E266*P266,2)</f>
        <v>0</v>
      </c>
      <c r="R266" s="246" t="s">
        <v>319</v>
      </c>
      <c r="S266" s="246" t="s">
        <v>194</v>
      </c>
      <c r="T266" s="247" t="s">
        <v>483</v>
      </c>
      <c r="U266" s="224">
        <v>0.64900000000000002</v>
      </c>
      <c r="V266" s="224">
        <f>ROUND(E266*U266,2)</f>
        <v>1.3</v>
      </c>
      <c r="W266" s="224"/>
      <c r="X266" s="224" t="s">
        <v>229</v>
      </c>
      <c r="Y266" s="224" t="s">
        <v>189</v>
      </c>
      <c r="Z266" s="213"/>
      <c r="AA266" s="213"/>
      <c r="AB266" s="213"/>
      <c r="AC266" s="213"/>
      <c r="AD266" s="213"/>
      <c r="AE266" s="213"/>
      <c r="AF266" s="213"/>
      <c r="AG266" s="213" t="s">
        <v>230</v>
      </c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1" x14ac:dyDescent="0.2">
      <c r="A267" s="241">
        <v>159</v>
      </c>
      <c r="B267" s="242" t="s">
        <v>668</v>
      </c>
      <c r="C267" s="251" t="s">
        <v>669</v>
      </c>
      <c r="D267" s="243" t="s">
        <v>318</v>
      </c>
      <c r="E267" s="244">
        <v>4</v>
      </c>
      <c r="F267" s="245"/>
      <c r="G267" s="246">
        <f>ROUND(E267*F267,2)</f>
        <v>0</v>
      </c>
      <c r="H267" s="245"/>
      <c r="I267" s="246">
        <f>ROUND(E267*H267,2)</f>
        <v>0</v>
      </c>
      <c r="J267" s="245"/>
      <c r="K267" s="246">
        <f>ROUND(E267*J267,2)</f>
        <v>0</v>
      </c>
      <c r="L267" s="246">
        <v>21</v>
      </c>
      <c r="M267" s="246">
        <f>G267*(1+L267/100)</f>
        <v>0</v>
      </c>
      <c r="N267" s="244">
        <v>8.0000000000000007E-5</v>
      </c>
      <c r="O267" s="244">
        <f>ROUND(E267*N267,2)</f>
        <v>0</v>
      </c>
      <c r="P267" s="244">
        <v>0</v>
      </c>
      <c r="Q267" s="244">
        <f>ROUND(E267*P267,2)</f>
        <v>0</v>
      </c>
      <c r="R267" s="246" t="s">
        <v>319</v>
      </c>
      <c r="S267" s="246" t="s">
        <v>194</v>
      </c>
      <c r="T267" s="247" t="s">
        <v>194</v>
      </c>
      <c r="U267" s="224">
        <v>0.34</v>
      </c>
      <c r="V267" s="224">
        <f>ROUND(E267*U267,2)</f>
        <v>1.36</v>
      </c>
      <c r="W267" s="224"/>
      <c r="X267" s="224" t="s">
        <v>229</v>
      </c>
      <c r="Y267" s="224" t="s">
        <v>207</v>
      </c>
      <c r="Z267" s="213"/>
      <c r="AA267" s="213"/>
      <c r="AB267" s="213"/>
      <c r="AC267" s="213"/>
      <c r="AD267" s="213"/>
      <c r="AE267" s="213"/>
      <c r="AF267" s="213"/>
      <c r="AG267" s="213" t="s">
        <v>230</v>
      </c>
      <c r="AH267" s="213"/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ht="33.75" outlineLevel="1" x14ac:dyDescent="0.2">
      <c r="A268" s="234">
        <v>160</v>
      </c>
      <c r="B268" s="235" t="s">
        <v>670</v>
      </c>
      <c r="C268" s="252" t="s">
        <v>671</v>
      </c>
      <c r="D268" s="236" t="s">
        <v>269</v>
      </c>
      <c r="E268" s="237">
        <v>3</v>
      </c>
      <c r="F268" s="238"/>
      <c r="G268" s="239">
        <f>ROUND(E268*F268,2)</f>
        <v>0</v>
      </c>
      <c r="H268" s="238"/>
      <c r="I268" s="239">
        <f>ROUND(E268*H268,2)</f>
        <v>0</v>
      </c>
      <c r="J268" s="238"/>
      <c r="K268" s="239">
        <f>ROUND(E268*J268,2)</f>
        <v>0</v>
      </c>
      <c r="L268" s="239">
        <v>21</v>
      </c>
      <c r="M268" s="239">
        <f>G268*(1+L268/100)</f>
        <v>0</v>
      </c>
      <c r="N268" s="237">
        <v>1.2600000000000001E-3</v>
      </c>
      <c r="O268" s="237">
        <f>ROUND(E268*N268,2)</f>
        <v>0</v>
      </c>
      <c r="P268" s="237">
        <v>0</v>
      </c>
      <c r="Q268" s="237">
        <f>ROUND(E268*P268,2)</f>
        <v>0</v>
      </c>
      <c r="R268" s="239" t="s">
        <v>319</v>
      </c>
      <c r="S268" s="239" t="s">
        <v>194</v>
      </c>
      <c r="T268" s="240" t="s">
        <v>194</v>
      </c>
      <c r="U268" s="224">
        <v>0.29099999999999998</v>
      </c>
      <c r="V268" s="224">
        <f>ROUND(E268*U268,2)</f>
        <v>0.87</v>
      </c>
      <c r="W268" s="224"/>
      <c r="X268" s="224" t="s">
        <v>229</v>
      </c>
      <c r="Y268" s="224" t="s">
        <v>207</v>
      </c>
      <c r="Z268" s="213"/>
      <c r="AA268" s="213"/>
      <c r="AB268" s="213"/>
      <c r="AC268" s="213"/>
      <c r="AD268" s="213"/>
      <c r="AE268" s="213"/>
      <c r="AF268" s="213"/>
      <c r="AG268" s="213" t="s">
        <v>230</v>
      </c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2" x14ac:dyDescent="0.2">
      <c r="A269" s="220"/>
      <c r="B269" s="221"/>
      <c r="C269" s="263" t="s">
        <v>672</v>
      </c>
      <c r="D269" s="259"/>
      <c r="E269" s="259"/>
      <c r="F269" s="259"/>
      <c r="G269" s="259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3"/>
      <c r="AA269" s="213"/>
      <c r="AB269" s="213"/>
      <c r="AC269" s="213"/>
      <c r="AD269" s="213"/>
      <c r="AE269" s="213"/>
      <c r="AF269" s="213"/>
      <c r="AG269" s="213" t="s">
        <v>266</v>
      </c>
      <c r="AH269" s="213"/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ht="33.75" outlineLevel="1" x14ac:dyDescent="0.2">
      <c r="A270" s="234">
        <v>161</v>
      </c>
      <c r="B270" s="235" t="s">
        <v>673</v>
      </c>
      <c r="C270" s="252" t="s">
        <v>674</v>
      </c>
      <c r="D270" s="236" t="s">
        <v>269</v>
      </c>
      <c r="E270" s="237">
        <v>40.5</v>
      </c>
      <c r="F270" s="238"/>
      <c r="G270" s="239">
        <f>ROUND(E270*F270,2)</f>
        <v>0</v>
      </c>
      <c r="H270" s="238"/>
      <c r="I270" s="239">
        <f>ROUND(E270*H270,2)</f>
        <v>0</v>
      </c>
      <c r="J270" s="238"/>
      <c r="K270" s="239">
        <f>ROUND(E270*J270,2)</f>
        <v>0</v>
      </c>
      <c r="L270" s="239">
        <v>21</v>
      </c>
      <c r="M270" s="239">
        <f>G270*(1+L270/100)</f>
        <v>0</v>
      </c>
      <c r="N270" s="237">
        <v>1.57E-3</v>
      </c>
      <c r="O270" s="237">
        <f>ROUND(E270*N270,2)</f>
        <v>0.06</v>
      </c>
      <c r="P270" s="237">
        <v>0</v>
      </c>
      <c r="Q270" s="237">
        <f>ROUND(E270*P270,2)</f>
        <v>0</v>
      </c>
      <c r="R270" s="239" t="s">
        <v>319</v>
      </c>
      <c r="S270" s="239" t="s">
        <v>194</v>
      </c>
      <c r="T270" s="240" t="s">
        <v>194</v>
      </c>
      <c r="U270" s="224">
        <v>0.308</v>
      </c>
      <c r="V270" s="224">
        <f>ROUND(E270*U270,2)</f>
        <v>12.47</v>
      </c>
      <c r="W270" s="224"/>
      <c r="X270" s="224" t="s">
        <v>229</v>
      </c>
      <c r="Y270" s="224" t="s">
        <v>207</v>
      </c>
      <c r="Z270" s="213"/>
      <c r="AA270" s="213"/>
      <c r="AB270" s="213"/>
      <c r="AC270" s="213"/>
      <c r="AD270" s="213"/>
      <c r="AE270" s="213"/>
      <c r="AF270" s="213"/>
      <c r="AG270" s="213" t="s">
        <v>230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 x14ac:dyDescent="0.2">
      <c r="A271" s="220"/>
      <c r="B271" s="221"/>
      <c r="C271" s="263" t="s">
        <v>672</v>
      </c>
      <c r="D271" s="259"/>
      <c r="E271" s="259"/>
      <c r="F271" s="259"/>
      <c r="G271" s="259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3"/>
      <c r="AA271" s="213"/>
      <c r="AB271" s="213"/>
      <c r="AC271" s="213"/>
      <c r="AD271" s="213"/>
      <c r="AE271" s="213"/>
      <c r="AF271" s="213"/>
      <c r="AG271" s="213" t="s">
        <v>266</v>
      </c>
      <c r="AH271" s="213"/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2" x14ac:dyDescent="0.2">
      <c r="A272" s="220"/>
      <c r="B272" s="221"/>
      <c r="C272" s="264" t="s">
        <v>675</v>
      </c>
      <c r="D272" s="257"/>
      <c r="E272" s="258">
        <v>16.5</v>
      </c>
      <c r="F272" s="224"/>
      <c r="G272" s="224"/>
      <c r="H272" s="224"/>
      <c r="I272" s="224"/>
      <c r="J272" s="224"/>
      <c r="K272" s="224"/>
      <c r="L272" s="224"/>
      <c r="M272" s="224"/>
      <c r="N272" s="223"/>
      <c r="O272" s="223"/>
      <c r="P272" s="223"/>
      <c r="Q272" s="223"/>
      <c r="R272" s="224"/>
      <c r="S272" s="224"/>
      <c r="T272" s="224"/>
      <c r="U272" s="224"/>
      <c r="V272" s="224"/>
      <c r="W272" s="224"/>
      <c r="X272" s="224"/>
      <c r="Y272" s="224"/>
      <c r="Z272" s="213"/>
      <c r="AA272" s="213"/>
      <c r="AB272" s="213"/>
      <c r="AC272" s="213"/>
      <c r="AD272" s="213"/>
      <c r="AE272" s="213"/>
      <c r="AF272" s="213"/>
      <c r="AG272" s="213" t="s">
        <v>285</v>
      </c>
      <c r="AH272" s="213">
        <v>0</v>
      </c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outlineLevel="3" x14ac:dyDescent="0.2">
      <c r="A273" s="220"/>
      <c r="B273" s="221"/>
      <c r="C273" s="264" t="s">
        <v>676</v>
      </c>
      <c r="D273" s="257"/>
      <c r="E273" s="258">
        <v>24</v>
      </c>
      <c r="F273" s="224"/>
      <c r="G273" s="224"/>
      <c r="H273" s="224"/>
      <c r="I273" s="224"/>
      <c r="J273" s="224"/>
      <c r="K273" s="224"/>
      <c r="L273" s="224"/>
      <c r="M273" s="224"/>
      <c r="N273" s="223"/>
      <c r="O273" s="223"/>
      <c r="P273" s="223"/>
      <c r="Q273" s="223"/>
      <c r="R273" s="224"/>
      <c r="S273" s="224"/>
      <c r="T273" s="224"/>
      <c r="U273" s="224"/>
      <c r="V273" s="224"/>
      <c r="W273" s="224"/>
      <c r="X273" s="224"/>
      <c r="Y273" s="224"/>
      <c r="Z273" s="213"/>
      <c r="AA273" s="213"/>
      <c r="AB273" s="213"/>
      <c r="AC273" s="213"/>
      <c r="AD273" s="213"/>
      <c r="AE273" s="213"/>
      <c r="AF273" s="213"/>
      <c r="AG273" s="213" t="s">
        <v>285</v>
      </c>
      <c r="AH273" s="213">
        <v>0</v>
      </c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ht="33.75" outlineLevel="1" x14ac:dyDescent="0.2">
      <c r="A274" s="234">
        <v>162</v>
      </c>
      <c r="B274" s="235" t="s">
        <v>677</v>
      </c>
      <c r="C274" s="252" t="s">
        <v>678</v>
      </c>
      <c r="D274" s="236" t="s">
        <v>269</v>
      </c>
      <c r="E274" s="237">
        <v>36</v>
      </c>
      <c r="F274" s="238"/>
      <c r="G274" s="239">
        <f>ROUND(E274*F274,2)</f>
        <v>0</v>
      </c>
      <c r="H274" s="238"/>
      <c r="I274" s="239">
        <f>ROUND(E274*H274,2)</f>
        <v>0</v>
      </c>
      <c r="J274" s="238"/>
      <c r="K274" s="239">
        <f>ROUND(E274*J274,2)</f>
        <v>0</v>
      </c>
      <c r="L274" s="239">
        <v>21</v>
      </c>
      <c r="M274" s="239">
        <f>G274*(1+L274/100)</f>
        <v>0</v>
      </c>
      <c r="N274" s="237">
        <v>3.3E-3</v>
      </c>
      <c r="O274" s="237">
        <f>ROUND(E274*N274,2)</f>
        <v>0.12</v>
      </c>
      <c r="P274" s="237">
        <v>0</v>
      </c>
      <c r="Q274" s="237">
        <f>ROUND(E274*P274,2)</f>
        <v>0</v>
      </c>
      <c r="R274" s="239" t="s">
        <v>319</v>
      </c>
      <c r="S274" s="239" t="s">
        <v>194</v>
      </c>
      <c r="T274" s="240" t="s">
        <v>194</v>
      </c>
      <c r="U274" s="224">
        <v>0.41899999999999998</v>
      </c>
      <c r="V274" s="224">
        <f>ROUND(E274*U274,2)</f>
        <v>15.08</v>
      </c>
      <c r="W274" s="224"/>
      <c r="X274" s="224" t="s">
        <v>229</v>
      </c>
      <c r="Y274" s="224" t="s">
        <v>207</v>
      </c>
      <c r="Z274" s="213"/>
      <c r="AA274" s="213"/>
      <c r="AB274" s="213"/>
      <c r="AC274" s="213"/>
      <c r="AD274" s="213"/>
      <c r="AE274" s="213"/>
      <c r="AF274" s="213"/>
      <c r="AG274" s="213" t="s">
        <v>230</v>
      </c>
      <c r="AH274" s="213"/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2" x14ac:dyDescent="0.2">
      <c r="A275" s="220"/>
      <c r="B275" s="221"/>
      <c r="C275" s="263" t="s">
        <v>672</v>
      </c>
      <c r="D275" s="259"/>
      <c r="E275" s="259"/>
      <c r="F275" s="259"/>
      <c r="G275" s="259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3"/>
      <c r="AA275" s="213"/>
      <c r="AB275" s="213"/>
      <c r="AC275" s="213"/>
      <c r="AD275" s="213"/>
      <c r="AE275" s="213"/>
      <c r="AF275" s="213"/>
      <c r="AG275" s="213" t="s">
        <v>266</v>
      </c>
      <c r="AH275" s="213"/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1" x14ac:dyDescent="0.2">
      <c r="A276" s="234">
        <v>163</v>
      </c>
      <c r="B276" s="235" t="s">
        <v>679</v>
      </c>
      <c r="C276" s="252" t="s">
        <v>680</v>
      </c>
      <c r="D276" s="236" t="s">
        <v>269</v>
      </c>
      <c r="E276" s="237">
        <v>40.5</v>
      </c>
      <c r="F276" s="238"/>
      <c r="G276" s="239">
        <f>ROUND(E276*F276,2)</f>
        <v>0</v>
      </c>
      <c r="H276" s="238"/>
      <c r="I276" s="239">
        <f>ROUND(E276*H276,2)</f>
        <v>0</v>
      </c>
      <c r="J276" s="238"/>
      <c r="K276" s="239">
        <f>ROUND(E276*J276,2)</f>
        <v>0</v>
      </c>
      <c r="L276" s="239">
        <v>21</v>
      </c>
      <c r="M276" s="239">
        <f>G276*(1+L276/100)</f>
        <v>0</v>
      </c>
      <c r="N276" s="237">
        <v>0</v>
      </c>
      <c r="O276" s="237">
        <f>ROUND(E276*N276,2)</f>
        <v>0</v>
      </c>
      <c r="P276" s="237">
        <v>0</v>
      </c>
      <c r="Q276" s="237">
        <f>ROUND(E276*P276,2)</f>
        <v>0</v>
      </c>
      <c r="R276" s="239" t="s">
        <v>319</v>
      </c>
      <c r="S276" s="239" t="s">
        <v>194</v>
      </c>
      <c r="T276" s="240" t="s">
        <v>194</v>
      </c>
      <c r="U276" s="224">
        <v>2.1499999999999998E-2</v>
      </c>
      <c r="V276" s="224">
        <f>ROUND(E276*U276,2)</f>
        <v>0.87</v>
      </c>
      <c r="W276" s="224"/>
      <c r="X276" s="224" t="s">
        <v>229</v>
      </c>
      <c r="Y276" s="224" t="s">
        <v>207</v>
      </c>
      <c r="Z276" s="213"/>
      <c r="AA276" s="213"/>
      <c r="AB276" s="213"/>
      <c r="AC276" s="213"/>
      <c r="AD276" s="213"/>
      <c r="AE276" s="213"/>
      <c r="AF276" s="213"/>
      <c r="AG276" s="213" t="s">
        <v>230</v>
      </c>
      <c r="AH276" s="213"/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2" x14ac:dyDescent="0.2">
      <c r="A277" s="220"/>
      <c r="B277" s="221"/>
      <c r="C277" s="253" t="s">
        <v>681</v>
      </c>
      <c r="D277" s="249"/>
      <c r="E277" s="249"/>
      <c r="F277" s="249"/>
      <c r="G277" s="249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3"/>
      <c r="AA277" s="213"/>
      <c r="AB277" s="213"/>
      <c r="AC277" s="213"/>
      <c r="AD277" s="213"/>
      <c r="AE277" s="213"/>
      <c r="AF277" s="213"/>
      <c r="AG277" s="213" t="s">
        <v>198</v>
      </c>
      <c r="AH277" s="213"/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2" x14ac:dyDescent="0.2">
      <c r="A278" s="220"/>
      <c r="B278" s="221"/>
      <c r="C278" s="264" t="s">
        <v>336</v>
      </c>
      <c r="D278" s="257"/>
      <c r="E278" s="258">
        <v>40.5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285</v>
      </c>
      <c r="AH278" s="213">
        <v>5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1" x14ac:dyDescent="0.2">
      <c r="A279" s="234">
        <v>164</v>
      </c>
      <c r="B279" s="235" t="s">
        <v>682</v>
      </c>
      <c r="C279" s="252" t="s">
        <v>683</v>
      </c>
      <c r="D279" s="236" t="s">
        <v>269</v>
      </c>
      <c r="E279" s="237">
        <v>36</v>
      </c>
      <c r="F279" s="238"/>
      <c r="G279" s="239">
        <f>ROUND(E279*F279,2)</f>
        <v>0</v>
      </c>
      <c r="H279" s="238"/>
      <c r="I279" s="239">
        <f>ROUND(E279*H279,2)</f>
        <v>0</v>
      </c>
      <c r="J279" s="238"/>
      <c r="K279" s="239">
        <f>ROUND(E279*J279,2)</f>
        <v>0</v>
      </c>
      <c r="L279" s="239">
        <v>21</v>
      </c>
      <c r="M279" s="239">
        <f>G279*(1+L279/100)</f>
        <v>0</v>
      </c>
      <c r="N279" s="237">
        <v>0</v>
      </c>
      <c r="O279" s="237">
        <f>ROUND(E279*N279,2)</f>
        <v>0</v>
      </c>
      <c r="P279" s="237">
        <v>0</v>
      </c>
      <c r="Q279" s="237">
        <f>ROUND(E279*P279,2)</f>
        <v>0</v>
      </c>
      <c r="R279" s="239" t="s">
        <v>319</v>
      </c>
      <c r="S279" s="239" t="s">
        <v>194</v>
      </c>
      <c r="T279" s="240" t="s">
        <v>194</v>
      </c>
      <c r="U279" s="224">
        <v>4.1000000000000002E-2</v>
      </c>
      <c r="V279" s="224">
        <f>ROUND(E279*U279,2)</f>
        <v>1.48</v>
      </c>
      <c r="W279" s="224"/>
      <c r="X279" s="224" t="s">
        <v>229</v>
      </c>
      <c r="Y279" s="224" t="s">
        <v>207</v>
      </c>
      <c r="Z279" s="213"/>
      <c r="AA279" s="213"/>
      <c r="AB279" s="213"/>
      <c r="AC279" s="213"/>
      <c r="AD279" s="213"/>
      <c r="AE279" s="213"/>
      <c r="AF279" s="213"/>
      <c r="AG279" s="213" t="s">
        <v>230</v>
      </c>
      <c r="AH279" s="213"/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2" x14ac:dyDescent="0.2">
      <c r="A280" s="220"/>
      <c r="B280" s="221"/>
      <c r="C280" s="253" t="s">
        <v>681</v>
      </c>
      <c r="D280" s="249"/>
      <c r="E280" s="249"/>
      <c r="F280" s="249"/>
      <c r="G280" s="249"/>
      <c r="H280" s="224"/>
      <c r="I280" s="224"/>
      <c r="J280" s="224"/>
      <c r="K280" s="224"/>
      <c r="L280" s="224"/>
      <c r="M280" s="224"/>
      <c r="N280" s="223"/>
      <c r="O280" s="223"/>
      <c r="P280" s="223"/>
      <c r="Q280" s="223"/>
      <c r="R280" s="224"/>
      <c r="S280" s="224"/>
      <c r="T280" s="224"/>
      <c r="U280" s="224"/>
      <c r="V280" s="224"/>
      <c r="W280" s="224"/>
      <c r="X280" s="224"/>
      <c r="Y280" s="224"/>
      <c r="Z280" s="213"/>
      <c r="AA280" s="213"/>
      <c r="AB280" s="213"/>
      <c r="AC280" s="213"/>
      <c r="AD280" s="213"/>
      <c r="AE280" s="213"/>
      <c r="AF280" s="213"/>
      <c r="AG280" s="213" t="s">
        <v>198</v>
      </c>
      <c r="AH280" s="213"/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2" x14ac:dyDescent="0.2">
      <c r="A281" s="220"/>
      <c r="B281" s="221"/>
      <c r="C281" s="264" t="s">
        <v>476</v>
      </c>
      <c r="D281" s="257"/>
      <c r="E281" s="258">
        <v>36</v>
      </c>
      <c r="F281" s="224"/>
      <c r="G281" s="224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3"/>
      <c r="AA281" s="213"/>
      <c r="AB281" s="213"/>
      <c r="AC281" s="213"/>
      <c r="AD281" s="213"/>
      <c r="AE281" s="213"/>
      <c r="AF281" s="213"/>
      <c r="AG281" s="213" t="s">
        <v>285</v>
      </c>
      <c r="AH281" s="213">
        <v>5</v>
      </c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1" x14ac:dyDescent="0.2">
      <c r="A282" s="234">
        <v>165</v>
      </c>
      <c r="B282" s="235" t="s">
        <v>684</v>
      </c>
      <c r="C282" s="252" t="s">
        <v>685</v>
      </c>
      <c r="D282" s="236" t="s">
        <v>269</v>
      </c>
      <c r="E282" s="237">
        <v>40.5</v>
      </c>
      <c r="F282" s="238"/>
      <c r="G282" s="239">
        <f>ROUND(E282*F282,2)</f>
        <v>0</v>
      </c>
      <c r="H282" s="238"/>
      <c r="I282" s="239">
        <f>ROUND(E282*H282,2)</f>
        <v>0</v>
      </c>
      <c r="J282" s="238"/>
      <c r="K282" s="239">
        <f>ROUND(E282*J282,2)</f>
        <v>0</v>
      </c>
      <c r="L282" s="239">
        <v>21</v>
      </c>
      <c r="M282" s="239">
        <f>G282*(1+L282/100)</f>
        <v>0</v>
      </c>
      <c r="N282" s="237">
        <v>0</v>
      </c>
      <c r="O282" s="237">
        <f>ROUND(E282*N282,2)</f>
        <v>0</v>
      </c>
      <c r="P282" s="237">
        <v>0</v>
      </c>
      <c r="Q282" s="237">
        <f>ROUND(E282*P282,2)</f>
        <v>0</v>
      </c>
      <c r="R282" s="239"/>
      <c r="S282" s="239" t="s">
        <v>194</v>
      </c>
      <c r="T282" s="240" t="s">
        <v>194</v>
      </c>
      <c r="U282" s="224">
        <v>0</v>
      </c>
      <c r="V282" s="224">
        <f>ROUND(E282*U282,2)</f>
        <v>0</v>
      </c>
      <c r="W282" s="224"/>
      <c r="X282" s="224" t="s">
        <v>229</v>
      </c>
      <c r="Y282" s="224" t="s">
        <v>189</v>
      </c>
      <c r="Z282" s="213"/>
      <c r="AA282" s="213"/>
      <c r="AB282" s="213"/>
      <c r="AC282" s="213"/>
      <c r="AD282" s="213"/>
      <c r="AE282" s="213"/>
      <c r="AF282" s="213"/>
      <c r="AG282" s="213" t="s">
        <v>230</v>
      </c>
      <c r="AH282" s="213"/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2" x14ac:dyDescent="0.2">
      <c r="A283" s="220"/>
      <c r="B283" s="221"/>
      <c r="C283" s="264" t="s">
        <v>336</v>
      </c>
      <c r="D283" s="257"/>
      <c r="E283" s="258">
        <v>40.5</v>
      </c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3"/>
      <c r="AA283" s="213"/>
      <c r="AB283" s="213"/>
      <c r="AC283" s="213"/>
      <c r="AD283" s="213"/>
      <c r="AE283" s="213"/>
      <c r="AF283" s="213"/>
      <c r="AG283" s="213" t="s">
        <v>285</v>
      </c>
      <c r="AH283" s="213">
        <v>5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1" x14ac:dyDescent="0.2">
      <c r="A284" s="234">
        <v>166</v>
      </c>
      <c r="B284" s="235" t="s">
        <v>686</v>
      </c>
      <c r="C284" s="252" t="s">
        <v>687</v>
      </c>
      <c r="D284" s="236" t="s">
        <v>269</v>
      </c>
      <c r="E284" s="237">
        <v>36</v>
      </c>
      <c r="F284" s="238"/>
      <c r="G284" s="239">
        <f>ROUND(E284*F284,2)</f>
        <v>0</v>
      </c>
      <c r="H284" s="238"/>
      <c r="I284" s="239">
        <f>ROUND(E284*H284,2)</f>
        <v>0</v>
      </c>
      <c r="J284" s="238"/>
      <c r="K284" s="239">
        <f>ROUND(E284*J284,2)</f>
        <v>0</v>
      </c>
      <c r="L284" s="239">
        <v>21</v>
      </c>
      <c r="M284" s="239">
        <f>G284*(1+L284/100)</f>
        <v>0</v>
      </c>
      <c r="N284" s="237">
        <v>0</v>
      </c>
      <c r="O284" s="237">
        <f>ROUND(E284*N284,2)</f>
        <v>0</v>
      </c>
      <c r="P284" s="237">
        <v>0</v>
      </c>
      <c r="Q284" s="237">
        <f>ROUND(E284*P284,2)</f>
        <v>0</v>
      </c>
      <c r="R284" s="239"/>
      <c r="S284" s="239" t="s">
        <v>194</v>
      </c>
      <c r="T284" s="240" t="s">
        <v>194</v>
      </c>
      <c r="U284" s="224">
        <v>0</v>
      </c>
      <c r="V284" s="224">
        <f>ROUND(E284*U284,2)</f>
        <v>0</v>
      </c>
      <c r="W284" s="224"/>
      <c r="X284" s="224" t="s">
        <v>229</v>
      </c>
      <c r="Y284" s="224" t="s">
        <v>189</v>
      </c>
      <c r="Z284" s="213"/>
      <c r="AA284" s="213"/>
      <c r="AB284" s="213"/>
      <c r="AC284" s="213"/>
      <c r="AD284" s="213"/>
      <c r="AE284" s="213"/>
      <c r="AF284" s="213"/>
      <c r="AG284" s="213" t="s">
        <v>230</v>
      </c>
      <c r="AH284" s="213"/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outlineLevel="2" x14ac:dyDescent="0.2">
      <c r="A285" s="220"/>
      <c r="B285" s="221"/>
      <c r="C285" s="264" t="s">
        <v>476</v>
      </c>
      <c r="D285" s="257"/>
      <c r="E285" s="258">
        <v>36</v>
      </c>
      <c r="F285" s="224"/>
      <c r="G285" s="224"/>
      <c r="H285" s="224"/>
      <c r="I285" s="224"/>
      <c r="J285" s="224"/>
      <c r="K285" s="224"/>
      <c r="L285" s="224"/>
      <c r="M285" s="224"/>
      <c r="N285" s="223"/>
      <c r="O285" s="223"/>
      <c r="P285" s="223"/>
      <c r="Q285" s="223"/>
      <c r="R285" s="224"/>
      <c r="S285" s="224"/>
      <c r="T285" s="224"/>
      <c r="U285" s="224"/>
      <c r="V285" s="224"/>
      <c r="W285" s="224"/>
      <c r="X285" s="224"/>
      <c r="Y285" s="224"/>
      <c r="Z285" s="213"/>
      <c r="AA285" s="213"/>
      <c r="AB285" s="213"/>
      <c r="AC285" s="213"/>
      <c r="AD285" s="213"/>
      <c r="AE285" s="213"/>
      <c r="AF285" s="213"/>
      <c r="AG285" s="213" t="s">
        <v>285</v>
      </c>
      <c r="AH285" s="213">
        <v>5</v>
      </c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outlineLevel="1" x14ac:dyDescent="0.2">
      <c r="A286" s="220">
        <v>167</v>
      </c>
      <c r="B286" s="221" t="s">
        <v>688</v>
      </c>
      <c r="C286" s="266" t="s">
        <v>689</v>
      </c>
      <c r="D286" s="222" t="s">
        <v>0</v>
      </c>
      <c r="E286" s="261"/>
      <c r="F286" s="225"/>
      <c r="G286" s="224">
        <f>ROUND(E286*F286,2)</f>
        <v>0</v>
      </c>
      <c r="H286" s="225"/>
      <c r="I286" s="224">
        <f>ROUND(E286*H286,2)</f>
        <v>0</v>
      </c>
      <c r="J286" s="225"/>
      <c r="K286" s="224">
        <f>ROUND(E286*J286,2)</f>
        <v>0</v>
      </c>
      <c r="L286" s="224">
        <v>21</v>
      </c>
      <c r="M286" s="224">
        <f>G286*(1+L286/100)</f>
        <v>0</v>
      </c>
      <c r="N286" s="223">
        <v>0</v>
      </c>
      <c r="O286" s="223">
        <f>ROUND(E286*N286,2)</f>
        <v>0</v>
      </c>
      <c r="P286" s="223">
        <v>0</v>
      </c>
      <c r="Q286" s="223">
        <f>ROUND(E286*P286,2)</f>
        <v>0</v>
      </c>
      <c r="R286" s="224" t="s">
        <v>319</v>
      </c>
      <c r="S286" s="224" t="s">
        <v>194</v>
      </c>
      <c r="T286" s="224" t="s">
        <v>194</v>
      </c>
      <c r="U286" s="224">
        <v>0</v>
      </c>
      <c r="V286" s="224">
        <f>ROUND(E286*U286,2)</f>
        <v>0</v>
      </c>
      <c r="W286" s="224"/>
      <c r="X286" s="224" t="s">
        <v>294</v>
      </c>
      <c r="Y286" s="224" t="s">
        <v>207</v>
      </c>
      <c r="Z286" s="213"/>
      <c r="AA286" s="213"/>
      <c r="AB286" s="213"/>
      <c r="AC286" s="213"/>
      <c r="AD286" s="213"/>
      <c r="AE286" s="213"/>
      <c r="AF286" s="213"/>
      <c r="AG286" s="213" t="s">
        <v>295</v>
      </c>
      <c r="AH286" s="213"/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x14ac:dyDescent="0.2">
      <c r="A287" s="227" t="s">
        <v>181</v>
      </c>
      <c r="B287" s="228" t="s">
        <v>125</v>
      </c>
      <c r="C287" s="250" t="s">
        <v>126</v>
      </c>
      <c r="D287" s="229"/>
      <c r="E287" s="230"/>
      <c r="F287" s="231"/>
      <c r="G287" s="231">
        <f>SUMIF(AG288:AG346,"&lt;&gt;NOR",G288:G346)</f>
        <v>0</v>
      </c>
      <c r="H287" s="231"/>
      <c r="I287" s="231">
        <f>SUM(I288:I346)</f>
        <v>0</v>
      </c>
      <c r="J287" s="231"/>
      <c r="K287" s="231">
        <f>SUM(K288:K346)</f>
        <v>0</v>
      </c>
      <c r="L287" s="231"/>
      <c r="M287" s="231">
        <f>SUM(M288:M346)</f>
        <v>0</v>
      </c>
      <c r="N287" s="230"/>
      <c r="O287" s="230">
        <f>SUM(O288:O346)</f>
        <v>0.05</v>
      </c>
      <c r="P287" s="230"/>
      <c r="Q287" s="230">
        <f>SUM(Q288:Q346)</f>
        <v>0</v>
      </c>
      <c r="R287" s="231"/>
      <c r="S287" s="231"/>
      <c r="T287" s="232"/>
      <c r="U287" s="226"/>
      <c r="V287" s="226">
        <f>SUM(V288:V346)</f>
        <v>28.199999999999996</v>
      </c>
      <c r="W287" s="226"/>
      <c r="X287" s="226"/>
      <c r="Y287" s="226"/>
      <c r="AG287" t="s">
        <v>182</v>
      </c>
    </row>
    <row r="288" spans="1:60" outlineLevel="1" x14ac:dyDescent="0.2">
      <c r="A288" s="241">
        <v>168</v>
      </c>
      <c r="B288" s="242" t="s">
        <v>690</v>
      </c>
      <c r="C288" s="251" t="s">
        <v>691</v>
      </c>
      <c r="D288" s="243" t="s">
        <v>318</v>
      </c>
      <c r="E288" s="244">
        <v>2</v>
      </c>
      <c r="F288" s="245"/>
      <c r="G288" s="246">
        <f>ROUND(E288*F288,2)</f>
        <v>0</v>
      </c>
      <c r="H288" s="245"/>
      <c r="I288" s="246">
        <f>ROUND(E288*H288,2)</f>
        <v>0</v>
      </c>
      <c r="J288" s="245"/>
      <c r="K288" s="246">
        <f>ROUND(E288*J288,2)</f>
        <v>0</v>
      </c>
      <c r="L288" s="246">
        <v>21</v>
      </c>
      <c r="M288" s="246">
        <f>G288*(1+L288/100)</f>
        <v>0</v>
      </c>
      <c r="N288" s="244">
        <v>6.0999999999999997E-4</v>
      </c>
      <c r="O288" s="244">
        <f>ROUND(E288*N288,2)</f>
        <v>0</v>
      </c>
      <c r="P288" s="244">
        <v>0</v>
      </c>
      <c r="Q288" s="244">
        <f>ROUND(E288*P288,2)</f>
        <v>0</v>
      </c>
      <c r="R288" s="246" t="s">
        <v>315</v>
      </c>
      <c r="S288" s="246" t="s">
        <v>194</v>
      </c>
      <c r="T288" s="247" t="s">
        <v>194</v>
      </c>
      <c r="U288" s="224">
        <v>0.22700000000000001</v>
      </c>
      <c r="V288" s="224">
        <f>ROUND(E288*U288,2)</f>
        <v>0.45</v>
      </c>
      <c r="W288" s="224"/>
      <c r="X288" s="224" t="s">
        <v>229</v>
      </c>
      <c r="Y288" s="224" t="s">
        <v>207</v>
      </c>
      <c r="Z288" s="213"/>
      <c r="AA288" s="213"/>
      <c r="AB288" s="213"/>
      <c r="AC288" s="213"/>
      <c r="AD288" s="213"/>
      <c r="AE288" s="213"/>
      <c r="AF288" s="213"/>
      <c r="AG288" s="213" t="s">
        <v>230</v>
      </c>
      <c r="AH288" s="213"/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outlineLevel="1" x14ac:dyDescent="0.2">
      <c r="A289" s="234">
        <v>169</v>
      </c>
      <c r="B289" s="235" t="s">
        <v>692</v>
      </c>
      <c r="C289" s="252" t="s">
        <v>693</v>
      </c>
      <c r="D289" s="236" t="s">
        <v>318</v>
      </c>
      <c r="E289" s="237">
        <v>6</v>
      </c>
      <c r="F289" s="238"/>
      <c r="G289" s="239">
        <f>ROUND(E289*F289,2)</f>
        <v>0</v>
      </c>
      <c r="H289" s="238"/>
      <c r="I289" s="239">
        <f>ROUND(E289*H289,2)</f>
        <v>0</v>
      </c>
      <c r="J289" s="238"/>
      <c r="K289" s="239">
        <f>ROUND(E289*J289,2)</f>
        <v>0</v>
      </c>
      <c r="L289" s="239">
        <v>21</v>
      </c>
      <c r="M289" s="239">
        <f>G289*(1+L289/100)</f>
        <v>0</v>
      </c>
      <c r="N289" s="237">
        <v>8.8999999999999995E-4</v>
      </c>
      <c r="O289" s="237">
        <f>ROUND(E289*N289,2)</f>
        <v>0.01</v>
      </c>
      <c r="P289" s="237">
        <v>0</v>
      </c>
      <c r="Q289" s="237">
        <f>ROUND(E289*P289,2)</f>
        <v>0</v>
      </c>
      <c r="R289" s="239" t="s">
        <v>315</v>
      </c>
      <c r="S289" s="239" t="s">
        <v>194</v>
      </c>
      <c r="T289" s="240" t="s">
        <v>194</v>
      </c>
      <c r="U289" s="224">
        <v>0.26900000000000002</v>
      </c>
      <c r="V289" s="224">
        <f>ROUND(E289*U289,2)</f>
        <v>1.61</v>
      </c>
      <c r="W289" s="224"/>
      <c r="X289" s="224" t="s">
        <v>229</v>
      </c>
      <c r="Y289" s="224" t="s">
        <v>207</v>
      </c>
      <c r="Z289" s="213"/>
      <c r="AA289" s="213"/>
      <c r="AB289" s="213"/>
      <c r="AC289" s="213"/>
      <c r="AD289" s="213"/>
      <c r="AE289" s="213"/>
      <c r="AF289" s="213"/>
      <c r="AG289" s="213" t="s">
        <v>230</v>
      </c>
      <c r="AH289" s="213"/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2" x14ac:dyDescent="0.2">
      <c r="A290" s="220"/>
      <c r="B290" s="221"/>
      <c r="C290" s="264" t="s">
        <v>88</v>
      </c>
      <c r="D290" s="257"/>
      <c r="E290" s="258">
        <v>4</v>
      </c>
      <c r="F290" s="224"/>
      <c r="G290" s="224"/>
      <c r="H290" s="224"/>
      <c r="I290" s="224"/>
      <c r="J290" s="224"/>
      <c r="K290" s="224"/>
      <c r="L290" s="224"/>
      <c r="M290" s="224"/>
      <c r="N290" s="223"/>
      <c r="O290" s="223"/>
      <c r="P290" s="223"/>
      <c r="Q290" s="223"/>
      <c r="R290" s="224"/>
      <c r="S290" s="224"/>
      <c r="T290" s="224"/>
      <c r="U290" s="224"/>
      <c r="V290" s="224"/>
      <c r="W290" s="224"/>
      <c r="X290" s="224"/>
      <c r="Y290" s="224"/>
      <c r="Z290" s="213"/>
      <c r="AA290" s="213"/>
      <c r="AB290" s="213"/>
      <c r="AC290" s="213"/>
      <c r="AD290" s="213"/>
      <c r="AE290" s="213"/>
      <c r="AF290" s="213"/>
      <c r="AG290" s="213" t="s">
        <v>285</v>
      </c>
      <c r="AH290" s="213">
        <v>0</v>
      </c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3" x14ac:dyDescent="0.2">
      <c r="A291" s="220"/>
      <c r="B291" s="221"/>
      <c r="C291" s="264" t="s">
        <v>81</v>
      </c>
      <c r="D291" s="257"/>
      <c r="E291" s="258">
        <v>2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285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1" x14ac:dyDescent="0.2">
      <c r="A292" s="234">
        <v>170</v>
      </c>
      <c r="B292" s="235" t="s">
        <v>694</v>
      </c>
      <c r="C292" s="252" t="s">
        <v>695</v>
      </c>
      <c r="D292" s="236" t="s">
        <v>318</v>
      </c>
      <c r="E292" s="237">
        <v>12</v>
      </c>
      <c r="F292" s="238"/>
      <c r="G292" s="239">
        <f>ROUND(E292*F292,2)</f>
        <v>0</v>
      </c>
      <c r="H292" s="238"/>
      <c r="I292" s="239">
        <f>ROUND(E292*H292,2)</f>
        <v>0</v>
      </c>
      <c r="J292" s="238"/>
      <c r="K292" s="239">
        <f>ROUND(E292*J292,2)</f>
        <v>0</v>
      </c>
      <c r="L292" s="239">
        <v>21</v>
      </c>
      <c r="M292" s="239">
        <f>G292*(1+L292/100)</f>
        <v>0</v>
      </c>
      <c r="N292" s="237">
        <v>1.2999999999999999E-3</v>
      </c>
      <c r="O292" s="237">
        <f>ROUND(E292*N292,2)</f>
        <v>0.02</v>
      </c>
      <c r="P292" s="237">
        <v>0</v>
      </c>
      <c r="Q292" s="237">
        <f>ROUND(E292*P292,2)</f>
        <v>0</v>
      </c>
      <c r="R292" s="239" t="s">
        <v>315</v>
      </c>
      <c r="S292" s="239" t="s">
        <v>194</v>
      </c>
      <c r="T292" s="240" t="s">
        <v>194</v>
      </c>
      <c r="U292" s="224">
        <v>0.35099999999999998</v>
      </c>
      <c r="V292" s="224">
        <f>ROUND(E292*U292,2)</f>
        <v>4.21</v>
      </c>
      <c r="W292" s="224"/>
      <c r="X292" s="224" t="s">
        <v>229</v>
      </c>
      <c r="Y292" s="224" t="s">
        <v>207</v>
      </c>
      <c r="Z292" s="213"/>
      <c r="AA292" s="213"/>
      <c r="AB292" s="213"/>
      <c r="AC292" s="213"/>
      <c r="AD292" s="213"/>
      <c r="AE292" s="213"/>
      <c r="AF292" s="213"/>
      <c r="AG292" s="213" t="s">
        <v>230</v>
      </c>
      <c r="AH292" s="213"/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2" x14ac:dyDescent="0.2">
      <c r="A293" s="220"/>
      <c r="B293" s="221"/>
      <c r="C293" s="264" t="s">
        <v>88</v>
      </c>
      <c r="D293" s="257"/>
      <c r="E293" s="258">
        <v>4</v>
      </c>
      <c r="F293" s="224"/>
      <c r="G293" s="224"/>
      <c r="H293" s="224"/>
      <c r="I293" s="224"/>
      <c r="J293" s="224"/>
      <c r="K293" s="224"/>
      <c r="L293" s="224"/>
      <c r="M293" s="224"/>
      <c r="N293" s="223"/>
      <c r="O293" s="223"/>
      <c r="P293" s="223"/>
      <c r="Q293" s="223"/>
      <c r="R293" s="224"/>
      <c r="S293" s="224"/>
      <c r="T293" s="224"/>
      <c r="U293" s="224"/>
      <c r="V293" s="224"/>
      <c r="W293" s="224"/>
      <c r="X293" s="224"/>
      <c r="Y293" s="224"/>
      <c r="Z293" s="213"/>
      <c r="AA293" s="213"/>
      <c r="AB293" s="213"/>
      <c r="AC293" s="213"/>
      <c r="AD293" s="213"/>
      <c r="AE293" s="213"/>
      <c r="AF293" s="213"/>
      <c r="AG293" s="213" t="s">
        <v>285</v>
      </c>
      <c r="AH293" s="213">
        <v>0</v>
      </c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3" x14ac:dyDescent="0.2">
      <c r="A294" s="220"/>
      <c r="B294" s="221"/>
      <c r="C294" s="264" t="s">
        <v>88</v>
      </c>
      <c r="D294" s="257"/>
      <c r="E294" s="258">
        <v>4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285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3" x14ac:dyDescent="0.2">
      <c r="A295" s="220"/>
      <c r="B295" s="221"/>
      <c r="C295" s="264" t="s">
        <v>81</v>
      </c>
      <c r="D295" s="257"/>
      <c r="E295" s="258">
        <v>2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3"/>
      <c r="AA295" s="213"/>
      <c r="AB295" s="213"/>
      <c r="AC295" s="213"/>
      <c r="AD295" s="213"/>
      <c r="AE295" s="213"/>
      <c r="AF295" s="213"/>
      <c r="AG295" s="213" t="s">
        <v>285</v>
      </c>
      <c r="AH295" s="213">
        <v>0</v>
      </c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3" x14ac:dyDescent="0.2">
      <c r="A296" s="220"/>
      <c r="B296" s="221"/>
      <c r="C296" s="264" t="s">
        <v>81</v>
      </c>
      <c r="D296" s="257"/>
      <c r="E296" s="258">
        <v>2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3"/>
      <c r="AA296" s="213"/>
      <c r="AB296" s="213"/>
      <c r="AC296" s="213"/>
      <c r="AD296" s="213"/>
      <c r="AE296" s="213"/>
      <c r="AF296" s="213"/>
      <c r="AG296" s="213" t="s">
        <v>285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1" x14ac:dyDescent="0.2">
      <c r="A297" s="234">
        <v>171</v>
      </c>
      <c r="B297" s="235" t="s">
        <v>696</v>
      </c>
      <c r="C297" s="252" t="s">
        <v>697</v>
      </c>
      <c r="D297" s="236" t="s">
        <v>318</v>
      </c>
      <c r="E297" s="237">
        <v>12</v>
      </c>
      <c r="F297" s="238"/>
      <c r="G297" s="239">
        <f>ROUND(E297*F297,2)</f>
        <v>0</v>
      </c>
      <c r="H297" s="238"/>
      <c r="I297" s="239">
        <f>ROUND(E297*H297,2)</f>
        <v>0</v>
      </c>
      <c r="J297" s="238"/>
      <c r="K297" s="239">
        <f>ROUND(E297*J297,2)</f>
        <v>0</v>
      </c>
      <c r="L297" s="239">
        <v>21</v>
      </c>
      <c r="M297" s="239">
        <f>G297*(1+L297/100)</f>
        <v>0</v>
      </c>
      <c r="N297" s="237">
        <v>0</v>
      </c>
      <c r="O297" s="237">
        <f>ROUND(E297*N297,2)</f>
        <v>0</v>
      </c>
      <c r="P297" s="237">
        <v>0</v>
      </c>
      <c r="Q297" s="237">
        <f>ROUND(E297*P297,2)</f>
        <v>0</v>
      </c>
      <c r="R297" s="239" t="s">
        <v>319</v>
      </c>
      <c r="S297" s="239" t="s">
        <v>194</v>
      </c>
      <c r="T297" s="240" t="s">
        <v>194</v>
      </c>
      <c r="U297" s="224">
        <v>5.0999999999999997E-2</v>
      </c>
      <c r="V297" s="224">
        <f>ROUND(E297*U297,2)</f>
        <v>0.61</v>
      </c>
      <c r="W297" s="224"/>
      <c r="X297" s="224" t="s">
        <v>229</v>
      </c>
      <c r="Y297" s="224" t="s">
        <v>207</v>
      </c>
      <c r="Z297" s="213"/>
      <c r="AA297" s="213"/>
      <c r="AB297" s="213"/>
      <c r="AC297" s="213"/>
      <c r="AD297" s="213"/>
      <c r="AE297" s="213"/>
      <c r="AF297" s="213"/>
      <c r="AG297" s="213" t="s">
        <v>230</v>
      </c>
      <c r="AH297" s="213"/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2" x14ac:dyDescent="0.2">
      <c r="A298" s="220"/>
      <c r="B298" s="221"/>
      <c r="C298" s="264" t="s">
        <v>698</v>
      </c>
      <c r="D298" s="257"/>
      <c r="E298" s="258">
        <v>12</v>
      </c>
      <c r="F298" s="224"/>
      <c r="G298" s="224"/>
      <c r="H298" s="224"/>
      <c r="I298" s="224"/>
      <c r="J298" s="224"/>
      <c r="K298" s="224"/>
      <c r="L298" s="224"/>
      <c r="M298" s="224"/>
      <c r="N298" s="223"/>
      <c r="O298" s="223"/>
      <c r="P298" s="223"/>
      <c r="Q298" s="223"/>
      <c r="R298" s="224"/>
      <c r="S298" s="224"/>
      <c r="T298" s="224"/>
      <c r="U298" s="224"/>
      <c r="V298" s="224"/>
      <c r="W298" s="224"/>
      <c r="X298" s="224"/>
      <c r="Y298" s="224"/>
      <c r="Z298" s="213"/>
      <c r="AA298" s="213"/>
      <c r="AB298" s="213"/>
      <c r="AC298" s="213"/>
      <c r="AD298" s="213"/>
      <c r="AE298" s="213"/>
      <c r="AF298" s="213"/>
      <c r="AG298" s="213" t="s">
        <v>285</v>
      </c>
      <c r="AH298" s="213">
        <v>5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1" x14ac:dyDescent="0.2">
      <c r="A299" s="234">
        <v>172</v>
      </c>
      <c r="B299" s="235" t="s">
        <v>699</v>
      </c>
      <c r="C299" s="252" t="s">
        <v>700</v>
      </c>
      <c r="D299" s="236" t="s">
        <v>318</v>
      </c>
      <c r="E299" s="237">
        <v>6</v>
      </c>
      <c r="F299" s="238"/>
      <c r="G299" s="239">
        <f>ROUND(E299*F299,2)</f>
        <v>0</v>
      </c>
      <c r="H299" s="238"/>
      <c r="I299" s="239">
        <f>ROUND(E299*H299,2)</f>
        <v>0</v>
      </c>
      <c r="J299" s="238"/>
      <c r="K299" s="239">
        <f>ROUND(E299*J299,2)</f>
        <v>0</v>
      </c>
      <c r="L299" s="239">
        <v>21</v>
      </c>
      <c r="M299" s="239">
        <f>G299*(1+L299/100)</f>
        <v>0</v>
      </c>
      <c r="N299" s="237">
        <v>0</v>
      </c>
      <c r="O299" s="237">
        <f>ROUND(E299*N299,2)</f>
        <v>0</v>
      </c>
      <c r="P299" s="237">
        <v>0</v>
      </c>
      <c r="Q299" s="237">
        <f>ROUND(E299*P299,2)</f>
        <v>0</v>
      </c>
      <c r="R299" s="239" t="s">
        <v>319</v>
      </c>
      <c r="S299" s="239" t="s">
        <v>194</v>
      </c>
      <c r="T299" s="240" t="s">
        <v>194</v>
      </c>
      <c r="U299" s="224">
        <v>0.16500000000000001</v>
      </c>
      <c r="V299" s="224">
        <f>ROUND(E299*U299,2)</f>
        <v>0.99</v>
      </c>
      <c r="W299" s="224"/>
      <c r="X299" s="224" t="s">
        <v>229</v>
      </c>
      <c r="Y299" s="224" t="s">
        <v>207</v>
      </c>
      <c r="Z299" s="213"/>
      <c r="AA299" s="213"/>
      <c r="AB299" s="213"/>
      <c r="AC299" s="213"/>
      <c r="AD299" s="213"/>
      <c r="AE299" s="213"/>
      <c r="AF299" s="213"/>
      <c r="AG299" s="213" t="s">
        <v>230</v>
      </c>
      <c r="AH299" s="213"/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outlineLevel="2" x14ac:dyDescent="0.2">
      <c r="A300" s="220"/>
      <c r="B300" s="221"/>
      <c r="C300" s="264" t="s">
        <v>701</v>
      </c>
      <c r="D300" s="257"/>
      <c r="E300" s="258">
        <v>6</v>
      </c>
      <c r="F300" s="224"/>
      <c r="G300" s="224"/>
      <c r="H300" s="224"/>
      <c r="I300" s="224"/>
      <c r="J300" s="224"/>
      <c r="K300" s="224"/>
      <c r="L300" s="224"/>
      <c r="M300" s="224"/>
      <c r="N300" s="223"/>
      <c r="O300" s="223"/>
      <c r="P300" s="223"/>
      <c r="Q300" s="223"/>
      <c r="R300" s="224"/>
      <c r="S300" s="224"/>
      <c r="T300" s="224"/>
      <c r="U300" s="224"/>
      <c r="V300" s="224"/>
      <c r="W300" s="224"/>
      <c r="X300" s="224"/>
      <c r="Y300" s="224"/>
      <c r="Z300" s="213"/>
      <c r="AA300" s="213"/>
      <c r="AB300" s="213"/>
      <c r="AC300" s="213"/>
      <c r="AD300" s="213"/>
      <c r="AE300" s="213"/>
      <c r="AF300" s="213"/>
      <c r="AG300" s="213" t="s">
        <v>285</v>
      </c>
      <c r="AH300" s="213">
        <v>5</v>
      </c>
      <c r="AI300" s="213"/>
      <c r="AJ300" s="213"/>
      <c r="AK300" s="213"/>
      <c r="AL300" s="213"/>
      <c r="AM300" s="213"/>
      <c r="AN300" s="213"/>
      <c r="AO300" s="213"/>
      <c r="AP300" s="213"/>
      <c r="AQ300" s="213"/>
      <c r="AR300" s="213"/>
      <c r="AS300" s="213"/>
      <c r="AT300" s="213"/>
      <c r="AU300" s="213"/>
      <c r="AV300" s="213"/>
      <c r="AW300" s="213"/>
      <c r="AX300" s="213"/>
      <c r="AY300" s="213"/>
      <c r="AZ300" s="213"/>
      <c r="BA300" s="213"/>
      <c r="BB300" s="213"/>
      <c r="BC300" s="213"/>
      <c r="BD300" s="213"/>
      <c r="BE300" s="213"/>
      <c r="BF300" s="213"/>
      <c r="BG300" s="213"/>
      <c r="BH300" s="213"/>
    </row>
    <row r="301" spans="1:60" outlineLevel="1" x14ac:dyDescent="0.2">
      <c r="A301" s="234">
        <v>173</v>
      </c>
      <c r="B301" s="235" t="s">
        <v>702</v>
      </c>
      <c r="C301" s="252" t="s">
        <v>703</v>
      </c>
      <c r="D301" s="236" t="s">
        <v>318</v>
      </c>
      <c r="E301" s="237">
        <v>2</v>
      </c>
      <c r="F301" s="238"/>
      <c r="G301" s="239">
        <f>ROUND(E301*F301,2)</f>
        <v>0</v>
      </c>
      <c r="H301" s="238"/>
      <c r="I301" s="239">
        <f>ROUND(E301*H301,2)</f>
        <v>0</v>
      </c>
      <c r="J301" s="238"/>
      <c r="K301" s="239">
        <f>ROUND(E301*J301,2)</f>
        <v>0</v>
      </c>
      <c r="L301" s="239">
        <v>21</v>
      </c>
      <c r="M301" s="239">
        <f>G301*(1+L301/100)</f>
        <v>0</v>
      </c>
      <c r="N301" s="237">
        <v>0</v>
      </c>
      <c r="O301" s="237">
        <f>ROUND(E301*N301,2)</f>
        <v>0</v>
      </c>
      <c r="P301" s="237">
        <v>0</v>
      </c>
      <c r="Q301" s="237">
        <f>ROUND(E301*P301,2)</f>
        <v>0</v>
      </c>
      <c r="R301" s="239" t="s">
        <v>319</v>
      </c>
      <c r="S301" s="239" t="s">
        <v>194</v>
      </c>
      <c r="T301" s="240" t="s">
        <v>194</v>
      </c>
      <c r="U301" s="224">
        <v>0.22700000000000001</v>
      </c>
      <c r="V301" s="224">
        <f>ROUND(E301*U301,2)</f>
        <v>0.45</v>
      </c>
      <c r="W301" s="224"/>
      <c r="X301" s="224" t="s">
        <v>229</v>
      </c>
      <c r="Y301" s="224" t="s">
        <v>207</v>
      </c>
      <c r="Z301" s="213"/>
      <c r="AA301" s="213"/>
      <c r="AB301" s="213"/>
      <c r="AC301" s="213"/>
      <c r="AD301" s="213"/>
      <c r="AE301" s="213"/>
      <c r="AF301" s="213"/>
      <c r="AG301" s="213" t="s">
        <v>230</v>
      </c>
      <c r="AH301" s="213"/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outlineLevel="2" x14ac:dyDescent="0.2">
      <c r="A302" s="220"/>
      <c r="B302" s="221"/>
      <c r="C302" s="264" t="s">
        <v>704</v>
      </c>
      <c r="D302" s="257"/>
      <c r="E302" s="258">
        <v>2</v>
      </c>
      <c r="F302" s="224"/>
      <c r="G302" s="224"/>
      <c r="H302" s="224"/>
      <c r="I302" s="224"/>
      <c r="J302" s="224"/>
      <c r="K302" s="224"/>
      <c r="L302" s="224"/>
      <c r="M302" s="224"/>
      <c r="N302" s="223"/>
      <c r="O302" s="223"/>
      <c r="P302" s="223"/>
      <c r="Q302" s="223"/>
      <c r="R302" s="224"/>
      <c r="S302" s="224"/>
      <c r="T302" s="224"/>
      <c r="U302" s="224"/>
      <c r="V302" s="224"/>
      <c r="W302" s="224"/>
      <c r="X302" s="224"/>
      <c r="Y302" s="224"/>
      <c r="Z302" s="213"/>
      <c r="AA302" s="213"/>
      <c r="AB302" s="213"/>
      <c r="AC302" s="213"/>
      <c r="AD302" s="213"/>
      <c r="AE302" s="213"/>
      <c r="AF302" s="213"/>
      <c r="AG302" s="213" t="s">
        <v>285</v>
      </c>
      <c r="AH302" s="213">
        <v>5</v>
      </c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outlineLevel="1" x14ac:dyDescent="0.2">
      <c r="A303" s="234">
        <v>174</v>
      </c>
      <c r="B303" s="235" t="s">
        <v>705</v>
      </c>
      <c r="C303" s="252" t="s">
        <v>706</v>
      </c>
      <c r="D303" s="236" t="s">
        <v>318</v>
      </c>
      <c r="E303" s="237">
        <v>10</v>
      </c>
      <c r="F303" s="238"/>
      <c r="G303" s="239">
        <f>ROUND(E303*F303,2)</f>
        <v>0</v>
      </c>
      <c r="H303" s="238"/>
      <c r="I303" s="239">
        <f>ROUND(E303*H303,2)</f>
        <v>0</v>
      </c>
      <c r="J303" s="238"/>
      <c r="K303" s="239">
        <f>ROUND(E303*J303,2)</f>
        <v>0</v>
      </c>
      <c r="L303" s="239">
        <v>21</v>
      </c>
      <c r="M303" s="239">
        <f>G303*(1+L303/100)</f>
        <v>0</v>
      </c>
      <c r="N303" s="237">
        <v>0</v>
      </c>
      <c r="O303" s="237">
        <f>ROUND(E303*N303,2)</f>
        <v>0</v>
      </c>
      <c r="P303" s="237">
        <v>0</v>
      </c>
      <c r="Q303" s="237">
        <f>ROUND(E303*P303,2)</f>
        <v>0</v>
      </c>
      <c r="R303" s="239" t="s">
        <v>319</v>
      </c>
      <c r="S303" s="239" t="s">
        <v>194</v>
      </c>
      <c r="T303" s="240" t="s">
        <v>194</v>
      </c>
      <c r="U303" s="224">
        <v>0.26800000000000002</v>
      </c>
      <c r="V303" s="224">
        <f>ROUND(E303*U303,2)</f>
        <v>2.68</v>
      </c>
      <c r="W303" s="224"/>
      <c r="X303" s="224" t="s">
        <v>229</v>
      </c>
      <c r="Y303" s="224" t="s">
        <v>207</v>
      </c>
      <c r="Z303" s="213"/>
      <c r="AA303" s="213"/>
      <c r="AB303" s="213"/>
      <c r="AC303" s="213"/>
      <c r="AD303" s="213"/>
      <c r="AE303" s="213"/>
      <c r="AF303" s="213"/>
      <c r="AG303" s="213" t="s">
        <v>230</v>
      </c>
      <c r="AH303" s="213"/>
      <c r="AI303" s="213"/>
      <c r="AJ303" s="213"/>
      <c r="AK303" s="213"/>
      <c r="AL303" s="213"/>
      <c r="AM303" s="213"/>
      <c r="AN303" s="213"/>
      <c r="AO303" s="213"/>
      <c r="AP303" s="213"/>
      <c r="AQ303" s="213"/>
      <c r="AR303" s="213"/>
      <c r="AS303" s="213"/>
      <c r="AT303" s="213"/>
      <c r="AU303" s="213"/>
      <c r="AV303" s="213"/>
      <c r="AW303" s="213"/>
      <c r="AX303" s="213"/>
      <c r="AY303" s="213"/>
      <c r="AZ303" s="213"/>
      <c r="BA303" s="213"/>
      <c r="BB303" s="213"/>
      <c r="BC303" s="213"/>
      <c r="BD303" s="213"/>
      <c r="BE303" s="213"/>
      <c r="BF303" s="213"/>
      <c r="BG303" s="213"/>
      <c r="BH303" s="213"/>
    </row>
    <row r="304" spans="1:60" outlineLevel="2" x14ac:dyDescent="0.2">
      <c r="A304" s="220"/>
      <c r="B304" s="221"/>
      <c r="C304" s="264" t="s">
        <v>707</v>
      </c>
      <c r="D304" s="257"/>
      <c r="E304" s="258">
        <v>6</v>
      </c>
      <c r="F304" s="224"/>
      <c r="G304" s="224"/>
      <c r="H304" s="224"/>
      <c r="I304" s="224"/>
      <c r="J304" s="224"/>
      <c r="K304" s="224"/>
      <c r="L304" s="224"/>
      <c r="M304" s="224"/>
      <c r="N304" s="223"/>
      <c r="O304" s="223"/>
      <c r="P304" s="223"/>
      <c r="Q304" s="223"/>
      <c r="R304" s="224"/>
      <c r="S304" s="224"/>
      <c r="T304" s="224"/>
      <c r="U304" s="224"/>
      <c r="V304" s="224"/>
      <c r="W304" s="224"/>
      <c r="X304" s="224"/>
      <c r="Y304" s="224"/>
      <c r="Z304" s="213"/>
      <c r="AA304" s="213"/>
      <c r="AB304" s="213"/>
      <c r="AC304" s="213"/>
      <c r="AD304" s="213"/>
      <c r="AE304" s="213"/>
      <c r="AF304" s="213"/>
      <c r="AG304" s="213" t="s">
        <v>285</v>
      </c>
      <c r="AH304" s="213">
        <v>5</v>
      </c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3" x14ac:dyDescent="0.2">
      <c r="A305" s="220"/>
      <c r="B305" s="221"/>
      <c r="C305" s="264" t="s">
        <v>708</v>
      </c>
      <c r="D305" s="257"/>
      <c r="E305" s="258">
        <v>2</v>
      </c>
      <c r="F305" s="224"/>
      <c r="G305" s="224"/>
      <c r="H305" s="224"/>
      <c r="I305" s="224"/>
      <c r="J305" s="224"/>
      <c r="K305" s="224"/>
      <c r="L305" s="224"/>
      <c r="M305" s="224"/>
      <c r="N305" s="223"/>
      <c r="O305" s="223"/>
      <c r="P305" s="223"/>
      <c r="Q305" s="223"/>
      <c r="R305" s="224"/>
      <c r="S305" s="224"/>
      <c r="T305" s="224"/>
      <c r="U305" s="224"/>
      <c r="V305" s="224"/>
      <c r="W305" s="224"/>
      <c r="X305" s="224"/>
      <c r="Y305" s="224"/>
      <c r="Z305" s="213"/>
      <c r="AA305" s="213"/>
      <c r="AB305" s="213"/>
      <c r="AC305" s="213"/>
      <c r="AD305" s="213"/>
      <c r="AE305" s="213"/>
      <c r="AF305" s="213"/>
      <c r="AG305" s="213" t="s">
        <v>285</v>
      </c>
      <c r="AH305" s="213">
        <v>5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2">
      <c r="A306" s="220"/>
      <c r="B306" s="221"/>
      <c r="C306" s="264" t="s">
        <v>709</v>
      </c>
      <c r="D306" s="257"/>
      <c r="E306" s="258">
        <v>2</v>
      </c>
      <c r="F306" s="224"/>
      <c r="G306" s="224"/>
      <c r="H306" s="224"/>
      <c r="I306" s="224"/>
      <c r="J306" s="224"/>
      <c r="K306" s="224"/>
      <c r="L306" s="224"/>
      <c r="M306" s="224"/>
      <c r="N306" s="223"/>
      <c r="O306" s="223"/>
      <c r="P306" s="223"/>
      <c r="Q306" s="223"/>
      <c r="R306" s="224"/>
      <c r="S306" s="224"/>
      <c r="T306" s="224"/>
      <c r="U306" s="224"/>
      <c r="V306" s="224"/>
      <c r="W306" s="224"/>
      <c r="X306" s="224"/>
      <c r="Y306" s="224"/>
      <c r="Z306" s="213"/>
      <c r="AA306" s="213"/>
      <c r="AB306" s="213"/>
      <c r="AC306" s="213"/>
      <c r="AD306" s="213"/>
      <c r="AE306" s="213"/>
      <c r="AF306" s="213"/>
      <c r="AG306" s="213" t="s">
        <v>285</v>
      </c>
      <c r="AH306" s="213">
        <v>5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1" x14ac:dyDescent="0.2">
      <c r="A307" s="234">
        <v>175</v>
      </c>
      <c r="B307" s="235" t="s">
        <v>710</v>
      </c>
      <c r="C307" s="252" t="s">
        <v>711</v>
      </c>
      <c r="D307" s="236" t="s">
        <v>318</v>
      </c>
      <c r="E307" s="237">
        <v>12</v>
      </c>
      <c r="F307" s="238"/>
      <c r="G307" s="239">
        <f>ROUND(E307*F307,2)</f>
        <v>0</v>
      </c>
      <c r="H307" s="238"/>
      <c r="I307" s="239">
        <f>ROUND(E307*H307,2)</f>
        <v>0</v>
      </c>
      <c r="J307" s="238"/>
      <c r="K307" s="239">
        <f>ROUND(E307*J307,2)</f>
        <v>0</v>
      </c>
      <c r="L307" s="239">
        <v>21</v>
      </c>
      <c r="M307" s="239">
        <f>G307*(1+L307/100)</f>
        <v>0</v>
      </c>
      <c r="N307" s="237">
        <v>0</v>
      </c>
      <c r="O307" s="237">
        <f>ROUND(E307*N307,2)</f>
        <v>0</v>
      </c>
      <c r="P307" s="237">
        <v>0</v>
      </c>
      <c r="Q307" s="237">
        <f>ROUND(E307*P307,2)</f>
        <v>0</v>
      </c>
      <c r="R307" s="239" t="s">
        <v>319</v>
      </c>
      <c r="S307" s="239" t="s">
        <v>194</v>
      </c>
      <c r="T307" s="240" t="s">
        <v>194</v>
      </c>
      <c r="U307" s="224">
        <v>0.35</v>
      </c>
      <c r="V307" s="224">
        <f>ROUND(E307*U307,2)</f>
        <v>4.2</v>
      </c>
      <c r="W307" s="224"/>
      <c r="X307" s="224" t="s">
        <v>229</v>
      </c>
      <c r="Y307" s="224" t="s">
        <v>207</v>
      </c>
      <c r="Z307" s="213"/>
      <c r="AA307" s="213"/>
      <c r="AB307" s="213"/>
      <c r="AC307" s="213"/>
      <c r="AD307" s="213"/>
      <c r="AE307" s="213"/>
      <c r="AF307" s="213"/>
      <c r="AG307" s="213" t="s">
        <v>230</v>
      </c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2" x14ac:dyDescent="0.2">
      <c r="A308" s="220"/>
      <c r="B308" s="221"/>
      <c r="C308" s="264" t="s">
        <v>712</v>
      </c>
      <c r="D308" s="257"/>
      <c r="E308" s="258">
        <v>12</v>
      </c>
      <c r="F308" s="224"/>
      <c r="G308" s="224"/>
      <c r="H308" s="224"/>
      <c r="I308" s="224"/>
      <c r="J308" s="224"/>
      <c r="K308" s="224"/>
      <c r="L308" s="224"/>
      <c r="M308" s="224"/>
      <c r="N308" s="223"/>
      <c r="O308" s="223"/>
      <c r="P308" s="223"/>
      <c r="Q308" s="223"/>
      <c r="R308" s="224"/>
      <c r="S308" s="224"/>
      <c r="T308" s="224"/>
      <c r="U308" s="224"/>
      <c r="V308" s="224"/>
      <c r="W308" s="224"/>
      <c r="X308" s="224"/>
      <c r="Y308" s="224"/>
      <c r="Z308" s="213"/>
      <c r="AA308" s="213"/>
      <c r="AB308" s="213"/>
      <c r="AC308" s="213"/>
      <c r="AD308" s="213"/>
      <c r="AE308" s="213"/>
      <c r="AF308" s="213"/>
      <c r="AG308" s="213" t="s">
        <v>285</v>
      </c>
      <c r="AH308" s="213">
        <v>5</v>
      </c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outlineLevel="1" x14ac:dyDescent="0.2">
      <c r="A309" s="234">
        <v>176</v>
      </c>
      <c r="B309" s="235" t="s">
        <v>713</v>
      </c>
      <c r="C309" s="252" t="s">
        <v>714</v>
      </c>
      <c r="D309" s="236" t="s">
        <v>318</v>
      </c>
      <c r="E309" s="237">
        <v>4</v>
      </c>
      <c r="F309" s="238"/>
      <c r="G309" s="239">
        <f>ROUND(E309*F309,2)</f>
        <v>0</v>
      </c>
      <c r="H309" s="238"/>
      <c r="I309" s="239">
        <f>ROUND(E309*H309,2)</f>
        <v>0</v>
      </c>
      <c r="J309" s="238"/>
      <c r="K309" s="239">
        <f>ROUND(E309*J309,2)</f>
        <v>0</v>
      </c>
      <c r="L309" s="239">
        <v>21</v>
      </c>
      <c r="M309" s="239">
        <f>G309*(1+L309/100)</f>
        <v>0</v>
      </c>
      <c r="N309" s="237">
        <v>0</v>
      </c>
      <c r="O309" s="237">
        <f>ROUND(E309*N309,2)</f>
        <v>0</v>
      </c>
      <c r="P309" s="237">
        <v>0</v>
      </c>
      <c r="Q309" s="237">
        <f>ROUND(E309*P309,2)</f>
        <v>0</v>
      </c>
      <c r="R309" s="239" t="s">
        <v>319</v>
      </c>
      <c r="S309" s="239" t="s">
        <v>194</v>
      </c>
      <c r="T309" s="240" t="s">
        <v>194</v>
      </c>
      <c r="U309" s="224">
        <v>0.42199999999999999</v>
      </c>
      <c r="V309" s="224">
        <f>ROUND(E309*U309,2)</f>
        <v>1.69</v>
      </c>
      <c r="W309" s="224"/>
      <c r="X309" s="224" t="s">
        <v>229</v>
      </c>
      <c r="Y309" s="224" t="s">
        <v>207</v>
      </c>
      <c r="Z309" s="213"/>
      <c r="AA309" s="213"/>
      <c r="AB309" s="213"/>
      <c r="AC309" s="213"/>
      <c r="AD309" s="213"/>
      <c r="AE309" s="213"/>
      <c r="AF309" s="213"/>
      <c r="AG309" s="213" t="s">
        <v>230</v>
      </c>
      <c r="AH309" s="213"/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outlineLevel="2" x14ac:dyDescent="0.2">
      <c r="A310" s="220"/>
      <c r="B310" s="221"/>
      <c r="C310" s="264" t="s">
        <v>715</v>
      </c>
      <c r="D310" s="257"/>
      <c r="E310" s="258">
        <v>4</v>
      </c>
      <c r="F310" s="224"/>
      <c r="G310" s="224"/>
      <c r="H310" s="224"/>
      <c r="I310" s="224"/>
      <c r="J310" s="224"/>
      <c r="K310" s="224"/>
      <c r="L310" s="224"/>
      <c r="M310" s="224"/>
      <c r="N310" s="223"/>
      <c r="O310" s="223"/>
      <c r="P310" s="223"/>
      <c r="Q310" s="223"/>
      <c r="R310" s="224"/>
      <c r="S310" s="224"/>
      <c r="T310" s="224"/>
      <c r="U310" s="224"/>
      <c r="V310" s="224"/>
      <c r="W310" s="224"/>
      <c r="X310" s="224"/>
      <c r="Y310" s="224"/>
      <c r="Z310" s="213"/>
      <c r="AA310" s="213"/>
      <c r="AB310" s="213"/>
      <c r="AC310" s="213"/>
      <c r="AD310" s="213"/>
      <c r="AE310" s="213"/>
      <c r="AF310" s="213"/>
      <c r="AG310" s="213" t="s">
        <v>285</v>
      </c>
      <c r="AH310" s="213">
        <v>5</v>
      </c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1" x14ac:dyDescent="0.2">
      <c r="A311" s="234">
        <v>177</v>
      </c>
      <c r="B311" s="235" t="s">
        <v>716</v>
      </c>
      <c r="C311" s="252" t="s">
        <v>717</v>
      </c>
      <c r="D311" s="236" t="s">
        <v>318</v>
      </c>
      <c r="E311" s="237">
        <v>4</v>
      </c>
      <c r="F311" s="238"/>
      <c r="G311" s="239">
        <f>ROUND(E311*F311,2)</f>
        <v>0</v>
      </c>
      <c r="H311" s="238"/>
      <c r="I311" s="239">
        <f>ROUND(E311*H311,2)</f>
        <v>0</v>
      </c>
      <c r="J311" s="238"/>
      <c r="K311" s="239">
        <f>ROUND(E311*J311,2)</f>
        <v>0</v>
      </c>
      <c r="L311" s="239">
        <v>21</v>
      </c>
      <c r="M311" s="239">
        <f>G311*(1+L311/100)</f>
        <v>0</v>
      </c>
      <c r="N311" s="237">
        <v>0</v>
      </c>
      <c r="O311" s="237">
        <f>ROUND(E311*N311,2)</f>
        <v>0</v>
      </c>
      <c r="P311" s="237">
        <v>0</v>
      </c>
      <c r="Q311" s="237">
        <f>ROUND(E311*P311,2)</f>
        <v>0</v>
      </c>
      <c r="R311" s="239" t="s">
        <v>319</v>
      </c>
      <c r="S311" s="239" t="s">
        <v>194</v>
      </c>
      <c r="T311" s="240" t="s">
        <v>194</v>
      </c>
      <c r="U311" s="224">
        <v>0.28799999999999998</v>
      </c>
      <c r="V311" s="224">
        <f>ROUND(E311*U311,2)</f>
        <v>1.1499999999999999</v>
      </c>
      <c r="W311" s="224"/>
      <c r="X311" s="224" t="s">
        <v>229</v>
      </c>
      <c r="Y311" s="224" t="s">
        <v>207</v>
      </c>
      <c r="Z311" s="213"/>
      <c r="AA311" s="213"/>
      <c r="AB311" s="213"/>
      <c r="AC311" s="213"/>
      <c r="AD311" s="213"/>
      <c r="AE311" s="213"/>
      <c r="AF311" s="213"/>
      <c r="AG311" s="213" t="s">
        <v>230</v>
      </c>
      <c r="AH311" s="213"/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2" x14ac:dyDescent="0.2">
      <c r="A312" s="220"/>
      <c r="B312" s="221"/>
      <c r="C312" s="264" t="s">
        <v>718</v>
      </c>
      <c r="D312" s="257"/>
      <c r="E312" s="258">
        <v>2</v>
      </c>
      <c r="F312" s="224"/>
      <c r="G312" s="224"/>
      <c r="H312" s="224"/>
      <c r="I312" s="224"/>
      <c r="J312" s="224"/>
      <c r="K312" s="224"/>
      <c r="L312" s="224"/>
      <c r="M312" s="224"/>
      <c r="N312" s="223"/>
      <c r="O312" s="223"/>
      <c r="P312" s="223"/>
      <c r="Q312" s="223"/>
      <c r="R312" s="224"/>
      <c r="S312" s="224"/>
      <c r="T312" s="224"/>
      <c r="U312" s="224"/>
      <c r="V312" s="224"/>
      <c r="W312" s="224"/>
      <c r="X312" s="224"/>
      <c r="Y312" s="224"/>
      <c r="Z312" s="213"/>
      <c r="AA312" s="213"/>
      <c r="AB312" s="213"/>
      <c r="AC312" s="213"/>
      <c r="AD312" s="213"/>
      <c r="AE312" s="213"/>
      <c r="AF312" s="213"/>
      <c r="AG312" s="213" t="s">
        <v>285</v>
      </c>
      <c r="AH312" s="213">
        <v>5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3" x14ac:dyDescent="0.2">
      <c r="A313" s="220"/>
      <c r="B313" s="221"/>
      <c r="C313" s="264" t="s">
        <v>719</v>
      </c>
      <c r="D313" s="257"/>
      <c r="E313" s="258">
        <v>2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3"/>
      <c r="AA313" s="213"/>
      <c r="AB313" s="213"/>
      <c r="AC313" s="213"/>
      <c r="AD313" s="213"/>
      <c r="AE313" s="213"/>
      <c r="AF313" s="213"/>
      <c r="AG313" s="213" t="s">
        <v>285</v>
      </c>
      <c r="AH313" s="213">
        <v>5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outlineLevel="1" x14ac:dyDescent="0.2">
      <c r="A314" s="234">
        <v>178</v>
      </c>
      <c r="B314" s="235" t="s">
        <v>720</v>
      </c>
      <c r="C314" s="252" t="s">
        <v>721</v>
      </c>
      <c r="D314" s="236" t="s">
        <v>318</v>
      </c>
      <c r="E314" s="237">
        <v>3</v>
      </c>
      <c r="F314" s="238"/>
      <c r="G314" s="239">
        <f>ROUND(E314*F314,2)</f>
        <v>0</v>
      </c>
      <c r="H314" s="238"/>
      <c r="I314" s="239">
        <f>ROUND(E314*H314,2)</f>
        <v>0</v>
      </c>
      <c r="J314" s="238"/>
      <c r="K314" s="239">
        <f>ROUND(E314*J314,2)</f>
        <v>0</v>
      </c>
      <c r="L314" s="239">
        <v>21</v>
      </c>
      <c r="M314" s="239">
        <f>G314*(1+L314/100)</f>
        <v>0</v>
      </c>
      <c r="N314" s="237">
        <v>0</v>
      </c>
      <c r="O314" s="237">
        <f>ROUND(E314*N314,2)</f>
        <v>0</v>
      </c>
      <c r="P314" s="237">
        <v>0</v>
      </c>
      <c r="Q314" s="237">
        <f>ROUND(E314*P314,2)</f>
        <v>0</v>
      </c>
      <c r="R314" s="239" t="s">
        <v>319</v>
      </c>
      <c r="S314" s="239" t="s">
        <v>194</v>
      </c>
      <c r="T314" s="240" t="s">
        <v>194</v>
      </c>
      <c r="U314" s="224">
        <v>0.34</v>
      </c>
      <c r="V314" s="224">
        <f>ROUND(E314*U314,2)</f>
        <v>1.02</v>
      </c>
      <c r="W314" s="224"/>
      <c r="X314" s="224" t="s">
        <v>229</v>
      </c>
      <c r="Y314" s="224" t="s">
        <v>207</v>
      </c>
      <c r="Z314" s="213"/>
      <c r="AA314" s="213"/>
      <c r="AB314" s="213"/>
      <c r="AC314" s="213"/>
      <c r="AD314" s="213"/>
      <c r="AE314" s="213"/>
      <c r="AF314" s="213"/>
      <c r="AG314" s="213" t="s">
        <v>230</v>
      </c>
      <c r="AH314" s="213"/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2" x14ac:dyDescent="0.2">
      <c r="A315" s="220"/>
      <c r="B315" s="221"/>
      <c r="C315" s="264" t="s">
        <v>722</v>
      </c>
      <c r="D315" s="257"/>
      <c r="E315" s="258">
        <v>1</v>
      </c>
      <c r="F315" s="224"/>
      <c r="G315" s="224"/>
      <c r="H315" s="224"/>
      <c r="I315" s="224"/>
      <c r="J315" s="224"/>
      <c r="K315" s="224"/>
      <c r="L315" s="224"/>
      <c r="M315" s="224"/>
      <c r="N315" s="223"/>
      <c r="O315" s="223"/>
      <c r="P315" s="223"/>
      <c r="Q315" s="223"/>
      <c r="R315" s="224"/>
      <c r="S315" s="224"/>
      <c r="T315" s="224"/>
      <c r="U315" s="224"/>
      <c r="V315" s="224"/>
      <c r="W315" s="224"/>
      <c r="X315" s="224"/>
      <c r="Y315" s="224"/>
      <c r="Z315" s="213"/>
      <c r="AA315" s="213"/>
      <c r="AB315" s="213"/>
      <c r="AC315" s="213"/>
      <c r="AD315" s="213"/>
      <c r="AE315" s="213"/>
      <c r="AF315" s="213"/>
      <c r="AG315" s="213" t="s">
        <v>285</v>
      </c>
      <c r="AH315" s="213">
        <v>5</v>
      </c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3" x14ac:dyDescent="0.2">
      <c r="A316" s="220"/>
      <c r="B316" s="221"/>
      <c r="C316" s="264" t="s">
        <v>723</v>
      </c>
      <c r="D316" s="257"/>
      <c r="E316" s="258">
        <v>1</v>
      </c>
      <c r="F316" s="224"/>
      <c r="G316" s="224"/>
      <c r="H316" s="224"/>
      <c r="I316" s="224"/>
      <c r="J316" s="224"/>
      <c r="K316" s="224"/>
      <c r="L316" s="224"/>
      <c r="M316" s="224"/>
      <c r="N316" s="223"/>
      <c r="O316" s="223"/>
      <c r="P316" s="223"/>
      <c r="Q316" s="223"/>
      <c r="R316" s="224"/>
      <c r="S316" s="224"/>
      <c r="T316" s="224"/>
      <c r="U316" s="224"/>
      <c r="V316" s="224"/>
      <c r="W316" s="224"/>
      <c r="X316" s="224"/>
      <c r="Y316" s="224"/>
      <c r="Z316" s="213"/>
      <c r="AA316" s="213"/>
      <c r="AB316" s="213"/>
      <c r="AC316" s="213"/>
      <c r="AD316" s="213"/>
      <c r="AE316" s="213"/>
      <c r="AF316" s="213"/>
      <c r="AG316" s="213" t="s">
        <v>285</v>
      </c>
      <c r="AH316" s="213">
        <v>5</v>
      </c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3" x14ac:dyDescent="0.2">
      <c r="A317" s="220"/>
      <c r="B317" s="221"/>
      <c r="C317" s="264" t="s">
        <v>724</v>
      </c>
      <c r="D317" s="257"/>
      <c r="E317" s="258">
        <v>1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3"/>
      <c r="AA317" s="213"/>
      <c r="AB317" s="213"/>
      <c r="AC317" s="213"/>
      <c r="AD317" s="213"/>
      <c r="AE317" s="213"/>
      <c r="AF317" s="213"/>
      <c r="AG317" s="213" t="s">
        <v>285</v>
      </c>
      <c r="AH317" s="213">
        <v>5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1" x14ac:dyDescent="0.2">
      <c r="A318" s="234">
        <v>179</v>
      </c>
      <c r="B318" s="235" t="s">
        <v>725</v>
      </c>
      <c r="C318" s="252" t="s">
        <v>726</v>
      </c>
      <c r="D318" s="236" t="s">
        <v>318</v>
      </c>
      <c r="E318" s="237">
        <v>1</v>
      </c>
      <c r="F318" s="238"/>
      <c r="G318" s="239">
        <f>ROUND(E318*F318,2)</f>
        <v>0</v>
      </c>
      <c r="H318" s="238"/>
      <c r="I318" s="239">
        <f>ROUND(E318*H318,2)</f>
        <v>0</v>
      </c>
      <c r="J318" s="238"/>
      <c r="K318" s="239">
        <f>ROUND(E318*J318,2)</f>
        <v>0</v>
      </c>
      <c r="L318" s="239">
        <v>21</v>
      </c>
      <c r="M318" s="239">
        <f>G318*(1+L318/100)</f>
        <v>0</v>
      </c>
      <c r="N318" s="237">
        <v>0</v>
      </c>
      <c r="O318" s="237">
        <f>ROUND(E318*N318,2)</f>
        <v>0</v>
      </c>
      <c r="P318" s="237">
        <v>0</v>
      </c>
      <c r="Q318" s="237">
        <f>ROUND(E318*P318,2)</f>
        <v>0</v>
      </c>
      <c r="R318" s="239" t="s">
        <v>319</v>
      </c>
      <c r="S318" s="239" t="s">
        <v>194</v>
      </c>
      <c r="T318" s="240" t="s">
        <v>194</v>
      </c>
      <c r="U318" s="224">
        <v>0.51500000000000001</v>
      </c>
      <c r="V318" s="224">
        <f>ROUND(E318*U318,2)</f>
        <v>0.52</v>
      </c>
      <c r="W318" s="224"/>
      <c r="X318" s="224" t="s">
        <v>229</v>
      </c>
      <c r="Y318" s="224" t="s">
        <v>207</v>
      </c>
      <c r="Z318" s="213"/>
      <c r="AA318" s="213"/>
      <c r="AB318" s="213"/>
      <c r="AC318" s="213"/>
      <c r="AD318" s="213"/>
      <c r="AE318" s="213"/>
      <c r="AF318" s="213"/>
      <c r="AG318" s="213" t="s">
        <v>230</v>
      </c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outlineLevel="2" x14ac:dyDescent="0.2">
      <c r="A319" s="220"/>
      <c r="B319" s="221"/>
      <c r="C319" s="264" t="s">
        <v>727</v>
      </c>
      <c r="D319" s="257"/>
      <c r="E319" s="258">
        <v>1</v>
      </c>
      <c r="F319" s="224"/>
      <c r="G319" s="224"/>
      <c r="H319" s="224"/>
      <c r="I319" s="224"/>
      <c r="J319" s="224"/>
      <c r="K319" s="224"/>
      <c r="L319" s="224"/>
      <c r="M319" s="224"/>
      <c r="N319" s="223"/>
      <c r="O319" s="223"/>
      <c r="P319" s="223"/>
      <c r="Q319" s="223"/>
      <c r="R319" s="224"/>
      <c r="S319" s="224"/>
      <c r="T319" s="224"/>
      <c r="U319" s="224"/>
      <c r="V319" s="224"/>
      <c r="W319" s="224"/>
      <c r="X319" s="224"/>
      <c r="Y319" s="224"/>
      <c r="Z319" s="213"/>
      <c r="AA319" s="213"/>
      <c r="AB319" s="213"/>
      <c r="AC319" s="213"/>
      <c r="AD319" s="213"/>
      <c r="AE319" s="213"/>
      <c r="AF319" s="213"/>
      <c r="AG319" s="213" t="s">
        <v>285</v>
      </c>
      <c r="AH319" s="213">
        <v>5</v>
      </c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1" x14ac:dyDescent="0.2">
      <c r="A320" s="234">
        <v>180</v>
      </c>
      <c r="B320" s="235" t="s">
        <v>728</v>
      </c>
      <c r="C320" s="252" t="s">
        <v>729</v>
      </c>
      <c r="D320" s="236" t="s">
        <v>318</v>
      </c>
      <c r="E320" s="237">
        <v>6</v>
      </c>
      <c r="F320" s="238"/>
      <c r="G320" s="239">
        <f>ROUND(E320*F320,2)</f>
        <v>0</v>
      </c>
      <c r="H320" s="238"/>
      <c r="I320" s="239">
        <f>ROUND(E320*H320,2)</f>
        <v>0</v>
      </c>
      <c r="J320" s="238"/>
      <c r="K320" s="239">
        <f>ROUND(E320*J320,2)</f>
        <v>0</v>
      </c>
      <c r="L320" s="239">
        <v>21</v>
      </c>
      <c r="M320" s="239">
        <f>G320*(1+L320/100)</f>
        <v>0</v>
      </c>
      <c r="N320" s="237">
        <v>1E-4</v>
      </c>
      <c r="O320" s="237">
        <f>ROUND(E320*N320,2)</f>
        <v>0</v>
      </c>
      <c r="P320" s="237">
        <v>0</v>
      </c>
      <c r="Q320" s="237">
        <f>ROUND(E320*P320,2)</f>
        <v>0</v>
      </c>
      <c r="R320" s="239" t="s">
        <v>319</v>
      </c>
      <c r="S320" s="239" t="s">
        <v>194</v>
      </c>
      <c r="T320" s="240" t="s">
        <v>194</v>
      </c>
      <c r="U320" s="224">
        <v>6.2E-2</v>
      </c>
      <c r="V320" s="224">
        <f>ROUND(E320*U320,2)</f>
        <v>0.37</v>
      </c>
      <c r="W320" s="224"/>
      <c r="X320" s="224" t="s">
        <v>229</v>
      </c>
      <c r="Y320" s="224" t="s">
        <v>207</v>
      </c>
      <c r="Z320" s="213"/>
      <c r="AA320" s="213"/>
      <c r="AB320" s="213"/>
      <c r="AC320" s="213"/>
      <c r="AD320" s="213"/>
      <c r="AE320" s="213"/>
      <c r="AF320" s="213"/>
      <c r="AG320" s="213" t="s">
        <v>230</v>
      </c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2" x14ac:dyDescent="0.2">
      <c r="A321" s="220"/>
      <c r="B321" s="221"/>
      <c r="C321" s="264" t="s">
        <v>88</v>
      </c>
      <c r="D321" s="257"/>
      <c r="E321" s="258">
        <v>4</v>
      </c>
      <c r="F321" s="224"/>
      <c r="G321" s="224"/>
      <c r="H321" s="224"/>
      <c r="I321" s="224"/>
      <c r="J321" s="224"/>
      <c r="K321" s="224"/>
      <c r="L321" s="224"/>
      <c r="M321" s="224"/>
      <c r="N321" s="223"/>
      <c r="O321" s="223"/>
      <c r="P321" s="223"/>
      <c r="Q321" s="223"/>
      <c r="R321" s="224"/>
      <c r="S321" s="224"/>
      <c r="T321" s="224"/>
      <c r="U321" s="224"/>
      <c r="V321" s="224"/>
      <c r="W321" s="224"/>
      <c r="X321" s="224"/>
      <c r="Y321" s="224"/>
      <c r="Z321" s="213"/>
      <c r="AA321" s="213"/>
      <c r="AB321" s="213"/>
      <c r="AC321" s="213"/>
      <c r="AD321" s="213"/>
      <c r="AE321" s="213"/>
      <c r="AF321" s="213"/>
      <c r="AG321" s="213" t="s">
        <v>285</v>
      </c>
      <c r="AH321" s="213">
        <v>0</v>
      </c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outlineLevel="3" x14ac:dyDescent="0.2">
      <c r="A322" s="220"/>
      <c r="B322" s="221"/>
      <c r="C322" s="264" t="s">
        <v>81</v>
      </c>
      <c r="D322" s="257"/>
      <c r="E322" s="258">
        <v>2</v>
      </c>
      <c r="F322" s="224"/>
      <c r="G322" s="224"/>
      <c r="H322" s="224"/>
      <c r="I322" s="224"/>
      <c r="J322" s="224"/>
      <c r="K322" s="224"/>
      <c r="L322" s="224"/>
      <c r="M322" s="224"/>
      <c r="N322" s="223"/>
      <c r="O322" s="223"/>
      <c r="P322" s="223"/>
      <c r="Q322" s="223"/>
      <c r="R322" s="224"/>
      <c r="S322" s="224"/>
      <c r="T322" s="224"/>
      <c r="U322" s="224"/>
      <c r="V322" s="224"/>
      <c r="W322" s="224"/>
      <c r="X322" s="224"/>
      <c r="Y322" s="224"/>
      <c r="Z322" s="213"/>
      <c r="AA322" s="213"/>
      <c r="AB322" s="213"/>
      <c r="AC322" s="213"/>
      <c r="AD322" s="213"/>
      <c r="AE322" s="213"/>
      <c r="AF322" s="213"/>
      <c r="AG322" s="213" t="s">
        <v>285</v>
      </c>
      <c r="AH322" s="213">
        <v>0</v>
      </c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1" x14ac:dyDescent="0.2">
      <c r="A323" s="234">
        <v>181</v>
      </c>
      <c r="B323" s="235" t="s">
        <v>730</v>
      </c>
      <c r="C323" s="252" t="s">
        <v>731</v>
      </c>
      <c r="D323" s="236" t="s">
        <v>318</v>
      </c>
      <c r="E323" s="237">
        <v>6</v>
      </c>
      <c r="F323" s="238"/>
      <c r="G323" s="239">
        <f>ROUND(E323*F323,2)</f>
        <v>0</v>
      </c>
      <c r="H323" s="238"/>
      <c r="I323" s="239">
        <f>ROUND(E323*H323,2)</f>
        <v>0</v>
      </c>
      <c r="J323" s="238"/>
      <c r="K323" s="239">
        <f>ROUND(E323*J323,2)</f>
        <v>0</v>
      </c>
      <c r="L323" s="239">
        <v>21</v>
      </c>
      <c r="M323" s="239">
        <f>G323*(1+L323/100)</f>
        <v>0</v>
      </c>
      <c r="N323" s="237">
        <v>1.8000000000000001E-4</v>
      </c>
      <c r="O323" s="237">
        <f>ROUND(E323*N323,2)</f>
        <v>0</v>
      </c>
      <c r="P323" s="237">
        <v>0</v>
      </c>
      <c r="Q323" s="237">
        <f>ROUND(E323*P323,2)</f>
        <v>0</v>
      </c>
      <c r="R323" s="239" t="s">
        <v>319</v>
      </c>
      <c r="S323" s="239" t="s">
        <v>194</v>
      </c>
      <c r="T323" s="240" t="s">
        <v>194</v>
      </c>
      <c r="U323" s="224">
        <v>0.16500000000000001</v>
      </c>
      <c r="V323" s="224">
        <f>ROUND(E323*U323,2)</f>
        <v>0.99</v>
      </c>
      <c r="W323" s="224"/>
      <c r="X323" s="224" t="s">
        <v>229</v>
      </c>
      <c r="Y323" s="224" t="s">
        <v>207</v>
      </c>
      <c r="Z323" s="213"/>
      <c r="AA323" s="213"/>
      <c r="AB323" s="213"/>
      <c r="AC323" s="213"/>
      <c r="AD323" s="213"/>
      <c r="AE323" s="213"/>
      <c r="AF323" s="213"/>
      <c r="AG323" s="213" t="s">
        <v>230</v>
      </c>
      <c r="AH323" s="213"/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2" x14ac:dyDescent="0.2">
      <c r="A324" s="220"/>
      <c r="B324" s="221"/>
      <c r="C324" s="264" t="s">
        <v>91</v>
      </c>
      <c r="D324" s="257"/>
      <c r="E324" s="258">
        <v>6</v>
      </c>
      <c r="F324" s="224"/>
      <c r="G324" s="224"/>
      <c r="H324" s="224"/>
      <c r="I324" s="224"/>
      <c r="J324" s="224"/>
      <c r="K324" s="224"/>
      <c r="L324" s="224"/>
      <c r="M324" s="224"/>
      <c r="N324" s="223"/>
      <c r="O324" s="223"/>
      <c r="P324" s="223"/>
      <c r="Q324" s="223"/>
      <c r="R324" s="224"/>
      <c r="S324" s="224"/>
      <c r="T324" s="224"/>
      <c r="U324" s="224"/>
      <c r="V324" s="224"/>
      <c r="W324" s="224"/>
      <c r="X324" s="224"/>
      <c r="Y324" s="224"/>
      <c r="Z324" s="213"/>
      <c r="AA324" s="213"/>
      <c r="AB324" s="213"/>
      <c r="AC324" s="213"/>
      <c r="AD324" s="213"/>
      <c r="AE324" s="213"/>
      <c r="AF324" s="213"/>
      <c r="AG324" s="213" t="s">
        <v>285</v>
      </c>
      <c r="AH324" s="213">
        <v>0</v>
      </c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1" x14ac:dyDescent="0.2">
      <c r="A325" s="234">
        <v>182</v>
      </c>
      <c r="B325" s="235" t="s">
        <v>732</v>
      </c>
      <c r="C325" s="252" t="s">
        <v>733</v>
      </c>
      <c r="D325" s="236" t="s">
        <v>318</v>
      </c>
      <c r="E325" s="237">
        <v>4</v>
      </c>
      <c r="F325" s="238"/>
      <c r="G325" s="239">
        <f>ROUND(E325*F325,2)</f>
        <v>0</v>
      </c>
      <c r="H325" s="238"/>
      <c r="I325" s="239">
        <f>ROUND(E325*H325,2)</f>
        <v>0</v>
      </c>
      <c r="J325" s="238"/>
      <c r="K325" s="239">
        <f>ROUND(E325*J325,2)</f>
        <v>0</v>
      </c>
      <c r="L325" s="239">
        <v>21</v>
      </c>
      <c r="M325" s="239">
        <f>G325*(1+L325/100)</f>
        <v>0</v>
      </c>
      <c r="N325" s="237">
        <v>1.6299999999999999E-3</v>
      </c>
      <c r="O325" s="237">
        <f>ROUND(E325*N325,2)</f>
        <v>0.01</v>
      </c>
      <c r="P325" s="237">
        <v>0</v>
      </c>
      <c r="Q325" s="237">
        <f>ROUND(E325*P325,2)</f>
        <v>0</v>
      </c>
      <c r="R325" s="239" t="s">
        <v>319</v>
      </c>
      <c r="S325" s="239" t="s">
        <v>194</v>
      </c>
      <c r="T325" s="240" t="s">
        <v>194</v>
      </c>
      <c r="U325" s="224">
        <v>0.42399999999999999</v>
      </c>
      <c r="V325" s="224">
        <f>ROUND(E325*U325,2)</f>
        <v>1.7</v>
      </c>
      <c r="W325" s="224"/>
      <c r="X325" s="224" t="s">
        <v>229</v>
      </c>
      <c r="Y325" s="224" t="s">
        <v>207</v>
      </c>
      <c r="Z325" s="213"/>
      <c r="AA325" s="213"/>
      <c r="AB325" s="213"/>
      <c r="AC325" s="213"/>
      <c r="AD325" s="213"/>
      <c r="AE325" s="213"/>
      <c r="AF325" s="213"/>
      <c r="AG325" s="213" t="s">
        <v>230</v>
      </c>
      <c r="AH325" s="213"/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2" x14ac:dyDescent="0.2">
      <c r="A326" s="220"/>
      <c r="B326" s="221"/>
      <c r="C326" s="264" t="s">
        <v>81</v>
      </c>
      <c r="D326" s="257"/>
      <c r="E326" s="258">
        <v>2</v>
      </c>
      <c r="F326" s="224"/>
      <c r="G326" s="224"/>
      <c r="H326" s="224"/>
      <c r="I326" s="224"/>
      <c r="J326" s="224"/>
      <c r="K326" s="224"/>
      <c r="L326" s="224"/>
      <c r="M326" s="224"/>
      <c r="N326" s="223"/>
      <c r="O326" s="223"/>
      <c r="P326" s="223"/>
      <c r="Q326" s="223"/>
      <c r="R326" s="224"/>
      <c r="S326" s="224"/>
      <c r="T326" s="224"/>
      <c r="U326" s="224"/>
      <c r="V326" s="224"/>
      <c r="W326" s="224"/>
      <c r="X326" s="224"/>
      <c r="Y326" s="224"/>
      <c r="Z326" s="213"/>
      <c r="AA326" s="213"/>
      <c r="AB326" s="213"/>
      <c r="AC326" s="213"/>
      <c r="AD326" s="213"/>
      <c r="AE326" s="213"/>
      <c r="AF326" s="213"/>
      <c r="AG326" s="213" t="s">
        <v>285</v>
      </c>
      <c r="AH326" s="213">
        <v>0</v>
      </c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3" x14ac:dyDescent="0.2">
      <c r="A327" s="220"/>
      <c r="B327" s="221"/>
      <c r="C327" s="264" t="s">
        <v>81</v>
      </c>
      <c r="D327" s="257"/>
      <c r="E327" s="258">
        <v>2</v>
      </c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3"/>
      <c r="AA327" s="213"/>
      <c r="AB327" s="213"/>
      <c r="AC327" s="213"/>
      <c r="AD327" s="213"/>
      <c r="AE327" s="213"/>
      <c r="AF327" s="213"/>
      <c r="AG327" s="213" t="s">
        <v>285</v>
      </c>
      <c r="AH327" s="213">
        <v>0</v>
      </c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1" x14ac:dyDescent="0.2">
      <c r="A328" s="241">
        <v>183</v>
      </c>
      <c r="B328" s="242" t="s">
        <v>734</v>
      </c>
      <c r="C328" s="251" t="s">
        <v>735</v>
      </c>
      <c r="D328" s="243" t="s">
        <v>318</v>
      </c>
      <c r="E328" s="244">
        <v>2</v>
      </c>
      <c r="F328" s="245"/>
      <c r="G328" s="246">
        <f>ROUND(E328*F328,2)</f>
        <v>0</v>
      </c>
      <c r="H328" s="245"/>
      <c r="I328" s="246">
        <f>ROUND(E328*H328,2)</f>
        <v>0</v>
      </c>
      <c r="J328" s="245"/>
      <c r="K328" s="246">
        <f>ROUND(E328*J328,2)</f>
        <v>0</v>
      </c>
      <c r="L328" s="246">
        <v>21</v>
      </c>
      <c r="M328" s="246">
        <f>G328*(1+L328/100)</f>
        <v>0</v>
      </c>
      <c r="N328" s="244">
        <v>5.5000000000000003E-4</v>
      </c>
      <c r="O328" s="244">
        <f>ROUND(E328*N328,2)</f>
        <v>0</v>
      </c>
      <c r="P328" s="244">
        <v>0</v>
      </c>
      <c r="Q328" s="244">
        <f>ROUND(E328*P328,2)</f>
        <v>0</v>
      </c>
      <c r="R328" s="246" t="s">
        <v>319</v>
      </c>
      <c r="S328" s="246" t="s">
        <v>194</v>
      </c>
      <c r="T328" s="247" t="s">
        <v>194</v>
      </c>
      <c r="U328" s="224">
        <v>0.26900000000000002</v>
      </c>
      <c r="V328" s="224">
        <f>ROUND(E328*U328,2)</f>
        <v>0.54</v>
      </c>
      <c r="W328" s="224"/>
      <c r="X328" s="224" t="s">
        <v>229</v>
      </c>
      <c r="Y328" s="224" t="s">
        <v>207</v>
      </c>
      <c r="Z328" s="213"/>
      <c r="AA328" s="213"/>
      <c r="AB328" s="213"/>
      <c r="AC328" s="213"/>
      <c r="AD328" s="213"/>
      <c r="AE328" s="213"/>
      <c r="AF328" s="213"/>
      <c r="AG328" s="213" t="s">
        <v>230</v>
      </c>
      <c r="AH328" s="213"/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ht="22.5" outlineLevel="1" x14ac:dyDescent="0.2">
      <c r="A329" s="234">
        <v>184</v>
      </c>
      <c r="B329" s="235" t="s">
        <v>377</v>
      </c>
      <c r="C329" s="252" t="s">
        <v>378</v>
      </c>
      <c r="D329" s="236" t="s">
        <v>318</v>
      </c>
      <c r="E329" s="237">
        <v>12</v>
      </c>
      <c r="F329" s="238"/>
      <c r="G329" s="239">
        <f>ROUND(E329*F329,2)</f>
        <v>0</v>
      </c>
      <c r="H329" s="238"/>
      <c r="I329" s="239">
        <f>ROUND(E329*H329,2)</f>
        <v>0</v>
      </c>
      <c r="J329" s="238"/>
      <c r="K329" s="239">
        <f>ROUND(E329*J329,2)</f>
        <v>0</v>
      </c>
      <c r="L329" s="239">
        <v>21</v>
      </c>
      <c r="M329" s="239">
        <f>G329*(1+L329/100)</f>
        <v>0</v>
      </c>
      <c r="N329" s="237">
        <v>1.3999999999999999E-4</v>
      </c>
      <c r="O329" s="237">
        <f>ROUND(E329*N329,2)</f>
        <v>0</v>
      </c>
      <c r="P329" s="237">
        <v>0</v>
      </c>
      <c r="Q329" s="237">
        <f>ROUND(E329*P329,2)</f>
        <v>0</v>
      </c>
      <c r="R329" s="239" t="s">
        <v>319</v>
      </c>
      <c r="S329" s="239" t="s">
        <v>194</v>
      </c>
      <c r="T329" s="240" t="s">
        <v>194</v>
      </c>
      <c r="U329" s="224">
        <v>8.2000000000000003E-2</v>
      </c>
      <c r="V329" s="224">
        <f>ROUND(E329*U329,2)</f>
        <v>0.98</v>
      </c>
      <c r="W329" s="224"/>
      <c r="X329" s="224" t="s">
        <v>229</v>
      </c>
      <c r="Y329" s="224" t="s">
        <v>207</v>
      </c>
      <c r="Z329" s="213"/>
      <c r="AA329" s="213"/>
      <c r="AB329" s="213"/>
      <c r="AC329" s="213"/>
      <c r="AD329" s="213"/>
      <c r="AE329" s="213"/>
      <c r="AF329" s="213"/>
      <c r="AG329" s="213" t="s">
        <v>230</v>
      </c>
      <c r="AH329" s="213"/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outlineLevel="2" x14ac:dyDescent="0.2">
      <c r="A330" s="220"/>
      <c r="B330" s="221"/>
      <c r="C330" s="264" t="s">
        <v>88</v>
      </c>
      <c r="D330" s="257"/>
      <c r="E330" s="258">
        <v>4</v>
      </c>
      <c r="F330" s="224"/>
      <c r="G330" s="224"/>
      <c r="H330" s="224"/>
      <c r="I330" s="224"/>
      <c r="J330" s="224"/>
      <c r="K330" s="224"/>
      <c r="L330" s="224"/>
      <c r="M330" s="224"/>
      <c r="N330" s="223"/>
      <c r="O330" s="223"/>
      <c r="P330" s="223"/>
      <c r="Q330" s="223"/>
      <c r="R330" s="224"/>
      <c r="S330" s="224"/>
      <c r="T330" s="224"/>
      <c r="U330" s="224"/>
      <c r="V330" s="224"/>
      <c r="W330" s="224"/>
      <c r="X330" s="224"/>
      <c r="Y330" s="224"/>
      <c r="Z330" s="213"/>
      <c r="AA330" s="213"/>
      <c r="AB330" s="213"/>
      <c r="AC330" s="213"/>
      <c r="AD330" s="213"/>
      <c r="AE330" s="213"/>
      <c r="AF330" s="213"/>
      <c r="AG330" s="213" t="s">
        <v>285</v>
      </c>
      <c r="AH330" s="213">
        <v>0</v>
      </c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3" x14ac:dyDescent="0.2">
      <c r="A331" s="220"/>
      <c r="B331" s="221"/>
      <c r="C331" s="264" t="s">
        <v>91</v>
      </c>
      <c r="D331" s="257"/>
      <c r="E331" s="258">
        <v>6</v>
      </c>
      <c r="F331" s="224"/>
      <c r="G331" s="224"/>
      <c r="H331" s="224"/>
      <c r="I331" s="224"/>
      <c r="J331" s="224"/>
      <c r="K331" s="224"/>
      <c r="L331" s="224"/>
      <c r="M331" s="224"/>
      <c r="N331" s="223"/>
      <c r="O331" s="223"/>
      <c r="P331" s="223"/>
      <c r="Q331" s="223"/>
      <c r="R331" s="224"/>
      <c r="S331" s="224"/>
      <c r="T331" s="224"/>
      <c r="U331" s="224"/>
      <c r="V331" s="224"/>
      <c r="W331" s="224"/>
      <c r="X331" s="224"/>
      <c r="Y331" s="224"/>
      <c r="Z331" s="213"/>
      <c r="AA331" s="213"/>
      <c r="AB331" s="213"/>
      <c r="AC331" s="213"/>
      <c r="AD331" s="213"/>
      <c r="AE331" s="213"/>
      <c r="AF331" s="213"/>
      <c r="AG331" s="213" t="s">
        <v>285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outlineLevel="3" x14ac:dyDescent="0.2">
      <c r="A332" s="220"/>
      <c r="B332" s="221"/>
      <c r="C332" s="264" t="s">
        <v>81</v>
      </c>
      <c r="D332" s="257"/>
      <c r="E332" s="258">
        <v>2</v>
      </c>
      <c r="F332" s="224"/>
      <c r="G332" s="224"/>
      <c r="H332" s="224"/>
      <c r="I332" s="224"/>
      <c r="J332" s="224"/>
      <c r="K332" s="224"/>
      <c r="L332" s="224"/>
      <c r="M332" s="224"/>
      <c r="N332" s="223"/>
      <c r="O332" s="223"/>
      <c r="P332" s="223"/>
      <c r="Q332" s="223"/>
      <c r="R332" s="224"/>
      <c r="S332" s="224"/>
      <c r="T332" s="224"/>
      <c r="U332" s="224"/>
      <c r="V332" s="224"/>
      <c r="W332" s="224"/>
      <c r="X332" s="224"/>
      <c r="Y332" s="224"/>
      <c r="Z332" s="213"/>
      <c r="AA332" s="213"/>
      <c r="AB332" s="213"/>
      <c r="AC332" s="213"/>
      <c r="AD332" s="213"/>
      <c r="AE332" s="213"/>
      <c r="AF332" s="213"/>
      <c r="AG332" s="213" t="s">
        <v>285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1" x14ac:dyDescent="0.2">
      <c r="A333" s="241">
        <v>185</v>
      </c>
      <c r="B333" s="242" t="s">
        <v>736</v>
      </c>
      <c r="C333" s="251" t="s">
        <v>737</v>
      </c>
      <c r="D333" s="243" t="s">
        <v>318</v>
      </c>
      <c r="E333" s="244">
        <v>2</v>
      </c>
      <c r="F333" s="245"/>
      <c r="G333" s="246">
        <f>ROUND(E333*F333,2)</f>
        <v>0</v>
      </c>
      <c r="H333" s="245"/>
      <c r="I333" s="246">
        <f>ROUND(E333*H333,2)</f>
        <v>0</v>
      </c>
      <c r="J333" s="245"/>
      <c r="K333" s="246">
        <f>ROUND(E333*J333,2)</f>
        <v>0</v>
      </c>
      <c r="L333" s="246">
        <v>21</v>
      </c>
      <c r="M333" s="246">
        <f>G333*(1+L333/100)</f>
        <v>0</v>
      </c>
      <c r="N333" s="244">
        <v>5.5999999999999995E-4</v>
      </c>
      <c r="O333" s="244">
        <f>ROUND(E333*N333,2)</f>
        <v>0</v>
      </c>
      <c r="P333" s="244">
        <v>0</v>
      </c>
      <c r="Q333" s="244">
        <f>ROUND(E333*P333,2)</f>
        <v>0</v>
      </c>
      <c r="R333" s="246" t="s">
        <v>319</v>
      </c>
      <c r="S333" s="246" t="s">
        <v>194</v>
      </c>
      <c r="T333" s="247" t="s">
        <v>194</v>
      </c>
      <c r="U333" s="224">
        <v>0.26900000000000002</v>
      </c>
      <c r="V333" s="224">
        <f>ROUND(E333*U333,2)</f>
        <v>0.54</v>
      </c>
      <c r="W333" s="224"/>
      <c r="X333" s="224" t="s">
        <v>229</v>
      </c>
      <c r="Y333" s="224" t="s">
        <v>207</v>
      </c>
      <c r="Z333" s="213"/>
      <c r="AA333" s="213"/>
      <c r="AB333" s="213"/>
      <c r="AC333" s="213"/>
      <c r="AD333" s="213"/>
      <c r="AE333" s="213"/>
      <c r="AF333" s="213"/>
      <c r="AG333" s="213" t="s">
        <v>230</v>
      </c>
      <c r="AH333" s="213"/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ht="22.5" outlineLevel="1" x14ac:dyDescent="0.2">
      <c r="A334" s="234">
        <v>186</v>
      </c>
      <c r="B334" s="235" t="s">
        <v>738</v>
      </c>
      <c r="C334" s="252" t="s">
        <v>739</v>
      </c>
      <c r="D334" s="236" t="s">
        <v>318</v>
      </c>
      <c r="E334" s="237">
        <v>6</v>
      </c>
      <c r="F334" s="238"/>
      <c r="G334" s="239">
        <f>ROUND(E334*F334,2)</f>
        <v>0</v>
      </c>
      <c r="H334" s="238"/>
      <c r="I334" s="239">
        <f>ROUND(E334*H334,2)</f>
        <v>0</v>
      </c>
      <c r="J334" s="238"/>
      <c r="K334" s="239">
        <f>ROUND(E334*J334,2)</f>
        <v>0</v>
      </c>
      <c r="L334" s="239">
        <v>21</v>
      </c>
      <c r="M334" s="239">
        <f>G334*(1+L334/100)</f>
        <v>0</v>
      </c>
      <c r="N334" s="237">
        <v>5.2999999999999998E-4</v>
      </c>
      <c r="O334" s="237">
        <f>ROUND(E334*N334,2)</f>
        <v>0</v>
      </c>
      <c r="P334" s="237">
        <v>0</v>
      </c>
      <c r="Q334" s="237">
        <f>ROUND(E334*P334,2)</f>
        <v>0</v>
      </c>
      <c r="R334" s="239" t="s">
        <v>319</v>
      </c>
      <c r="S334" s="239" t="s">
        <v>194</v>
      </c>
      <c r="T334" s="240" t="s">
        <v>194</v>
      </c>
      <c r="U334" s="224">
        <v>0.38100000000000001</v>
      </c>
      <c r="V334" s="224">
        <f>ROUND(E334*U334,2)</f>
        <v>2.29</v>
      </c>
      <c r="W334" s="224"/>
      <c r="X334" s="224" t="s">
        <v>229</v>
      </c>
      <c r="Y334" s="224" t="s">
        <v>207</v>
      </c>
      <c r="Z334" s="213"/>
      <c r="AA334" s="213"/>
      <c r="AB334" s="213"/>
      <c r="AC334" s="213"/>
      <c r="AD334" s="213"/>
      <c r="AE334" s="213"/>
      <c r="AF334" s="213"/>
      <c r="AG334" s="213" t="s">
        <v>230</v>
      </c>
      <c r="AH334" s="213"/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outlineLevel="2" x14ac:dyDescent="0.2">
      <c r="A335" s="220"/>
      <c r="B335" s="221"/>
      <c r="C335" s="264" t="s">
        <v>88</v>
      </c>
      <c r="D335" s="257"/>
      <c r="E335" s="258">
        <v>4</v>
      </c>
      <c r="F335" s="224"/>
      <c r="G335" s="224"/>
      <c r="H335" s="224"/>
      <c r="I335" s="224"/>
      <c r="J335" s="224"/>
      <c r="K335" s="224"/>
      <c r="L335" s="224"/>
      <c r="M335" s="224"/>
      <c r="N335" s="223"/>
      <c r="O335" s="223"/>
      <c r="P335" s="223"/>
      <c r="Q335" s="223"/>
      <c r="R335" s="224"/>
      <c r="S335" s="224"/>
      <c r="T335" s="224"/>
      <c r="U335" s="224"/>
      <c r="V335" s="224"/>
      <c r="W335" s="224"/>
      <c r="X335" s="224"/>
      <c r="Y335" s="224"/>
      <c r="Z335" s="213"/>
      <c r="AA335" s="213"/>
      <c r="AB335" s="213"/>
      <c r="AC335" s="213"/>
      <c r="AD335" s="213"/>
      <c r="AE335" s="213"/>
      <c r="AF335" s="213"/>
      <c r="AG335" s="213" t="s">
        <v>285</v>
      </c>
      <c r="AH335" s="213">
        <v>0</v>
      </c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3" x14ac:dyDescent="0.2">
      <c r="A336" s="220"/>
      <c r="B336" s="221"/>
      <c r="C336" s="264" t="s">
        <v>81</v>
      </c>
      <c r="D336" s="257"/>
      <c r="E336" s="258">
        <v>2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3"/>
      <c r="AA336" s="213"/>
      <c r="AB336" s="213"/>
      <c r="AC336" s="213"/>
      <c r="AD336" s="213"/>
      <c r="AE336" s="213"/>
      <c r="AF336" s="213"/>
      <c r="AG336" s="213" t="s">
        <v>285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1" x14ac:dyDescent="0.2">
      <c r="A337" s="241">
        <v>187</v>
      </c>
      <c r="B337" s="242" t="s">
        <v>533</v>
      </c>
      <c r="C337" s="251" t="s">
        <v>534</v>
      </c>
      <c r="D337" s="243" t="s">
        <v>318</v>
      </c>
      <c r="E337" s="244">
        <v>2</v>
      </c>
      <c r="F337" s="245"/>
      <c r="G337" s="246">
        <f>ROUND(E337*F337,2)</f>
        <v>0</v>
      </c>
      <c r="H337" s="245"/>
      <c r="I337" s="246">
        <f>ROUND(E337*H337,2)</f>
        <v>0</v>
      </c>
      <c r="J337" s="245"/>
      <c r="K337" s="246">
        <f>ROUND(E337*J337,2)</f>
        <v>0</v>
      </c>
      <c r="L337" s="246">
        <v>21</v>
      </c>
      <c r="M337" s="246">
        <f>G337*(1+L337/100)</f>
        <v>0</v>
      </c>
      <c r="N337" s="244">
        <v>2.5699999999999998E-3</v>
      </c>
      <c r="O337" s="244">
        <f>ROUND(E337*N337,2)</f>
        <v>0.01</v>
      </c>
      <c r="P337" s="244">
        <v>0</v>
      </c>
      <c r="Q337" s="244">
        <f>ROUND(E337*P337,2)</f>
        <v>0</v>
      </c>
      <c r="R337" s="246"/>
      <c r="S337" s="246" t="s">
        <v>186</v>
      </c>
      <c r="T337" s="247" t="s">
        <v>187</v>
      </c>
      <c r="U337" s="224">
        <v>0.433</v>
      </c>
      <c r="V337" s="224">
        <f>ROUND(E337*U337,2)</f>
        <v>0.87</v>
      </c>
      <c r="W337" s="224"/>
      <c r="X337" s="224" t="s">
        <v>229</v>
      </c>
      <c r="Y337" s="224" t="s">
        <v>207</v>
      </c>
      <c r="Z337" s="213"/>
      <c r="AA337" s="213"/>
      <c r="AB337" s="213"/>
      <c r="AC337" s="213"/>
      <c r="AD337" s="213"/>
      <c r="AE337" s="213"/>
      <c r="AF337" s="213"/>
      <c r="AG337" s="213" t="s">
        <v>230</v>
      </c>
      <c r="AH337" s="213"/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1" x14ac:dyDescent="0.2">
      <c r="A338" s="241">
        <v>188</v>
      </c>
      <c r="B338" s="242" t="s">
        <v>740</v>
      </c>
      <c r="C338" s="251" t="s">
        <v>741</v>
      </c>
      <c r="D338" s="243" t="s">
        <v>318</v>
      </c>
      <c r="E338" s="244">
        <v>1</v>
      </c>
      <c r="F338" s="245"/>
      <c r="G338" s="246">
        <f>ROUND(E338*F338,2)</f>
        <v>0</v>
      </c>
      <c r="H338" s="245"/>
      <c r="I338" s="246">
        <f>ROUND(E338*H338,2)</f>
        <v>0</v>
      </c>
      <c r="J338" s="245"/>
      <c r="K338" s="246">
        <f>ROUND(E338*J338,2)</f>
        <v>0</v>
      </c>
      <c r="L338" s="246">
        <v>21</v>
      </c>
      <c r="M338" s="246">
        <f>G338*(1+L338/100)</f>
        <v>0</v>
      </c>
      <c r="N338" s="244">
        <v>8.0000000000000004E-4</v>
      </c>
      <c r="O338" s="244">
        <f>ROUND(E338*N338,2)</f>
        <v>0</v>
      </c>
      <c r="P338" s="244">
        <v>0</v>
      </c>
      <c r="Q338" s="244">
        <f>ROUND(E338*P338,2)</f>
        <v>0</v>
      </c>
      <c r="R338" s="246"/>
      <c r="S338" s="246" t="s">
        <v>186</v>
      </c>
      <c r="T338" s="247" t="s">
        <v>187</v>
      </c>
      <c r="U338" s="224">
        <v>0.34</v>
      </c>
      <c r="V338" s="224">
        <f>ROUND(E338*U338,2)</f>
        <v>0.34</v>
      </c>
      <c r="W338" s="224"/>
      <c r="X338" s="224" t="s">
        <v>229</v>
      </c>
      <c r="Y338" s="224" t="s">
        <v>207</v>
      </c>
      <c r="Z338" s="213"/>
      <c r="AA338" s="213"/>
      <c r="AB338" s="213"/>
      <c r="AC338" s="213"/>
      <c r="AD338" s="213"/>
      <c r="AE338" s="213"/>
      <c r="AF338" s="213"/>
      <c r="AG338" s="213" t="s">
        <v>230</v>
      </c>
      <c r="AH338" s="213"/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outlineLevel="1" x14ac:dyDescent="0.2">
      <c r="A339" s="241">
        <v>189</v>
      </c>
      <c r="B339" s="242" t="s">
        <v>742</v>
      </c>
      <c r="C339" s="251" t="s">
        <v>743</v>
      </c>
      <c r="D339" s="243" t="s">
        <v>237</v>
      </c>
      <c r="E339" s="244">
        <v>1</v>
      </c>
      <c r="F339" s="245"/>
      <c r="G339" s="246">
        <f>ROUND(E339*F339,2)</f>
        <v>0</v>
      </c>
      <c r="H339" s="245"/>
      <c r="I339" s="246">
        <f>ROUND(E339*H339,2)</f>
        <v>0</v>
      </c>
      <c r="J339" s="245"/>
      <c r="K339" s="246">
        <f>ROUND(E339*J339,2)</f>
        <v>0</v>
      </c>
      <c r="L339" s="246">
        <v>21</v>
      </c>
      <c r="M339" s="246">
        <f>G339*(1+L339/100)</f>
        <v>0</v>
      </c>
      <c r="N339" s="244">
        <v>0</v>
      </c>
      <c r="O339" s="244">
        <f>ROUND(E339*N339,2)</f>
        <v>0</v>
      </c>
      <c r="P339" s="244">
        <v>0</v>
      </c>
      <c r="Q339" s="244">
        <f>ROUND(E339*P339,2)</f>
        <v>0</v>
      </c>
      <c r="R339" s="246"/>
      <c r="S339" s="246" t="s">
        <v>186</v>
      </c>
      <c r="T339" s="247" t="s">
        <v>187</v>
      </c>
      <c r="U339" s="224">
        <v>0</v>
      </c>
      <c r="V339" s="224">
        <f>ROUND(E339*U339,2)</f>
        <v>0</v>
      </c>
      <c r="W339" s="224"/>
      <c r="X339" s="224" t="s">
        <v>229</v>
      </c>
      <c r="Y339" s="224" t="s">
        <v>207</v>
      </c>
      <c r="Z339" s="213"/>
      <c r="AA339" s="213"/>
      <c r="AB339" s="213"/>
      <c r="AC339" s="213"/>
      <c r="AD339" s="213"/>
      <c r="AE339" s="213"/>
      <c r="AF339" s="213"/>
      <c r="AG339" s="213" t="s">
        <v>230</v>
      </c>
      <c r="AH339" s="213"/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1" x14ac:dyDescent="0.2">
      <c r="A340" s="241">
        <v>190</v>
      </c>
      <c r="B340" s="242" t="s">
        <v>744</v>
      </c>
      <c r="C340" s="251" t="s">
        <v>743</v>
      </c>
      <c r="D340" s="243" t="s">
        <v>237</v>
      </c>
      <c r="E340" s="244">
        <v>1</v>
      </c>
      <c r="F340" s="245"/>
      <c r="G340" s="246">
        <f>ROUND(E340*F340,2)</f>
        <v>0</v>
      </c>
      <c r="H340" s="245"/>
      <c r="I340" s="246">
        <f>ROUND(E340*H340,2)</f>
        <v>0</v>
      </c>
      <c r="J340" s="245"/>
      <c r="K340" s="246">
        <f>ROUND(E340*J340,2)</f>
        <v>0</v>
      </c>
      <c r="L340" s="246">
        <v>21</v>
      </c>
      <c r="M340" s="246">
        <f>G340*(1+L340/100)</f>
        <v>0</v>
      </c>
      <c r="N340" s="244">
        <v>0</v>
      </c>
      <c r="O340" s="244">
        <f>ROUND(E340*N340,2)</f>
        <v>0</v>
      </c>
      <c r="P340" s="244">
        <v>0</v>
      </c>
      <c r="Q340" s="244">
        <f>ROUND(E340*P340,2)</f>
        <v>0</v>
      </c>
      <c r="R340" s="246"/>
      <c r="S340" s="246" t="s">
        <v>186</v>
      </c>
      <c r="T340" s="247" t="s">
        <v>187</v>
      </c>
      <c r="U340" s="224">
        <v>0</v>
      </c>
      <c r="V340" s="224">
        <f>ROUND(E340*U340,2)</f>
        <v>0</v>
      </c>
      <c r="W340" s="224"/>
      <c r="X340" s="224" t="s">
        <v>229</v>
      </c>
      <c r="Y340" s="224" t="s">
        <v>207</v>
      </c>
      <c r="Z340" s="213"/>
      <c r="AA340" s="213"/>
      <c r="AB340" s="213"/>
      <c r="AC340" s="213"/>
      <c r="AD340" s="213"/>
      <c r="AE340" s="213"/>
      <c r="AF340" s="213"/>
      <c r="AG340" s="213" t="s">
        <v>230</v>
      </c>
      <c r="AH340" s="213"/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1" x14ac:dyDescent="0.2">
      <c r="A341" s="241">
        <v>191</v>
      </c>
      <c r="B341" s="242" t="s">
        <v>745</v>
      </c>
      <c r="C341" s="251" t="s">
        <v>746</v>
      </c>
      <c r="D341" s="243" t="s">
        <v>237</v>
      </c>
      <c r="E341" s="244">
        <v>1</v>
      </c>
      <c r="F341" s="245"/>
      <c r="G341" s="246">
        <f>ROUND(E341*F341,2)</f>
        <v>0</v>
      </c>
      <c r="H341" s="245"/>
      <c r="I341" s="246">
        <f>ROUND(E341*H341,2)</f>
        <v>0</v>
      </c>
      <c r="J341" s="245"/>
      <c r="K341" s="246">
        <f>ROUND(E341*J341,2)</f>
        <v>0</v>
      </c>
      <c r="L341" s="246">
        <v>21</v>
      </c>
      <c r="M341" s="246">
        <f>G341*(1+L341/100)</f>
        <v>0</v>
      </c>
      <c r="N341" s="244">
        <v>0</v>
      </c>
      <c r="O341" s="244">
        <f>ROUND(E341*N341,2)</f>
        <v>0</v>
      </c>
      <c r="P341" s="244">
        <v>0</v>
      </c>
      <c r="Q341" s="244">
        <f>ROUND(E341*P341,2)</f>
        <v>0</v>
      </c>
      <c r="R341" s="246"/>
      <c r="S341" s="246" t="s">
        <v>186</v>
      </c>
      <c r="T341" s="247" t="s">
        <v>187</v>
      </c>
      <c r="U341" s="224">
        <v>0</v>
      </c>
      <c r="V341" s="224">
        <f>ROUND(E341*U341,2)</f>
        <v>0</v>
      </c>
      <c r="W341" s="224"/>
      <c r="X341" s="224" t="s">
        <v>229</v>
      </c>
      <c r="Y341" s="224" t="s">
        <v>207</v>
      </c>
      <c r="Z341" s="213"/>
      <c r="AA341" s="213"/>
      <c r="AB341" s="213"/>
      <c r="AC341" s="213"/>
      <c r="AD341" s="213"/>
      <c r="AE341" s="213"/>
      <c r="AF341" s="213"/>
      <c r="AG341" s="213" t="s">
        <v>230</v>
      </c>
      <c r="AH341" s="213"/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1" x14ac:dyDescent="0.2">
      <c r="A342" s="241">
        <v>192</v>
      </c>
      <c r="B342" s="242" t="s">
        <v>747</v>
      </c>
      <c r="C342" s="251" t="s">
        <v>748</v>
      </c>
      <c r="D342" s="243" t="s">
        <v>318</v>
      </c>
      <c r="E342" s="244">
        <v>2</v>
      </c>
      <c r="F342" s="245"/>
      <c r="G342" s="246">
        <f>ROUND(E342*F342,2)</f>
        <v>0</v>
      </c>
      <c r="H342" s="245"/>
      <c r="I342" s="246">
        <f>ROUND(E342*H342,2)</f>
        <v>0</v>
      </c>
      <c r="J342" s="245"/>
      <c r="K342" s="246">
        <f>ROUND(E342*J342,2)</f>
        <v>0</v>
      </c>
      <c r="L342" s="246">
        <v>21</v>
      </c>
      <c r="M342" s="246">
        <f>G342*(1+L342/100)</f>
        <v>0</v>
      </c>
      <c r="N342" s="244">
        <v>3.4000000000000002E-4</v>
      </c>
      <c r="O342" s="244">
        <f>ROUND(E342*N342,2)</f>
        <v>0</v>
      </c>
      <c r="P342" s="244">
        <v>0</v>
      </c>
      <c r="Q342" s="244">
        <f>ROUND(E342*P342,2)</f>
        <v>0</v>
      </c>
      <c r="R342" s="246" t="s">
        <v>396</v>
      </c>
      <c r="S342" s="246" t="s">
        <v>194</v>
      </c>
      <c r="T342" s="247" t="s">
        <v>194</v>
      </c>
      <c r="U342" s="224">
        <v>0</v>
      </c>
      <c r="V342" s="224">
        <f>ROUND(E342*U342,2)</f>
        <v>0</v>
      </c>
      <c r="W342" s="224"/>
      <c r="X342" s="224" t="s">
        <v>246</v>
      </c>
      <c r="Y342" s="224" t="s">
        <v>207</v>
      </c>
      <c r="Z342" s="213"/>
      <c r="AA342" s="213"/>
      <c r="AB342" s="213"/>
      <c r="AC342" s="213"/>
      <c r="AD342" s="213"/>
      <c r="AE342" s="213"/>
      <c r="AF342" s="213"/>
      <c r="AG342" s="213" t="s">
        <v>247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outlineLevel="1" x14ac:dyDescent="0.2">
      <c r="A343" s="241">
        <v>193</v>
      </c>
      <c r="B343" s="242" t="s">
        <v>749</v>
      </c>
      <c r="C343" s="251" t="s">
        <v>750</v>
      </c>
      <c r="D343" s="243" t="s">
        <v>318</v>
      </c>
      <c r="E343" s="244">
        <v>2</v>
      </c>
      <c r="F343" s="245"/>
      <c r="G343" s="246">
        <f>ROUND(E343*F343,2)</f>
        <v>0</v>
      </c>
      <c r="H343" s="245"/>
      <c r="I343" s="246">
        <f>ROUND(E343*H343,2)</f>
        <v>0</v>
      </c>
      <c r="J343" s="245"/>
      <c r="K343" s="246">
        <f>ROUND(E343*J343,2)</f>
        <v>0</v>
      </c>
      <c r="L343" s="246">
        <v>21</v>
      </c>
      <c r="M343" s="246">
        <f>G343*(1+L343/100)</f>
        <v>0</v>
      </c>
      <c r="N343" s="244">
        <v>6.8000000000000005E-4</v>
      </c>
      <c r="O343" s="244">
        <f>ROUND(E343*N343,2)</f>
        <v>0</v>
      </c>
      <c r="P343" s="244">
        <v>0</v>
      </c>
      <c r="Q343" s="244">
        <f>ROUND(E343*P343,2)</f>
        <v>0</v>
      </c>
      <c r="R343" s="246" t="s">
        <v>396</v>
      </c>
      <c r="S343" s="246" t="s">
        <v>194</v>
      </c>
      <c r="T343" s="247" t="s">
        <v>194</v>
      </c>
      <c r="U343" s="224">
        <v>0</v>
      </c>
      <c r="V343" s="224">
        <f>ROUND(E343*U343,2)</f>
        <v>0</v>
      </c>
      <c r="W343" s="224"/>
      <c r="X343" s="224" t="s">
        <v>246</v>
      </c>
      <c r="Y343" s="224" t="s">
        <v>207</v>
      </c>
      <c r="Z343" s="213"/>
      <c r="AA343" s="213"/>
      <c r="AB343" s="213"/>
      <c r="AC343" s="213"/>
      <c r="AD343" s="213"/>
      <c r="AE343" s="213"/>
      <c r="AF343" s="213"/>
      <c r="AG343" s="213" t="s">
        <v>247</v>
      </c>
      <c r="AH343" s="213"/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outlineLevel="1" x14ac:dyDescent="0.2">
      <c r="A344" s="241">
        <v>194</v>
      </c>
      <c r="B344" s="242" t="s">
        <v>751</v>
      </c>
      <c r="C344" s="251" t="s">
        <v>752</v>
      </c>
      <c r="D344" s="243" t="s">
        <v>318</v>
      </c>
      <c r="E344" s="244">
        <v>2</v>
      </c>
      <c r="F344" s="245"/>
      <c r="G344" s="246">
        <f>ROUND(E344*F344,2)</f>
        <v>0</v>
      </c>
      <c r="H344" s="245"/>
      <c r="I344" s="246">
        <f>ROUND(E344*H344,2)</f>
        <v>0</v>
      </c>
      <c r="J344" s="245"/>
      <c r="K344" s="246">
        <f>ROUND(E344*J344,2)</f>
        <v>0</v>
      </c>
      <c r="L344" s="246">
        <v>21</v>
      </c>
      <c r="M344" s="246">
        <f>G344*(1+L344/100)</f>
        <v>0</v>
      </c>
      <c r="N344" s="244">
        <v>3.5E-4</v>
      </c>
      <c r="O344" s="244">
        <f>ROUND(E344*N344,2)</f>
        <v>0</v>
      </c>
      <c r="P344" s="244">
        <v>0</v>
      </c>
      <c r="Q344" s="244">
        <f>ROUND(E344*P344,2)</f>
        <v>0</v>
      </c>
      <c r="R344" s="246"/>
      <c r="S344" s="246" t="s">
        <v>186</v>
      </c>
      <c r="T344" s="247" t="s">
        <v>187</v>
      </c>
      <c r="U344" s="224">
        <v>0</v>
      </c>
      <c r="V344" s="224">
        <f>ROUND(E344*U344,2)</f>
        <v>0</v>
      </c>
      <c r="W344" s="224"/>
      <c r="X344" s="224" t="s">
        <v>246</v>
      </c>
      <c r="Y344" s="224" t="s">
        <v>207</v>
      </c>
      <c r="Z344" s="213"/>
      <c r="AA344" s="213"/>
      <c r="AB344" s="213"/>
      <c r="AC344" s="213"/>
      <c r="AD344" s="213"/>
      <c r="AE344" s="213"/>
      <c r="AF344" s="213"/>
      <c r="AG344" s="213" t="s">
        <v>247</v>
      </c>
      <c r="AH344" s="213"/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1" x14ac:dyDescent="0.2">
      <c r="A345" s="234">
        <v>195</v>
      </c>
      <c r="B345" s="235" t="s">
        <v>753</v>
      </c>
      <c r="C345" s="252" t="s">
        <v>752</v>
      </c>
      <c r="D345" s="236" t="s">
        <v>318</v>
      </c>
      <c r="E345" s="237">
        <v>2</v>
      </c>
      <c r="F345" s="238"/>
      <c r="G345" s="239">
        <f>ROUND(E345*F345,2)</f>
        <v>0</v>
      </c>
      <c r="H345" s="238"/>
      <c r="I345" s="239">
        <f>ROUND(E345*H345,2)</f>
        <v>0</v>
      </c>
      <c r="J345" s="238"/>
      <c r="K345" s="239">
        <f>ROUND(E345*J345,2)</f>
        <v>0</v>
      </c>
      <c r="L345" s="239">
        <v>21</v>
      </c>
      <c r="M345" s="239">
        <f>G345*(1+L345/100)</f>
        <v>0</v>
      </c>
      <c r="N345" s="237">
        <v>3.5E-4</v>
      </c>
      <c r="O345" s="237">
        <f>ROUND(E345*N345,2)</f>
        <v>0</v>
      </c>
      <c r="P345" s="237">
        <v>0</v>
      </c>
      <c r="Q345" s="237">
        <f>ROUND(E345*P345,2)</f>
        <v>0</v>
      </c>
      <c r="R345" s="239"/>
      <c r="S345" s="239" t="s">
        <v>186</v>
      </c>
      <c r="T345" s="240" t="s">
        <v>187</v>
      </c>
      <c r="U345" s="224">
        <v>0</v>
      </c>
      <c r="V345" s="224">
        <f>ROUND(E345*U345,2)</f>
        <v>0</v>
      </c>
      <c r="W345" s="224"/>
      <c r="X345" s="224" t="s">
        <v>246</v>
      </c>
      <c r="Y345" s="224" t="s">
        <v>207</v>
      </c>
      <c r="Z345" s="213"/>
      <c r="AA345" s="213"/>
      <c r="AB345" s="213"/>
      <c r="AC345" s="213"/>
      <c r="AD345" s="213"/>
      <c r="AE345" s="213"/>
      <c r="AF345" s="213"/>
      <c r="AG345" s="213" t="s">
        <v>247</v>
      </c>
      <c r="AH345" s="213"/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1" x14ac:dyDescent="0.2">
      <c r="A346" s="220">
        <v>196</v>
      </c>
      <c r="B346" s="221" t="s">
        <v>754</v>
      </c>
      <c r="C346" s="266" t="s">
        <v>755</v>
      </c>
      <c r="D346" s="222" t="s">
        <v>0</v>
      </c>
      <c r="E346" s="261"/>
      <c r="F346" s="225"/>
      <c r="G346" s="224">
        <f>ROUND(E346*F346,2)</f>
        <v>0</v>
      </c>
      <c r="H346" s="225"/>
      <c r="I346" s="224">
        <f>ROUND(E346*H346,2)</f>
        <v>0</v>
      </c>
      <c r="J346" s="225"/>
      <c r="K346" s="224">
        <f>ROUND(E346*J346,2)</f>
        <v>0</v>
      </c>
      <c r="L346" s="224">
        <v>21</v>
      </c>
      <c r="M346" s="224">
        <f>G346*(1+L346/100)</f>
        <v>0</v>
      </c>
      <c r="N346" s="223">
        <v>0</v>
      </c>
      <c r="O346" s="223">
        <f>ROUND(E346*N346,2)</f>
        <v>0</v>
      </c>
      <c r="P346" s="223">
        <v>0</v>
      </c>
      <c r="Q346" s="223">
        <f>ROUND(E346*P346,2)</f>
        <v>0</v>
      </c>
      <c r="R346" s="224" t="s">
        <v>319</v>
      </c>
      <c r="S346" s="224" t="s">
        <v>194</v>
      </c>
      <c r="T346" s="224" t="s">
        <v>194</v>
      </c>
      <c r="U346" s="224">
        <v>0</v>
      </c>
      <c r="V346" s="224">
        <f>ROUND(E346*U346,2)</f>
        <v>0</v>
      </c>
      <c r="W346" s="224"/>
      <c r="X346" s="224" t="s">
        <v>294</v>
      </c>
      <c r="Y346" s="224" t="s">
        <v>207</v>
      </c>
      <c r="Z346" s="213"/>
      <c r="AA346" s="213"/>
      <c r="AB346" s="213"/>
      <c r="AC346" s="213"/>
      <c r="AD346" s="213"/>
      <c r="AE346" s="213"/>
      <c r="AF346" s="213"/>
      <c r="AG346" s="213" t="s">
        <v>295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x14ac:dyDescent="0.2">
      <c r="A347" s="227" t="s">
        <v>181</v>
      </c>
      <c r="B347" s="228" t="s">
        <v>127</v>
      </c>
      <c r="C347" s="250" t="s">
        <v>128</v>
      </c>
      <c r="D347" s="229"/>
      <c r="E347" s="230"/>
      <c r="F347" s="231"/>
      <c r="G347" s="231">
        <f>SUMIF(AG348:AG353,"&lt;&gt;NOR",G348:G353)</f>
        <v>0</v>
      </c>
      <c r="H347" s="231"/>
      <c r="I347" s="231">
        <f>SUM(I348:I353)</f>
        <v>0</v>
      </c>
      <c r="J347" s="231"/>
      <c r="K347" s="231">
        <f>SUM(K348:K353)</f>
        <v>0</v>
      </c>
      <c r="L347" s="231"/>
      <c r="M347" s="231">
        <f>SUM(M348:M353)</f>
        <v>0</v>
      </c>
      <c r="N347" s="230"/>
      <c r="O347" s="230">
        <f>SUM(O348:O353)</f>
        <v>7.0000000000000007E-2</v>
      </c>
      <c r="P347" s="230"/>
      <c r="Q347" s="230">
        <f>SUM(Q348:Q353)</f>
        <v>0</v>
      </c>
      <c r="R347" s="231"/>
      <c r="S347" s="231"/>
      <c r="T347" s="232"/>
      <c r="U347" s="226"/>
      <c r="V347" s="226">
        <f>SUM(V348:V353)</f>
        <v>19.760000000000002</v>
      </c>
      <c r="W347" s="226"/>
      <c r="X347" s="226"/>
      <c r="Y347" s="226"/>
      <c r="AG347" t="s">
        <v>182</v>
      </c>
    </row>
    <row r="348" spans="1:60" outlineLevel="1" x14ac:dyDescent="0.2">
      <c r="A348" s="241">
        <v>197</v>
      </c>
      <c r="B348" s="242" t="s">
        <v>756</v>
      </c>
      <c r="C348" s="251" t="s">
        <v>757</v>
      </c>
      <c r="D348" s="243" t="s">
        <v>758</v>
      </c>
      <c r="E348" s="244">
        <v>65</v>
      </c>
      <c r="F348" s="245"/>
      <c r="G348" s="246">
        <f>ROUND(E348*F348,2)</f>
        <v>0</v>
      </c>
      <c r="H348" s="245"/>
      <c r="I348" s="246">
        <f>ROUND(E348*H348,2)</f>
        <v>0</v>
      </c>
      <c r="J348" s="245"/>
      <c r="K348" s="246">
        <f>ROUND(E348*J348,2)</f>
        <v>0</v>
      </c>
      <c r="L348" s="246">
        <v>21</v>
      </c>
      <c r="M348" s="246">
        <f>G348*(1+L348/100)</f>
        <v>0</v>
      </c>
      <c r="N348" s="244">
        <v>6.0000000000000002E-5</v>
      </c>
      <c r="O348" s="244">
        <f>ROUND(E348*N348,2)</f>
        <v>0</v>
      </c>
      <c r="P348" s="244">
        <v>0</v>
      </c>
      <c r="Q348" s="244">
        <f>ROUND(E348*P348,2)</f>
        <v>0</v>
      </c>
      <c r="R348" s="246" t="s">
        <v>759</v>
      </c>
      <c r="S348" s="246" t="s">
        <v>194</v>
      </c>
      <c r="T348" s="247" t="s">
        <v>194</v>
      </c>
      <c r="U348" s="224">
        <v>0.30399999999999999</v>
      </c>
      <c r="V348" s="224">
        <f>ROUND(E348*U348,2)</f>
        <v>19.760000000000002</v>
      </c>
      <c r="W348" s="224"/>
      <c r="X348" s="224" t="s">
        <v>229</v>
      </c>
      <c r="Y348" s="224" t="s">
        <v>207</v>
      </c>
      <c r="Z348" s="213"/>
      <c r="AA348" s="213"/>
      <c r="AB348" s="213"/>
      <c r="AC348" s="213"/>
      <c r="AD348" s="213"/>
      <c r="AE348" s="213"/>
      <c r="AF348" s="213"/>
      <c r="AG348" s="213" t="s">
        <v>230</v>
      </c>
      <c r="AH348" s="213"/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ht="22.5" outlineLevel="1" x14ac:dyDescent="0.2">
      <c r="A349" s="241">
        <v>198</v>
      </c>
      <c r="B349" s="242" t="s">
        <v>760</v>
      </c>
      <c r="C349" s="251" t="s">
        <v>761</v>
      </c>
      <c r="D349" s="243" t="s">
        <v>318</v>
      </c>
      <c r="E349" s="244">
        <v>8</v>
      </c>
      <c r="F349" s="245"/>
      <c r="G349" s="246">
        <f>ROUND(E349*F349,2)</f>
        <v>0</v>
      </c>
      <c r="H349" s="245"/>
      <c r="I349" s="246">
        <f>ROUND(E349*H349,2)</f>
        <v>0</v>
      </c>
      <c r="J349" s="245"/>
      <c r="K349" s="246">
        <f>ROUND(E349*J349,2)</f>
        <v>0</v>
      </c>
      <c r="L349" s="246">
        <v>21</v>
      </c>
      <c r="M349" s="246">
        <f>G349*(1+L349/100)</f>
        <v>0</v>
      </c>
      <c r="N349" s="244">
        <v>4.0000000000000002E-4</v>
      </c>
      <c r="O349" s="244">
        <f>ROUND(E349*N349,2)</f>
        <v>0</v>
      </c>
      <c r="P349" s="244">
        <v>0</v>
      </c>
      <c r="Q349" s="244">
        <f>ROUND(E349*P349,2)</f>
        <v>0</v>
      </c>
      <c r="R349" s="246" t="s">
        <v>396</v>
      </c>
      <c r="S349" s="246" t="s">
        <v>194</v>
      </c>
      <c r="T349" s="247" t="s">
        <v>194</v>
      </c>
      <c r="U349" s="224">
        <v>0</v>
      </c>
      <c r="V349" s="224">
        <f>ROUND(E349*U349,2)</f>
        <v>0</v>
      </c>
      <c r="W349" s="224"/>
      <c r="X349" s="224" t="s">
        <v>246</v>
      </c>
      <c r="Y349" s="224" t="s">
        <v>207</v>
      </c>
      <c r="Z349" s="213"/>
      <c r="AA349" s="213"/>
      <c r="AB349" s="213"/>
      <c r="AC349" s="213"/>
      <c r="AD349" s="213"/>
      <c r="AE349" s="213"/>
      <c r="AF349" s="213"/>
      <c r="AG349" s="213" t="s">
        <v>247</v>
      </c>
      <c r="AH349" s="213"/>
      <c r="AI349" s="213"/>
      <c r="AJ349" s="213"/>
      <c r="AK349" s="213"/>
      <c r="AL349" s="213"/>
      <c r="AM349" s="213"/>
      <c r="AN349" s="213"/>
      <c r="AO349" s="213"/>
      <c r="AP349" s="213"/>
      <c r="AQ349" s="213"/>
      <c r="AR349" s="213"/>
      <c r="AS349" s="213"/>
      <c r="AT349" s="213"/>
      <c r="AU349" s="213"/>
      <c r="AV349" s="213"/>
      <c r="AW349" s="213"/>
      <c r="AX349" s="213"/>
      <c r="AY349" s="213"/>
      <c r="AZ349" s="213"/>
      <c r="BA349" s="213"/>
      <c r="BB349" s="213"/>
      <c r="BC349" s="213"/>
      <c r="BD349" s="213"/>
      <c r="BE349" s="213"/>
      <c r="BF349" s="213"/>
      <c r="BG349" s="213"/>
      <c r="BH349" s="213"/>
    </row>
    <row r="350" spans="1:60" ht="22.5" outlineLevel="1" x14ac:dyDescent="0.2">
      <c r="A350" s="241">
        <v>199</v>
      </c>
      <c r="B350" s="242" t="s">
        <v>762</v>
      </c>
      <c r="C350" s="251" t="s">
        <v>763</v>
      </c>
      <c r="D350" s="243" t="s">
        <v>318</v>
      </c>
      <c r="E350" s="244">
        <v>5</v>
      </c>
      <c r="F350" s="245"/>
      <c r="G350" s="246">
        <f>ROUND(E350*F350,2)</f>
        <v>0</v>
      </c>
      <c r="H350" s="245"/>
      <c r="I350" s="246">
        <f>ROUND(E350*H350,2)</f>
        <v>0</v>
      </c>
      <c r="J350" s="245"/>
      <c r="K350" s="246">
        <f>ROUND(E350*J350,2)</f>
        <v>0</v>
      </c>
      <c r="L350" s="246">
        <v>21</v>
      </c>
      <c r="M350" s="246">
        <f>G350*(1+L350/100)</f>
        <v>0</v>
      </c>
      <c r="N350" s="244">
        <v>5.6999999999999998E-4</v>
      </c>
      <c r="O350" s="244">
        <f>ROUND(E350*N350,2)</f>
        <v>0</v>
      </c>
      <c r="P350" s="244">
        <v>0</v>
      </c>
      <c r="Q350" s="244">
        <f>ROUND(E350*P350,2)</f>
        <v>0</v>
      </c>
      <c r="R350" s="246" t="s">
        <v>396</v>
      </c>
      <c r="S350" s="246" t="s">
        <v>194</v>
      </c>
      <c r="T350" s="247" t="s">
        <v>194</v>
      </c>
      <c r="U350" s="224">
        <v>0</v>
      </c>
      <c r="V350" s="224">
        <f>ROUND(E350*U350,2)</f>
        <v>0</v>
      </c>
      <c r="W350" s="224"/>
      <c r="X350" s="224" t="s">
        <v>246</v>
      </c>
      <c r="Y350" s="224" t="s">
        <v>207</v>
      </c>
      <c r="Z350" s="213"/>
      <c r="AA350" s="213"/>
      <c r="AB350" s="213"/>
      <c r="AC350" s="213"/>
      <c r="AD350" s="213"/>
      <c r="AE350" s="213"/>
      <c r="AF350" s="213"/>
      <c r="AG350" s="213" t="s">
        <v>247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outlineLevel="1" x14ac:dyDescent="0.2">
      <c r="A351" s="234">
        <v>200</v>
      </c>
      <c r="B351" s="235" t="s">
        <v>764</v>
      </c>
      <c r="C351" s="252" t="s">
        <v>765</v>
      </c>
      <c r="D351" s="236" t="s">
        <v>758</v>
      </c>
      <c r="E351" s="237">
        <v>65</v>
      </c>
      <c r="F351" s="238"/>
      <c r="G351" s="239">
        <f>ROUND(E351*F351,2)</f>
        <v>0</v>
      </c>
      <c r="H351" s="238"/>
      <c r="I351" s="239">
        <f>ROUND(E351*H351,2)</f>
        <v>0</v>
      </c>
      <c r="J351" s="238"/>
      <c r="K351" s="239">
        <f>ROUND(E351*J351,2)</f>
        <v>0</v>
      </c>
      <c r="L351" s="239">
        <v>21</v>
      </c>
      <c r="M351" s="239">
        <f>G351*(1+L351/100)</f>
        <v>0</v>
      </c>
      <c r="N351" s="237">
        <v>1E-3</v>
      </c>
      <c r="O351" s="237">
        <f>ROUND(E351*N351,2)</f>
        <v>7.0000000000000007E-2</v>
      </c>
      <c r="P351" s="237">
        <v>0</v>
      </c>
      <c r="Q351" s="237">
        <f>ROUND(E351*P351,2)</f>
        <v>0</v>
      </c>
      <c r="R351" s="239" t="s">
        <v>396</v>
      </c>
      <c r="S351" s="239" t="s">
        <v>194</v>
      </c>
      <c r="T351" s="240" t="s">
        <v>194</v>
      </c>
      <c r="U351" s="224">
        <v>0</v>
      </c>
      <c r="V351" s="224">
        <f>ROUND(E351*U351,2)</f>
        <v>0</v>
      </c>
      <c r="W351" s="224"/>
      <c r="X351" s="224" t="s">
        <v>246</v>
      </c>
      <c r="Y351" s="224" t="s">
        <v>207</v>
      </c>
      <c r="Z351" s="213"/>
      <c r="AA351" s="213"/>
      <c r="AB351" s="213"/>
      <c r="AC351" s="213"/>
      <c r="AD351" s="213"/>
      <c r="AE351" s="213"/>
      <c r="AF351" s="213"/>
      <c r="AG351" s="213" t="s">
        <v>247</v>
      </c>
      <c r="AH351" s="213"/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1" x14ac:dyDescent="0.2">
      <c r="A352" s="220">
        <v>201</v>
      </c>
      <c r="B352" s="221" t="s">
        <v>766</v>
      </c>
      <c r="C352" s="266" t="s">
        <v>767</v>
      </c>
      <c r="D352" s="222" t="s">
        <v>0</v>
      </c>
      <c r="E352" s="261"/>
      <c r="F352" s="225"/>
      <c r="G352" s="224">
        <f>ROUND(E352*F352,2)</f>
        <v>0</v>
      </c>
      <c r="H352" s="225"/>
      <c r="I352" s="224">
        <f>ROUND(E352*H352,2)</f>
        <v>0</v>
      </c>
      <c r="J352" s="225"/>
      <c r="K352" s="224">
        <f>ROUND(E352*J352,2)</f>
        <v>0</v>
      </c>
      <c r="L352" s="224">
        <v>21</v>
      </c>
      <c r="M352" s="224">
        <f>G352*(1+L352/100)</f>
        <v>0</v>
      </c>
      <c r="N352" s="223">
        <v>0</v>
      </c>
      <c r="O352" s="223">
        <f>ROUND(E352*N352,2)</f>
        <v>0</v>
      </c>
      <c r="P352" s="223">
        <v>0</v>
      </c>
      <c r="Q352" s="223">
        <f>ROUND(E352*P352,2)</f>
        <v>0</v>
      </c>
      <c r="R352" s="224" t="s">
        <v>759</v>
      </c>
      <c r="S352" s="224" t="s">
        <v>194</v>
      </c>
      <c r="T352" s="224" t="s">
        <v>194</v>
      </c>
      <c r="U352" s="224">
        <v>0</v>
      </c>
      <c r="V352" s="224">
        <f>ROUND(E352*U352,2)</f>
        <v>0</v>
      </c>
      <c r="W352" s="224"/>
      <c r="X352" s="224" t="s">
        <v>294</v>
      </c>
      <c r="Y352" s="224" t="s">
        <v>207</v>
      </c>
      <c r="Z352" s="213"/>
      <c r="AA352" s="213"/>
      <c r="AB352" s="213"/>
      <c r="AC352" s="213"/>
      <c r="AD352" s="213"/>
      <c r="AE352" s="213"/>
      <c r="AF352" s="213"/>
      <c r="AG352" s="213" t="s">
        <v>295</v>
      </c>
      <c r="AH352" s="213"/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outlineLevel="2" x14ac:dyDescent="0.2">
      <c r="A353" s="220"/>
      <c r="B353" s="221"/>
      <c r="C353" s="267" t="s">
        <v>479</v>
      </c>
      <c r="D353" s="262"/>
      <c r="E353" s="262"/>
      <c r="F353" s="262"/>
      <c r="G353" s="262"/>
      <c r="H353" s="224"/>
      <c r="I353" s="224"/>
      <c r="J353" s="224"/>
      <c r="K353" s="224"/>
      <c r="L353" s="224"/>
      <c r="M353" s="224"/>
      <c r="N353" s="223"/>
      <c r="O353" s="223"/>
      <c r="P353" s="223"/>
      <c r="Q353" s="223"/>
      <c r="R353" s="224"/>
      <c r="S353" s="224"/>
      <c r="T353" s="224"/>
      <c r="U353" s="224"/>
      <c r="V353" s="224"/>
      <c r="W353" s="224"/>
      <c r="X353" s="224"/>
      <c r="Y353" s="224"/>
      <c r="Z353" s="213"/>
      <c r="AA353" s="213"/>
      <c r="AB353" s="213"/>
      <c r="AC353" s="213"/>
      <c r="AD353" s="213"/>
      <c r="AE353" s="213"/>
      <c r="AF353" s="213"/>
      <c r="AG353" s="213" t="s">
        <v>266</v>
      </c>
      <c r="AH353" s="213"/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x14ac:dyDescent="0.2">
      <c r="A354" s="227" t="s">
        <v>181</v>
      </c>
      <c r="B354" s="228" t="s">
        <v>129</v>
      </c>
      <c r="C354" s="250" t="s">
        <v>130</v>
      </c>
      <c r="D354" s="229"/>
      <c r="E354" s="230"/>
      <c r="F354" s="231"/>
      <c r="G354" s="231">
        <f>SUMIF(AG355:AG357,"&lt;&gt;NOR",G355:G357)</f>
        <v>0</v>
      </c>
      <c r="H354" s="231"/>
      <c r="I354" s="231">
        <f>SUM(I355:I357)</f>
        <v>0</v>
      </c>
      <c r="J354" s="231"/>
      <c r="K354" s="231">
        <f>SUM(K355:K357)</f>
        <v>0</v>
      </c>
      <c r="L354" s="231"/>
      <c r="M354" s="231">
        <f>SUM(M355:M357)</f>
        <v>0</v>
      </c>
      <c r="N354" s="230"/>
      <c r="O354" s="230">
        <f>SUM(O355:O357)</f>
        <v>0</v>
      </c>
      <c r="P354" s="230"/>
      <c r="Q354" s="230">
        <f>SUM(Q355:Q357)</f>
        <v>0</v>
      </c>
      <c r="R354" s="231"/>
      <c r="S354" s="231"/>
      <c r="T354" s="232"/>
      <c r="U354" s="226"/>
      <c r="V354" s="226">
        <f>SUM(V355:V357)</f>
        <v>0.46</v>
      </c>
      <c r="W354" s="226"/>
      <c r="X354" s="226"/>
      <c r="Y354" s="226"/>
      <c r="AG354" t="s">
        <v>182</v>
      </c>
    </row>
    <row r="355" spans="1:60" ht="22.5" outlineLevel="1" x14ac:dyDescent="0.2">
      <c r="A355" s="234">
        <v>202</v>
      </c>
      <c r="B355" s="235" t="s">
        <v>768</v>
      </c>
      <c r="C355" s="252" t="s">
        <v>769</v>
      </c>
      <c r="D355" s="236" t="s">
        <v>269</v>
      </c>
      <c r="E355" s="237">
        <v>4</v>
      </c>
      <c r="F355" s="238"/>
      <c r="G355" s="239">
        <f>ROUND(E355*F355,2)</f>
        <v>0</v>
      </c>
      <c r="H355" s="238"/>
      <c r="I355" s="239">
        <f>ROUND(E355*H355,2)</f>
        <v>0</v>
      </c>
      <c r="J355" s="238"/>
      <c r="K355" s="239">
        <f>ROUND(E355*J355,2)</f>
        <v>0</v>
      </c>
      <c r="L355" s="239">
        <v>21</v>
      </c>
      <c r="M355" s="239">
        <f>G355*(1+L355/100)</f>
        <v>0</v>
      </c>
      <c r="N355" s="237">
        <v>9.0000000000000006E-5</v>
      </c>
      <c r="O355" s="237">
        <f>ROUND(E355*N355,2)</f>
        <v>0</v>
      </c>
      <c r="P355" s="237">
        <v>0</v>
      </c>
      <c r="Q355" s="237">
        <f>ROUND(E355*P355,2)</f>
        <v>0</v>
      </c>
      <c r="R355" s="239" t="s">
        <v>276</v>
      </c>
      <c r="S355" s="239" t="s">
        <v>194</v>
      </c>
      <c r="T355" s="240" t="s">
        <v>194</v>
      </c>
      <c r="U355" s="224">
        <v>0.11600000000000001</v>
      </c>
      <c r="V355" s="224">
        <f>ROUND(E355*U355,2)</f>
        <v>0.46</v>
      </c>
      <c r="W355" s="224"/>
      <c r="X355" s="224" t="s">
        <v>229</v>
      </c>
      <c r="Y355" s="224" t="s">
        <v>207</v>
      </c>
      <c r="Z355" s="213"/>
      <c r="AA355" s="213"/>
      <c r="AB355" s="213"/>
      <c r="AC355" s="213"/>
      <c r="AD355" s="213"/>
      <c r="AE355" s="213"/>
      <c r="AF355" s="213"/>
      <c r="AG355" s="213" t="s">
        <v>230</v>
      </c>
      <c r="AH355" s="213"/>
      <c r="AI355" s="213"/>
      <c r="AJ355" s="213"/>
      <c r="AK355" s="213"/>
      <c r="AL355" s="213"/>
      <c r="AM355" s="213"/>
      <c r="AN355" s="213"/>
      <c r="AO355" s="213"/>
      <c r="AP355" s="213"/>
      <c r="AQ355" s="213"/>
      <c r="AR355" s="213"/>
      <c r="AS355" s="213"/>
      <c r="AT355" s="213"/>
      <c r="AU355" s="213"/>
      <c r="AV355" s="213"/>
      <c r="AW355" s="213"/>
      <c r="AX355" s="213"/>
      <c r="AY355" s="213"/>
      <c r="AZ355" s="213"/>
      <c r="BA355" s="213"/>
      <c r="BB355" s="213"/>
      <c r="BC355" s="213"/>
      <c r="BD355" s="213"/>
      <c r="BE355" s="213"/>
      <c r="BF355" s="213"/>
      <c r="BG355" s="213"/>
      <c r="BH355" s="213"/>
    </row>
    <row r="356" spans="1:60" outlineLevel="2" x14ac:dyDescent="0.2">
      <c r="A356" s="220"/>
      <c r="B356" s="221"/>
      <c r="C356" s="263" t="s">
        <v>770</v>
      </c>
      <c r="D356" s="259"/>
      <c r="E356" s="259"/>
      <c r="F356" s="259"/>
      <c r="G356" s="259"/>
      <c r="H356" s="224"/>
      <c r="I356" s="224"/>
      <c r="J356" s="224"/>
      <c r="K356" s="224"/>
      <c r="L356" s="224"/>
      <c r="M356" s="224"/>
      <c r="N356" s="223"/>
      <c r="O356" s="223"/>
      <c r="P356" s="223"/>
      <c r="Q356" s="223"/>
      <c r="R356" s="224"/>
      <c r="S356" s="224"/>
      <c r="T356" s="224"/>
      <c r="U356" s="224"/>
      <c r="V356" s="224"/>
      <c r="W356" s="224"/>
      <c r="X356" s="224"/>
      <c r="Y356" s="224"/>
      <c r="Z356" s="213"/>
      <c r="AA356" s="213"/>
      <c r="AB356" s="213"/>
      <c r="AC356" s="213"/>
      <c r="AD356" s="213"/>
      <c r="AE356" s="213"/>
      <c r="AF356" s="213"/>
      <c r="AG356" s="213" t="s">
        <v>266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outlineLevel="2" x14ac:dyDescent="0.2">
      <c r="A357" s="220"/>
      <c r="B357" s="221"/>
      <c r="C357" s="264" t="s">
        <v>771</v>
      </c>
      <c r="D357" s="257"/>
      <c r="E357" s="258">
        <v>4</v>
      </c>
      <c r="F357" s="224"/>
      <c r="G357" s="224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3"/>
      <c r="AA357" s="213"/>
      <c r="AB357" s="213"/>
      <c r="AC357" s="213"/>
      <c r="AD357" s="213"/>
      <c r="AE357" s="213"/>
      <c r="AF357" s="213"/>
      <c r="AG357" s="213" t="s">
        <v>285</v>
      </c>
      <c r="AH357" s="213">
        <v>5</v>
      </c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x14ac:dyDescent="0.2">
      <c r="A358" s="227" t="s">
        <v>181</v>
      </c>
      <c r="B358" s="228" t="s">
        <v>147</v>
      </c>
      <c r="C358" s="250" t="s">
        <v>148</v>
      </c>
      <c r="D358" s="229"/>
      <c r="E358" s="230"/>
      <c r="F358" s="231"/>
      <c r="G358" s="231">
        <f>SUMIF(AG359:AG370,"&lt;&gt;NOR",G359:G370)</f>
        <v>0</v>
      </c>
      <c r="H358" s="231"/>
      <c r="I358" s="231">
        <f>SUM(I359:I370)</f>
        <v>0</v>
      </c>
      <c r="J358" s="231"/>
      <c r="K358" s="231">
        <f>SUM(K359:K370)</f>
        <v>0</v>
      </c>
      <c r="L358" s="231"/>
      <c r="M358" s="231">
        <f>SUM(M359:M370)</f>
        <v>0</v>
      </c>
      <c r="N358" s="230"/>
      <c r="O358" s="230">
        <f>SUM(O359:O370)</f>
        <v>0</v>
      </c>
      <c r="P358" s="230"/>
      <c r="Q358" s="230">
        <f>SUM(Q359:Q370)</f>
        <v>0</v>
      </c>
      <c r="R358" s="231"/>
      <c r="S358" s="231"/>
      <c r="T358" s="232"/>
      <c r="U358" s="226"/>
      <c r="V358" s="226">
        <f>SUM(V359:V370)</f>
        <v>0.05</v>
      </c>
      <c r="W358" s="226"/>
      <c r="X358" s="226"/>
      <c r="Y358" s="226"/>
      <c r="AG358" t="s">
        <v>182</v>
      </c>
    </row>
    <row r="359" spans="1:60" outlineLevel="1" x14ac:dyDescent="0.2">
      <c r="A359" s="234">
        <v>203</v>
      </c>
      <c r="B359" s="235" t="s">
        <v>772</v>
      </c>
      <c r="C359" s="252" t="s">
        <v>773</v>
      </c>
      <c r="D359" s="236" t="s">
        <v>293</v>
      </c>
      <c r="E359" s="237">
        <v>0.25</v>
      </c>
      <c r="F359" s="238"/>
      <c r="G359" s="239">
        <f>ROUND(E359*F359,2)</f>
        <v>0</v>
      </c>
      <c r="H359" s="238"/>
      <c r="I359" s="239">
        <f>ROUND(E359*H359,2)</f>
        <v>0</v>
      </c>
      <c r="J359" s="238"/>
      <c r="K359" s="239">
        <f>ROUND(E359*J359,2)</f>
        <v>0</v>
      </c>
      <c r="L359" s="239">
        <v>21</v>
      </c>
      <c r="M359" s="239">
        <f>G359*(1+L359/100)</f>
        <v>0</v>
      </c>
      <c r="N359" s="237">
        <v>0</v>
      </c>
      <c r="O359" s="237">
        <f>ROUND(E359*N359,2)</f>
        <v>0</v>
      </c>
      <c r="P359" s="237">
        <v>0</v>
      </c>
      <c r="Q359" s="237">
        <f>ROUND(E359*P359,2)</f>
        <v>0</v>
      </c>
      <c r="R359" s="239" t="s">
        <v>364</v>
      </c>
      <c r="S359" s="239" t="s">
        <v>194</v>
      </c>
      <c r="T359" s="240" t="s">
        <v>194</v>
      </c>
      <c r="U359" s="224">
        <v>0</v>
      </c>
      <c r="V359" s="224">
        <f>ROUND(E359*U359,2)</f>
        <v>0</v>
      </c>
      <c r="W359" s="224"/>
      <c r="X359" s="224" t="s">
        <v>229</v>
      </c>
      <c r="Y359" s="224" t="s">
        <v>207</v>
      </c>
      <c r="Z359" s="213"/>
      <c r="AA359" s="213"/>
      <c r="AB359" s="213"/>
      <c r="AC359" s="213"/>
      <c r="AD359" s="213"/>
      <c r="AE359" s="213"/>
      <c r="AF359" s="213"/>
      <c r="AG359" s="213" t="s">
        <v>230</v>
      </c>
      <c r="AH359" s="213"/>
      <c r="AI359" s="213"/>
      <c r="AJ359" s="213"/>
      <c r="AK359" s="213"/>
      <c r="AL359" s="213"/>
      <c r="AM359" s="213"/>
      <c r="AN359" s="213"/>
      <c r="AO359" s="213"/>
      <c r="AP359" s="213"/>
      <c r="AQ359" s="213"/>
      <c r="AR359" s="213"/>
      <c r="AS359" s="213"/>
      <c r="AT359" s="213"/>
      <c r="AU359" s="213"/>
      <c r="AV359" s="213"/>
      <c r="AW359" s="213"/>
      <c r="AX359" s="213"/>
      <c r="AY359" s="213"/>
      <c r="AZ359" s="213"/>
      <c r="BA359" s="213"/>
      <c r="BB359" s="213"/>
      <c r="BC359" s="213"/>
      <c r="BD359" s="213"/>
      <c r="BE359" s="213"/>
      <c r="BF359" s="213"/>
      <c r="BG359" s="213"/>
      <c r="BH359" s="213"/>
    </row>
    <row r="360" spans="1:60" outlineLevel="2" x14ac:dyDescent="0.2">
      <c r="A360" s="220"/>
      <c r="B360" s="221"/>
      <c r="C360" s="253" t="s">
        <v>774</v>
      </c>
      <c r="D360" s="249"/>
      <c r="E360" s="249"/>
      <c r="F360" s="249"/>
      <c r="G360" s="249"/>
      <c r="H360" s="224"/>
      <c r="I360" s="224"/>
      <c r="J360" s="224"/>
      <c r="K360" s="224"/>
      <c r="L360" s="224"/>
      <c r="M360" s="224"/>
      <c r="N360" s="223"/>
      <c r="O360" s="223"/>
      <c r="P360" s="223"/>
      <c r="Q360" s="223"/>
      <c r="R360" s="224"/>
      <c r="S360" s="224"/>
      <c r="T360" s="224"/>
      <c r="U360" s="224"/>
      <c r="V360" s="224"/>
      <c r="W360" s="224"/>
      <c r="X360" s="224"/>
      <c r="Y360" s="224"/>
      <c r="Z360" s="213"/>
      <c r="AA360" s="213"/>
      <c r="AB360" s="213"/>
      <c r="AC360" s="213"/>
      <c r="AD360" s="213"/>
      <c r="AE360" s="213"/>
      <c r="AF360" s="213"/>
      <c r="AG360" s="213" t="s">
        <v>198</v>
      </c>
      <c r="AH360" s="213"/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1" x14ac:dyDescent="0.2">
      <c r="A361" s="241">
        <v>204</v>
      </c>
      <c r="B361" s="242" t="s">
        <v>775</v>
      </c>
      <c r="C361" s="251" t="s">
        <v>776</v>
      </c>
      <c r="D361" s="243" t="s">
        <v>293</v>
      </c>
      <c r="E361" s="244">
        <v>1.8450000000000001E-2</v>
      </c>
      <c r="F361" s="245"/>
      <c r="G361" s="246">
        <f>ROUND(E361*F361,2)</f>
        <v>0</v>
      </c>
      <c r="H361" s="245"/>
      <c r="I361" s="246">
        <f>ROUND(E361*H361,2)</f>
        <v>0</v>
      </c>
      <c r="J361" s="245"/>
      <c r="K361" s="246">
        <f>ROUND(E361*J361,2)</f>
        <v>0</v>
      </c>
      <c r="L361" s="246">
        <v>21</v>
      </c>
      <c r="M361" s="246">
        <f>G361*(1+L361/100)</f>
        <v>0</v>
      </c>
      <c r="N361" s="244">
        <v>0</v>
      </c>
      <c r="O361" s="244">
        <f>ROUND(E361*N361,2)</f>
        <v>0</v>
      </c>
      <c r="P361" s="244">
        <v>0</v>
      </c>
      <c r="Q361" s="244">
        <f>ROUND(E361*P361,2)</f>
        <v>0</v>
      </c>
      <c r="R361" s="246" t="s">
        <v>777</v>
      </c>
      <c r="S361" s="246" t="s">
        <v>194</v>
      </c>
      <c r="T361" s="247" t="s">
        <v>194</v>
      </c>
      <c r="U361" s="224">
        <v>0.746</v>
      </c>
      <c r="V361" s="224">
        <f>ROUND(E361*U361,2)</f>
        <v>0.01</v>
      </c>
      <c r="W361" s="224"/>
      <c r="X361" s="224" t="s">
        <v>365</v>
      </c>
      <c r="Y361" s="224" t="s">
        <v>207</v>
      </c>
      <c r="Z361" s="213"/>
      <c r="AA361" s="213"/>
      <c r="AB361" s="213"/>
      <c r="AC361" s="213"/>
      <c r="AD361" s="213"/>
      <c r="AE361" s="213"/>
      <c r="AF361" s="213"/>
      <c r="AG361" s="213" t="s">
        <v>366</v>
      </c>
      <c r="AH361" s="213"/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outlineLevel="1" x14ac:dyDescent="0.2">
      <c r="A362" s="234">
        <v>205</v>
      </c>
      <c r="B362" s="235" t="s">
        <v>778</v>
      </c>
      <c r="C362" s="252" t="s">
        <v>779</v>
      </c>
      <c r="D362" s="236" t="s">
        <v>293</v>
      </c>
      <c r="E362" s="237">
        <v>1.8450000000000001E-2</v>
      </c>
      <c r="F362" s="238"/>
      <c r="G362" s="239">
        <f>ROUND(E362*F362,2)</f>
        <v>0</v>
      </c>
      <c r="H362" s="238"/>
      <c r="I362" s="239">
        <f>ROUND(E362*H362,2)</f>
        <v>0</v>
      </c>
      <c r="J362" s="238"/>
      <c r="K362" s="239">
        <f>ROUND(E362*J362,2)</f>
        <v>0</v>
      </c>
      <c r="L362" s="239">
        <v>21</v>
      </c>
      <c r="M362" s="239">
        <f>G362*(1+L362/100)</f>
        <v>0</v>
      </c>
      <c r="N362" s="237">
        <v>0</v>
      </c>
      <c r="O362" s="237">
        <f>ROUND(E362*N362,2)</f>
        <v>0</v>
      </c>
      <c r="P362" s="237">
        <v>0</v>
      </c>
      <c r="Q362" s="237">
        <f>ROUND(E362*P362,2)</f>
        <v>0</v>
      </c>
      <c r="R362" s="239" t="s">
        <v>364</v>
      </c>
      <c r="S362" s="239" t="s">
        <v>194</v>
      </c>
      <c r="T362" s="240" t="s">
        <v>194</v>
      </c>
      <c r="U362" s="224">
        <v>0.49</v>
      </c>
      <c r="V362" s="224">
        <f>ROUND(E362*U362,2)</f>
        <v>0.01</v>
      </c>
      <c r="W362" s="224"/>
      <c r="X362" s="224" t="s">
        <v>365</v>
      </c>
      <c r="Y362" s="224" t="s">
        <v>207</v>
      </c>
      <c r="Z362" s="213"/>
      <c r="AA362" s="213"/>
      <c r="AB362" s="213"/>
      <c r="AC362" s="213"/>
      <c r="AD362" s="213"/>
      <c r="AE362" s="213"/>
      <c r="AF362" s="213"/>
      <c r="AG362" s="213" t="s">
        <v>366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2" x14ac:dyDescent="0.2">
      <c r="A363" s="220"/>
      <c r="B363" s="221"/>
      <c r="C363" s="253" t="s">
        <v>780</v>
      </c>
      <c r="D363" s="249"/>
      <c r="E363" s="249"/>
      <c r="F363" s="249"/>
      <c r="G363" s="249"/>
      <c r="H363" s="224"/>
      <c r="I363" s="224"/>
      <c r="J363" s="224"/>
      <c r="K363" s="224"/>
      <c r="L363" s="224"/>
      <c r="M363" s="224"/>
      <c r="N363" s="223"/>
      <c r="O363" s="223"/>
      <c r="P363" s="223"/>
      <c r="Q363" s="223"/>
      <c r="R363" s="224"/>
      <c r="S363" s="224"/>
      <c r="T363" s="224"/>
      <c r="U363" s="224"/>
      <c r="V363" s="224"/>
      <c r="W363" s="224"/>
      <c r="X363" s="224"/>
      <c r="Y363" s="224"/>
      <c r="Z363" s="213"/>
      <c r="AA363" s="213"/>
      <c r="AB363" s="213"/>
      <c r="AC363" s="213"/>
      <c r="AD363" s="213"/>
      <c r="AE363" s="213"/>
      <c r="AF363" s="213"/>
      <c r="AG363" s="213" t="s">
        <v>198</v>
      </c>
      <c r="AH363" s="213"/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outlineLevel="1" x14ac:dyDescent="0.2">
      <c r="A364" s="241">
        <v>206</v>
      </c>
      <c r="B364" s="242" t="s">
        <v>781</v>
      </c>
      <c r="C364" s="251" t="s">
        <v>782</v>
      </c>
      <c r="D364" s="243" t="s">
        <v>293</v>
      </c>
      <c r="E364" s="244">
        <v>1.8450000000000001E-2</v>
      </c>
      <c r="F364" s="245"/>
      <c r="G364" s="246">
        <f>ROUND(E364*F364,2)</f>
        <v>0</v>
      </c>
      <c r="H364" s="245"/>
      <c r="I364" s="246">
        <f>ROUND(E364*H364,2)</f>
        <v>0</v>
      </c>
      <c r="J364" s="245"/>
      <c r="K364" s="246">
        <f>ROUND(E364*J364,2)</f>
        <v>0</v>
      </c>
      <c r="L364" s="246">
        <v>21</v>
      </c>
      <c r="M364" s="246">
        <f>G364*(1+L364/100)</f>
        <v>0</v>
      </c>
      <c r="N364" s="244">
        <v>0</v>
      </c>
      <c r="O364" s="244">
        <f>ROUND(E364*N364,2)</f>
        <v>0</v>
      </c>
      <c r="P364" s="244">
        <v>0</v>
      </c>
      <c r="Q364" s="244">
        <f>ROUND(E364*P364,2)</f>
        <v>0</v>
      </c>
      <c r="R364" s="246" t="s">
        <v>364</v>
      </c>
      <c r="S364" s="246" t="s">
        <v>194</v>
      </c>
      <c r="T364" s="247" t="s">
        <v>194</v>
      </c>
      <c r="U364" s="224">
        <v>0</v>
      </c>
      <c r="V364" s="224">
        <f>ROUND(E364*U364,2)</f>
        <v>0</v>
      </c>
      <c r="W364" s="224"/>
      <c r="X364" s="224" t="s">
        <v>365</v>
      </c>
      <c r="Y364" s="224" t="s">
        <v>207</v>
      </c>
      <c r="Z364" s="213"/>
      <c r="AA364" s="213"/>
      <c r="AB364" s="213"/>
      <c r="AC364" s="213"/>
      <c r="AD364" s="213"/>
      <c r="AE364" s="213"/>
      <c r="AF364" s="213"/>
      <c r="AG364" s="213" t="s">
        <v>366</v>
      </c>
      <c r="AH364" s="213"/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1" x14ac:dyDescent="0.2">
      <c r="A365" s="241">
        <v>207</v>
      </c>
      <c r="B365" s="242" t="s">
        <v>783</v>
      </c>
      <c r="C365" s="251" t="s">
        <v>784</v>
      </c>
      <c r="D365" s="243" t="s">
        <v>293</v>
      </c>
      <c r="E365" s="244">
        <v>1.8450000000000001E-2</v>
      </c>
      <c r="F365" s="245"/>
      <c r="G365" s="246">
        <f>ROUND(E365*F365,2)</f>
        <v>0</v>
      </c>
      <c r="H365" s="245"/>
      <c r="I365" s="246">
        <f>ROUND(E365*H365,2)</f>
        <v>0</v>
      </c>
      <c r="J365" s="245"/>
      <c r="K365" s="246">
        <f>ROUND(E365*J365,2)</f>
        <v>0</v>
      </c>
      <c r="L365" s="246">
        <v>21</v>
      </c>
      <c r="M365" s="246">
        <f>G365*(1+L365/100)</f>
        <v>0</v>
      </c>
      <c r="N365" s="244">
        <v>0</v>
      </c>
      <c r="O365" s="244">
        <f>ROUND(E365*N365,2)</f>
        <v>0</v>
      </c>
      <c r="P365" s="244">
        <v>0</v>
      </c>
      <c r="Q365" s="244">
        <f>ROUND(E365*P365,2)</f>
        <v>0</v>
      </c>
      <c r="R365" s="246" t="s">
        <v>364</v>
      </c>
      <c r="S365" s="246" t="s">
        <v>194</v>
      </c>
      <c r="T365" s="247" t="s">
        <v>194</v>
      </c>
      <c r="U365" s="224">
        <v>0.94199999999999995</v>
      </c>
      <c r="V365" s="224">
        <f>ROUND(E365*U365,2)</f>
        <v>0.02</v>
      </c>
      <c r="W365" s="224"/>
      <c r="X365" s="224" t="s">
        <v>365</v>
      </c>
      <c r="Y365" s="224" t="s">
        <v>207</v>
      </c>
      <c r="Z365" s="213"/>
      <c r="AA365" s="213"/>
      <c r="AB365" s="213"/>
      <c r="AC365" s="213"/>
      <c r="AD365" s="213"/>
      <c r="AE365" s="213"/>
      <c r="AF365" s="213"/>
      <c r="AG365" s="213" t="s">
        <v>366</v>
      </c>
      <c r="AH365" s="213"/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ht="22.5" outlineLevel="1" x14ac:dyDescent="0.2">
      <c r="A366" s="241">
        <v>208</v>
      </c>
      <c r="B366" s="242" t="s">
        <v>785</v>
      </c>
      <c r="C366" s="251" t="s">
        <v>786</v>
      </c>
      <c r="D366" s="243" t="s">
        <v>293</v>
      </c>
      <c r="E366" s="244">
        <v>1.8450000000000001E-2</v>
      </c>
      <c r="F366" s="245"/>
      <c r="G366" s="246">
        <f>ROUND(E366*F366,2)</f>
        <v>0</v>
      </c>
      <c r="H366" s="245"/>
      <c r="I366" s="246">
        <f>ROUND(E366*H366,2)</f>
        <v>0</v>
      </c>
      <c r="J366" s="245"/>
      <c r="K366" s="246">
        <f>ROUND(E366*J366,2)</f>
        <v>0</v>
      </c>
      <c r="L366" s="246">
        <v>21</v>
      </c>
      <c r="M366" s="246">
        <f>G366*(1+L366/100)</f>
        <v>0</v>
      </c>
      <c r="N366" s="244">
        <v>0</v>
      </c>
      <c r="O366" s="244">
        <f>ROUND(E366*N366,2)</f>
        <v>0</v>
      </c>
      <c r="P366" s="244">
        <v>0</v>
      </c>
      <c r="Q366" s="244">
        <f>ROUND(E366*P366,2)</f>
        <v>0</v>
      </c>
      <c r="R366" s="246" t="s">
        <v>364</v>
      </c>
      <c r="S366" s="246" t="s">
        <v>194</v>
      </c>
      <c r="T366" s="247" t="s">
        <v>194</v>
      </c>
      <c r="U366" s="224">
        <v>0.105</v>
      </c>
      <c r="V366" s="224">
        <f>ROUND(E366*U366,2)</f>
        <v>0</v>
      </c>
      <c r="W366" s="224"/>
      <c r="X366" s="224" t="s">
        <v>365</v>
      </c>
      <c r="Y366" s="224" t="s">
        <v>207</v>
      </c>
      <c r="Z366" s="213"/>
      <c r="AA366" s="213"/>
      <c r="AB366" s="213"/>
      <c r="AC366" s="213"/>
      <c r="AD366" s="213"/>
      <c r="AE366" s="213"/>
      <c r="AF366" s="213"/>
      <c r="AG366" s="213" t="s">
        <v>366</v>
      </c>
      <c r="AH366" s="213"/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outlineLevel="1" x14ac:dyDescent="0.2">
      <c r="A367" s="234">
        <v>209</v>
      </c>
      <c r="B367" s="235" t="s">
        <v>787</v>
      </c>
      <c r="C367" s="252" t="s">
        <v>788</v>
      </c>
      <c r="D367" s="236" t="s">
        <v>293</v>
      </c>
      <c r="E367" s="237">
        <v>1.8450000000000001E-2</v>
      </c>
      <c r="F367" s="238"/>
      <c r="G367" s="239">
        <f>ROUND(E367*F367,2)</f>
        <v>0</v>
      </c>
      <c r="H367" s="238"/>
      <c r="I367" s="239">
        <f>ROUND(E367*H367,2)</f>
        <v>0</v>
      </c>
      <c r="J367" s="238"/>
      <c r="K367" s="239">
        <f>ROUND(E367*J367,2)</f>
        <v>0</v>
      </c>
      <c r="L367" s="239">
        <v>21</v>
      </c>
      <c r="M367" s="239">
        <f>G367*(1+L367/100)</f>
        <v>0</v>
      </c>
      <c r="N367" s="237">
        <v>0</v>
      </c>
      <c r="O367" s="237">
        <f>ROUND(E367*N367,2)</f>
        <v>0</v>
      </c>
      <c r="P367" s="237">
        <v>0</v>
      </c>
      <c r="Q367" s="237">
        <f>ROUND(E367*P367,2)</f>
        <v>0</v>
      </c>
      <c r="R367" s="239" t="s">
        <v>364</v>
      </c>
      <c r="S367" s="239" t="s">
        <v>194</v>
      </c>
      <c r="T367" s="240" t="s">
        <v>194</v>
      </c>
      <c r="U367" s="224">
        <v>0</v>
      </c>
      <c r="V367" s="224">
        <f>ROUND(E367*U367,2)</f>
        <v>0</v>
      </c>
      <c r="W367" s="224"/>
      <c r="X367" s="224" t="s">
        <v>365</v>
      </c>
      <c r="Y367" s="224" t="s">
        <v>207</v>
      </c>
      <c r="Z367" s="213"/>
      <c r="AA367" s="213"/>
      <c r="AB367" s="213"/>
      <c r="AC367" s="213"/>
      <c r="AD367" s="213"/>
      <c r="AE367" s="213"/>
      <c r="AF367" s="213"/>
      <c r="AG367" s="213" t="s">
        <v>366</v>
      </c>
      <c r="AH367" s="213"/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outlineLevel="2" x14ac:dyDescent="0.2">
      <c r="A368" s="220"/>
      <c r="B368" s="221"/>
      <c r="C368" s="253" t="s">
        <v>789</v>
      </c>
      <c r="D368" s="249"/>
      <c r="E368" s="249"/>
      <c r="F368" s="249"/>
      <c r="G368" s="249"/>
      <c r="H368" s="224"/>
      <c r="I368" s="224"/>
      <c r="J368" s="224"/>
      <c r="K368" s="224"/>
      <c r="L368" s="224"/>
      <c r="M368" s="224"/>
      <c r="N368" s="223"/>
      <c r="O368" s="223"/>
      <c r="P368" s="223"/>
      <c r="Q368" s="223"/>
      <c r="R368" s="224"/>
      <c r="S368" s="224"/>
      <c r="T368" s="224"/>
      <c r="U368" s="224"/>
      <c r="V368" s="224"/>
      <c r="W368" s="224"/>
      <c r="X368" s="224"/>
      <c r="Y368" s="224"/>
      <c r="Z368" s="213"/>
      <c r="AA368" s="213"/>
      <c r="AB368" s="213"/>
      <c r="AC368" s="213"/>
      <c r="AD368" s="213"/>
      <c r="AE368" s="213"/>
      <c r="AF368" s="213"/>
      <c r="AG368" s="213" t="s">
        <v>198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13"/>
      <c r="BB368" s="213"/>
      <c r="BC368" s="213"/>
      <c r="BD368" s="213"/>
      <c r="BE368" s="213"/>
      <c r="BF368" s="213"/>
      <c r="BG368" s="213"/>
      <c r="BH368" s="213"/>
    </row>
    <row r="369" spans="1:60" ht="22.5" outlineLevel="1" x14ac:dyDescent="0.2">
      <c r="A369" s="234">
        <v>210</v>
      </c>
      <c r="B369" s="235" t="s">
        <v>790</v>
      </c>
      <c r="C369" s="252" t="s">
        <v>791</v>
      </c>
      <c r="D369" s="236" t="s">
        <v>293</v>
      </c>
      <c r="E369" s="237">
        <v>1.8450000000000001E-2</v>
      </c>
      <c r="F369" s="238"/>
      <c r="G369" s="239">
        <f>ROUND(E369*F369,2)</f>
        <v>0</v>
      </c>
      <c r="H369" s="238"/>
      <c r="I369" s="239">
        <f>ROUND(E369*H369,2)</f>
        <v>0</v>
      </c>
      <c r="J369" s="238"/>
      <c r="K369" s="239">
        <f>ROUND(E369*J369,2)</f>
        <v>0</v>
      </c>
      <c r="L369" s="239">
        <v>21</v>
      </c>
      <c r="M369" s="239">
        <f>G369*(1+L369/100)</f>
        <v>0</v>
      </c>
      <c r="N369" s="237">
        <v>0</v>
      </c>
      <c r="O369" s="237">
        <f>ROUND(E369*N369,2)</f>
        <v>0</v>
      </c>
      <c r="P369" s="237">
        <v>0</v>
      </c>
      <c r="Q369" s="237">
        <f>ROUND(E369*P369,2)</f>
        <v>0</v>
      </c>
      <c r="R369" s="239" t="s">
        <v>792</v>
      </c>
      <c r="S369" s="239" t="s">
        <v>194</v>
      </c>
      <c r="T369" s="240" t="s">
        <v>194</v>
      </c>
      <c r="U369" s="224">
        <v>0.36</v>
      </c>
      <c r="V369" s="224">
        <f>ROUND(E369*U369,2)</f>
        <v>0.01</v>
      </c>
      <c r="W369" s="224"/>
      <c r="X369" s="224" t="s">
        <v>365</v>
      </c>
      <c r="Y369" s="224" t="s">
        <v>207</v>
      </c>
      <c r="Z369" s="213"/>
      <c r="AA369" s="213"/>
      <c r="AB369" s="213"/>
      <c r="AC369" s="213"/>
      <c r="AD369" s="213"/>
      <c r="AE369" s="213"/>
      <c r="AF369" s="213"/>
      <c r="AG369" s="213" t="s">
        <v>366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outlineLevel="2" x14ac:dyDescent="0.2">
      <c r="A370" s="220"/>
      <c r="B370" s="221"/>
      <c r="C370" s="263" t="s">
        <v>793</v>
      </c>
      <c r="D370" s="259"/>
      <c r="E370" s="259"/>
      <c r="F370" s="259"/>
      <c r="G370" s="259"/>
      <c r="H370" s="224"/>
      <c r="I370" s="224"/>
      <c r="J370" s="224"/>
      <c r="K370" s="224"/>
      <c r="L370" s="224"/>
      <c r="M370" s="224"/>
      <c r="N370" s="223"/>
      <c r="O370" s="223"/>
      <c r="P370" s="223"/>
      <c r="Q370" s="223"/>
      <c r="R370" s="224"/>
      <c r="S370" s="224"/>
      <c r="T370" s="224"/>
      <c r="U370" s="224"/>
      <c r="V370" s="224"/>
      <c r="W370" s="224"/>
      <c r="X370" s="224"/>
      <c r="Y370" s="224"/>
      <c r="Z370" s="213"/>
      <c r="AA370" s="213"/>
      <c r="AB370" s="213"/>
      <c r="AC370" s="213"/>
      <c r="AD370" s="213"/>
      <c r="AE370" s="213"/>
      <c r="AF370" s="213"/>
      <c r="AG370" s="213" t="s">
        <v>266</v>
      </c>
      <c r="AH370" s="213"/>
      <c r="AI370" s="213"/>
      <c r="AJ370" s="213"/>
      <c r="AK370" s="213"/>
      <c r="AL370" s="213"/>
      <c r="AM370" s="213"/>
      <c r="AN370" s="213"/>
      <c r="AO370" s="213"/>
      <c r="AP370" s="213"/>
      <c r="AQ370" s="213"/>
      <c r="AR370" s="213"/>
      <c r="AS370" s="213"/>
      <c r="AT370" s="213"/>
      <c r="AU370" s="213"/>
      <c r="AV370" s="213"/>
      <c r="AW370" s="213"/>
      <c r="AX370" s="213"/>
      <c r="AY370" s="213"/>
      <c r="AZ370" s="213"/>
      <c r="BA370" s="248" t="str">
        <f>C370</f>
        <v>nebo vybouraných hmot nošením nebo přehazováním k místu nakládky přístupnému normálním dopravním prostředkům do 10 m,</v>
      </c>
      <c r="BB370" s="213"/>
      <c r="BC370" s="213"/>
      <c r="BD370" s="213"/>
      <c r="BE370" s="213"/>
      <c r="BF370" s="213"/>
      <c r="BG370" s="213"/>
      <c r="BH370" s="213"/>
    </row>
    <row r="371" spans="1:60" x14ac:dyDescent="0.2">
      <c r="A371" s="3"/>
      <c r="B371" s="4"/>
      <c r="C371" s="254"/>
      <c r="D371" s="6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AE371">
        <v>12</v>
      </c>
      <c r="AF371">
        <v>21</v>
      </c>
      <c r="AG371" t="s">
        <v>167</v>
      </c>
    </row>
    <row r="372" spans="1:60" x14ac:dyDescent="0.2">
      <c r="A372" s="216"/>
      <c r="B372" s="217" t="s">
        <v>29</v>
      </c>
      <c r="C372" s="255"/>
      <c r="D372" s="218"/>
      <c r="E372" s="219"/>
      <c r="F372" s="219"/>
      <c r="G372" s="233">
        <f>G8+G11+G24+G32+G35+G64+G84+G91+G101+G104+G117+G139+G154+G183+G198+G211+G217+G265+G287+G347+G354+G358</f>
        <v>0</v>
      </c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AE372">
        <f>SUMIF(L7:L370,AE371,G7:G370)</f>
        <v>0</v>
      </c>
      <c r="AF372">
        <f>SUMIF(L7:L370,AF371,G7:G370)</f>
        <v>0</v>
      </c>
      <c r="AG372" t="s">
        <v>258</v>
      </c>
    </row>
    <row r="373" spans="1:60" x14ac:dyDescent="0.2">
      <c r="C373" s="256"/>
      <c r="D373" s="10"/>
      <c r="AG373" t="s">
        <v>259</v>
      </c>
    </row>
    <row r="374" spans="1:60" x14ac:dyDescent="0.2">
      <c r="D374" s="10"/>
    </row>
    <row r="375" spans="1:60" x14ac:dyDescent="0.2">
      <c r="D375" s="10"/>
    </row>
    <row r="376" spans="1:60" x14ac:dyDescent="0.2">
      <c r="D376" s="10"/>
    </row>
    <row r="377" spans="1:60" x14ac:dyDescent="0.2">
      <c r="D377" s="10"/>
    </row>
    <row r="378" spans="1:60" x14ac:dyDescent="0.2">
      <c r="D378" s="10"/>
    </row>
    <row r="379" spans="1:60" x14ac:dyDescent="0.2">
      <c r="D379" s="10"/>
    </row>
    <row r="380" spans="1:60" x14ac:dyDescent="0.2">
      <c r="D380" s="10"/>
    </row>
    <row r="381" spans="1:60" x14ac:dyDescent="0.2">
      <c r="D381" s="10"/>
    </row>
    <row r="382" spans="1:60" x14ac:dyDescent="0.2">
      <c r="D382" s="10"/>
    </row>
    <row r="383" spans="1:60" x14ac:dyDescent="0.2">
      <c r="D383" s="10"/>
    </row>
    <row r="384" spans="1:60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f18fn0x7S7bjcqKS4nWUWSuQcJo3ls7s0AeFWUd6EITmUPr9GJIX0oeA/CMCDYGr55SzRMI9pGhV2ln7EbelA==" saltValue="2zIObFIIQ2RPjGOwtWui0g==" spinCount="100000" sheet="1" formatRows="0"/>
  <mergeCells count="61">
    <mergeCell ref="C370:G370"/>
    <mergeCell ref="C280:G280"/>
    <mergeCell ref="C353:G353"/>
    <mergeCell ref="C356:G356"/>
    <mergeCell ref="C360:G360"/>
    <mergeCell ref="C363:G363"/>
    <mergeCell ref="C368:G368"/>
    <mergeCell ref="C245:G245"/>
    <mergeCell ref="C246:G246"/>
    <mergeCell ref="C269:G269"/>
    <mergeCell ref="C271:G271"/>
    <mergeCell ref="C275:G275"/>
    <mergeCell ref="C277:G277"/>
    <mergeCell ref="C230:G230"/>
    <mergeCell ref="C233:G233"/>
    <mergeCell ref="C241:G241"/>
    <mergeCell ref="C242:G242"/>
    <mergeCell ref="C243:G243"/>
    <mergeCell ref="C244:G244"/>
    <mergeCell ref="C187:G187"/>
    <mergeCell ref="C197:G197"/>
    <mergeCell ref="C219:G219"/>
    <mergeCell ref="C224:G224"/>
    <mergeCell ref="C225:G225"/>
    <mergeCell ref="C227:G227"/>
    <mergeCell ref="C163:G163"/>
    <mergeCell ref="C165:G165"/>
    <mergeCell ref="C166:G166"/>
    <mergeCell ref="C167:G167"/>
    <mergeCell ref="C182:G182"/>
    <mergeCell ref="C186:G186"/>
    <mergeCell ref="C148:G148"/>
    <mergeCell ref="C153:G153"/>
    <mergeCell ref="C158:G158"/>
    <mergeCell ref="C159:G159"/>
    <mergeCell ref="C161:G161"/>
    <mergeCell ref="C162:G162"/>
    <mergeCell ref="C100:G100"/>
    <mergeCell ref="C103:G103"/>
    <mergeCell ref="C138:G138"/>
    <mergeCell ref="C141:G141"/>
    <mergeCell ref="C144:G144"/>
    <mergeCell ref="C145:G145"/>
    <mergeCell ref="C74:G74"/>
    <mergeCell ref="C83:G83"/>
    <mergeCell ref="C93:G93"/>
    <mergeCell ref="C96:G96"/>
    <mergeCell ref="C98:G98"/>
    <mergeCell ref="C99:G99"/>
    <mergeCell ref="C21:G21"/>
    <mergeCell ref="C23:G23"/>
    <mergeCell ref="C26:G26"/>
    <mergeCell ref="C28:G28"/>
    <mergeCell ref="C34:G34"/>
    <mergeCell ref="C62:G62"/>
    <mergeCell ref="A1:G1"/>
    <mergeCell ref="C2:G2"/>
    <mergeCell ref="C3:G3"/>
    <mergeCell ref="C4:G4"/>
    <mergeCell ref="C10:G10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EB7C7-0F7C-48A9-9843-B85E71F09ED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52</v>
      </c>
      <c r="C3" s="202" t="s">
        <v>53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52</v>
      </c>
      <c r="C4" s="205" t="s">
        <v>53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76</v>
      </c>
      <c r="C8" s="250" t="s">
        <v>77</v>
      </c>
      <c r="D8" s="229"/>
      <c r="E8" s="230"/>
      <c r="F8" s="231"/>
      <c r="G8" s="231">
        <f>SUMIF(AG9:AG18,"&lt;&gt;NOR",G9:G18)</f>
        <v>0</v>
      </c>
      <c r="H8" s="231"/>
      <c r="I8" s="231">
        <f>SUM(I9:I18)</f>
        <v>0</v>
      </c>
      <c r="J8" s="231"/>
      <c r="K8" s="231">
        <f>SUM(K9:K18)</f>
        <v>0</v>
      </c>
      <c r="L8" s="231"/>
      <c r="M8" s="231">
        <f>SUM(M9:M18)</f>
        <v>0</v>
      </c>
      <c r="N8" s="230"/>
      <c r="O8" s="230">
        <f>SUM(O9:O18)</f>
        <v>0</v>
      </c>
      <c r="P8" s="230"/>
      <c r="Q8" s="230">
        <f>SUM(Q9:Q18)</f>
        <v>0</v>
      </c>
      <c r="R8" s="231"/>
      <c r="S8" s="231"/>
      <c r="T8" s="232"/>
      <c r="U8" s="226"/>
      <c r="V8" s="226">
        <f>SUM(V9:V18)</f>
        <v>0</v>
      </c>
      <c r="W8" s="226"/>
      <c r="X8" s="226"/>
      <c r="Y8" s="226"/>
      <c r="AG8" t="s">
        <v>182</v>
      </c>
    </row>
    <row r="9" spans="1:60" ht="33.75" outlineLevel="1" x14ac:dyDescent="0.2">
      <c r="A9" s="234">
        <v>1</v>
      </c>
      <c r="B9" s="235" t="s">
        <v>798</v>
      </c>
      <c r="C9" s="252" t="s">
        <v>799</v>
      </c>
      <c r="D9" s="236" t="s">
        <v>250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186</v>
      </c>
      <c r="T9" s="240" t="s">
        <v>187</v>
      </c>
      <c r="U9" s="224">
        <v>0</v>
      </c>
      <c r="V9" s="224">
        <f>ROUND(E9*U9,2)</f>
        <v>0</v>
      </c>
      <c r="W9" s="224"/>
      <c r="X9" s="224" t="s">
        <v>246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800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2" x14ac:dyDescent="0.2">
      <c r="A10" s="220"/>
      <c r="B10" s="221"/>
      <c r="C10" s="253" t="s">
        <v>801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8" t="str">
        <f>C10</f>
        <v>104/1988 Sb., v obsahu uvedeném v §11 vyhl. č. 104/1988 Sb., provedené nejméně 8 dní před zahájením prací na místně příslušný Obvodní báňský úřad.</v>
      </c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802</v>
      </c>
      <c r="C11" s="251" t="s">
        <v>803</v>
      </c>
      <c r="D11" s="243" t="s">
        <v>250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186</v>
      </c>
      <c r="T11" s="247" t="s">
        <v>187</v>
      </c>
      <c r="U11" s="224">
        <v>0</v>
      </c>
      <c r="V11" s="224">
        <f>ROUND(E11*U11,2)</f>
        <v>0</v>
      </c>
      <c r="W11" s="224"/>
      <c r="X11" s="224" t="s">
        <v>229</v>
      </c>
      <c r="Y11" s="224" t="s">
        <v>207</v>
      </c>
      <c r="Z11" s="213"/>
      <c r="AA11" s="213"/>
      <c r="AB11" s="213"/>
      <c r="AC11" s="213"/>
      <c r="AD11" s="213"/>
      <c r="AE11" s="213"/>
      <c r="AF11" s="213"/>
      <c r="AG11" s="213" t="s">
        <v>804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1">
        <v>3</v>
      </c>
      <c r="B12" s="242" t="s">
        <v>805</v>
      </c>
      <c r="C12" s="251" t="s">
        <v>806</v>
      </c>
      <c r="D12" s="243" t="s">
        <v>250</v>
      </c>
      <c r="E12" s="244">
        <v>1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186</v>
      </c>
      <c r="T12" s="247" t="s">
        <v>187</v>
      </c>
      <c r="U12" s="224">
        <v>0</v>
      </c>
      <c r="V12" s="224">
        <f>ROUND(E12*U12,2)</f>
        <v>0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804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4</v>
      </c>
      <c r="B13" s="242" t="s">
        <v>807</v>
      </c>
      <c r="C13" s="251" t="s">
        <v>808</v>
      </c>
      <c r="D13" s="243" t="s">
        <v>250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186</v>
      </c>
      <c r="T13" s="247" t="s">
        <v>187</v>
      </c>
      <c r="U13" s="224">
        <v>0</v>
      </c>
      <c r="V13" s="224">
        <f>ROUND(E13*U13,2)</f>
        <v>0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804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1">
        <v>5</v>
      </c>
      <c r="B14" s="242" t="s">
        <v>809</v>
      </c>
      <c r="C14" s="251" t="s">
        <v>810</v>
      </c>
      <c r="D14" s="243" t="s">
        <v>250</v>
      </c>
      <c r="E14" s="244">
        <v>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186</v>
      </c>
      <c r="T14" s="247" t="s">
        <v>187</v>
      </c>
      <c r="U14" s="224">
        <v>0</v>
      </c>
      <c r="V14" s="224">
        <f>ROUND(E14*U14,2)</f>
        <v>0</v>
      </c>
      <c r="W14" s="224"/>
      <c r="X14" s="224" t="s">
        <v>246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800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6</v>
      </c>
      <c r="B15" s="242" t="s">
        <v>811</v>
      </c>
      <c r="C15" s="251" t="s">
        <v>812</v>
      </c>
      <c r="D15" s="243" t="s">
        <v>250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186</v>
      </c>
      <c r="T15" s="247" t="s">
        <v>187</v>
      </c>
      <c r="U15" s="224">
        <v>0</v>
      </c>
      <c r="V15" s="224">
        <f>ROUND(E15*U15,2)</f>
        <v>0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804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41">
        <v>7</v>
      </c>
      <c r="B16" s="242" t="s">
        <v>813</v>
      </c>
      <c r="C16" s="251" t="s">
        <v>814</v>
      </c>
      <c r="D16" s="243" t="s">
        <v>815</v>
      </c>
      <c r="E16" s="244">
        <v>4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186</v>
      </c>
      <c r="T16" s="247" t="s">
        <v>187</v>
      </c>
      <c r="U16" s="224">
        <v>0</v>
      </c>
      <c r="V16" s="224">
        <f>ROUND(E16*U16,2)</f>
        <v>0</v>
      </c>
      <c r="W16" s="224"/>
      <c r="X16" s="224" t="s">
        <v>246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800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8</v>
      </c>
      <c r="B17" s="242" t="s">
        <v>816</v>
      </c>
      <c r="C17" s="251" t="s">
        <v>817</v>
      </c>
      <c r="D17" s="243" t="s">
        <v>250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186</v>
      </c>
      <c r="T17" s="247" t="s">
        <v>187</v>
      </c>
      <c r="U17" s="224">
        <v>0</v>
      </c>
      <c r="V17" s="224">
        <f>ROUND(E17*U17,2)</f>
        <v>0</v>
      </c>
      <c r="W17" s="224"/>
      <c r="X17" s="224" t="s">
        <v>818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819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9</v>
      </c>
      <c r="B18" s="242" t="s">
        <v>820</v>
      </c>
      <c r="C18" s="251" t="s">
        <v>821</v>
      </c>
      <c r="D18" s="243" t="s">
        <v>250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186</v>
      </c>
      <c r="T18" s="247" t="s">
        <v>187</v>
      </c>
      <c r="U18" s="224">
        <v>0</v>
      </c>
      <c r="V18" s="224">
        <f>ROUND(E18*U18,2)</f>
        <v>0</v>
      </c>
      <c r="W18" s="224"/>
      <c r="X18" s="224" t="s">
        <v>246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800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27" t="s">
        <v>181</v>
      </c>
      <c r="B19" s="228" t="s">
        <v>78</v>
      </c>
      <c r="C19" s="250" t="s">
        <v>80</v>
      </c>
      <c r="D19" s="229"/>
      <c r="E19" s="230"/>
      <c r="F19" s="231"/>
      <c r="G19" s="231">
        <f>SUMIF(AG20:AG24,"&lt;&gt;NOR",G20:G24)</f>
        <v>0</v>
      </c>
      <c r="H19" s="231"/>
      <c r="I19" s="231">
        <f>SUM(I20:I24)</f>
        <v>0</v>
      </c>
      <c r="J19" s="231"/>
      <c r="K19" s="231">
        <f>SUM(K20:K24)</f>
        <v>0</v>
      </c>
      <c r="L19" s="231"/>
      <c r="M19" s="231">
        <f>SUM(M20:M24)</f>
        <v>0</v>
      </c>
      <c r="N19" s="230"/>
      <c r="O19" s="230">
        <f>SUM(O20:O24)</f>
        <v>0</v>
      </c>
      <c r="P19" s="230"/>
      <c r="Q19" s="230">
        <f>SUM(Q20:Q24)</f>
        <v>0</v>
      </c>
      <c r="R19" s="231"/>
      <c r="S19" s="231"/>
      <c r="T19" s="232"/>
      <c r="U19" s="226"/>
      <c r="V19" s="226">
        <f>SUM(V20:V24)</f>
        <v>0</v>
      </c>
      <c r="W19" s="226"/>
      <c r="X19" s="226"/>
      <c r="Y19" s="226"/>
      <c r="AG19" t="s">
        <v>182</v>
      </c>
    </row>
    <row r="20" spans="1:60" ht="22.5" outlineLevel="1" x14ac:dyDescent="0.2">
      <c r="A20" s="241">
        <v>10</v>
      </c>
      <c r="B20" s="242" t="s">
        <v>586</v>
      </c>
      <c r="C20" s="251" t="s">
        <v>822</v>
      </c>
      <c r="D20" s="243" t="s">
        <v>269</v>
      </c>
      <c r="E20" s="244">
        <v>796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186</v>
      </c>
      <c r="T20" s="247" t="s">
        <v>187</v>
      </c>
      <c r="U20" s="224">
        <v>0</v>
      </c>
      <c r="V20" s="224">
        <f>ROUND(E20*U20,2)</f>
        <v>0</v>
      </c>
      <c r="W20" s="224"/>
      <c r="X20" s="224" t="s">
        <v>246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800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1">
        <v>11</v>
      </c>
      <c r="B21" s="242" t="s">
        <v>588</v>
      </c>
      <c r="C21" s="251" t="s">
        <v>823</v>
      </c>
      <c r="D21" s="243" t="s">
        <v>228</v>
      </c>
      <c r="E21" s="244">
        <v>4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186</v>
      </c>
      <c r="T21" s="247" t="s">
        <v>187</v>
      </c>
      <c r="U21" s="224">
        <v>0</v>
      </c>
      <c r="V21" s="224">
        <f>ROUND(E21*U21,2)</f>
        <v>0</v>
      </c>
      <c r="W21" s="224"/>
      <c r="X21" s="224" t="s">
        <v>246</v>
      </c>
      <c r="Y21" s="224" t="s">
        <v>207</v>
      </c>
      <c r="Z21" s="213"/>
      <c r="AA21" s="213"/>
      <c r="AB21" s="213"/>
      <c r="AC21" s="213"/>
      <c r="AD21" s="213"/>
      <c r="AE21" s="213"/>
      <c r="AF21" s="213"/>
      <c r="AG21" s="213" t="s">
        <v>800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41">
        <v>12</v>
      </c>
      <c r="B22" s="242" t="s">
        <v>572</v>
      </c>
      <c r="C22" s="251" t="s">
        <v>824</v>
      </c>
      <c r="D22" s="243" t="s">
        <v>228</v>
      </c>
      <c r="E22" s="244">
        <v>4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186</v>
      </c>
      <c r="T22" s="247" t="s">
        <v>187</v>
      </c>
      <c r="U22" s="224">
        <v>0</v>
      </c>
      <c r="V22" s="224">
        <f>ROUND(E22*U22,2)</f>
        <v>0</v>
      </c>
      <c r="W22" s="224"/>
      <c r="X22" s="224" t="s">
        <v>246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800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13</v>
      </c>
      <c r="B23" s="242" t="s">
        <v>574</v>
      </c>
      <c r="C23" s="251" t="s">
        <v>825</v>
      </c>
      <c r="D23" s="243" t="s">
        <v>228</v>
      </c>
      <c r="E23" s="244">
        <v>4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186</v>
      </c>
      <c r="T23" s="247" t="s">
        <v>187</v>
      </c>
      <c r="U23" s="224">
        <v>0</v>
      </c>
      <c r="V23" s="224">
        <f>ROUND(E23*U23,2)</f>
        <v>0</v>
      </c>
      <c r="W23" s="224"/>
      <c r="X23" s="224" t="s">
        <v>246</v>
      </c>
      <c r="Y23" s="224" t="s">
        <v>207</v>
      </c>
      <c r="Z23" s="213"/>
      <c r="AA23" s="213"/>
      <c r="AB23" s="213"/>
      <c r="AC23" s="213"/>
      <c r="AD23" s="213"/>
      <c r="AE23" s="213"/>
      <c r="AF23" s="213"/>
      <c r="AG23" s="213" t="s">
        <v>800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41">
        <v>14</v>
      </c>
      <c r="B24" s="242" t="s">
        <v>576</v>
      </c>
      <c r="C24" s="251" t="s">
        <v>826</v>
      </c>
      <c r="D24" s="243" t="s">
        <v>293</v>
      </c>
      <c r="E24" s="244">
        <v>10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186</v>
      </c>
      <c r="T24" s="247" t="s">
        <v>187</v>
      </c>
      <c r="U24" s="224">
        <v>0</v>
      </c>
      <c r="V24" s="224">
        <f>ROUND(E24*U24,2)</f>
        <v>0</v>
      </c>
      <c r="W24" s="224"/>
      <c r="X24" s="224" t="s">
        <v>229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804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">
      <c r="A25" s="227" t="s">
        <v>181</v>
      </c>
      <c r="B25" s="228" t="s">
        <v>81</v>
      </c>
      <c r="C25" s="250" t="s">
        <v>83</v>
      </c>
      <c r="D25" s="229"/>
      <c r="E25" s="230"/>
      <c r="F25" s="231"/>
      <c r="G25" s="231">
        <f>SUMIF(AG26:AG43,"&lt;&gt;NOR",G26:G43)</f>
        <v>0</v>
      </c>
      <c r="H25" s="231"/>
      <c r="I25" s="231">
        <f>SUM(I26:I43)</f>
        <v>0</v>
      </c>
      <c r="J25" s="231"/>
      <c r="K25" s="231">
        <f>SUM(K26:K43)</f>
        <v>0</v>
      </c>
      <c r="L25" s="231"/>
      <c r="M25" s="231">
        <f>SUM(M26:M43)</f>
        <v>0</v>
      </c>
      <c r="N25" s="230"/>
      <c r="O25" s="230">
        <f>SUM(O26:O43)</f>
        <v>0</v>
      </c>
      <c r="P25" s="230"/>
      <c r="Q25" s="230">
        <f>SUM(Q26:Q43)</f>
        <v>0</v>
      </c>
      <c r="R25" s="231"/>
      <c r="S25" s="231"/>
      <c r="T25" s="232"/>
      <c r="U25" s="226"/>
      <c r="V25" s="226">
        <f>SUM(V26:V43)</f>
        <v>0</v>
      </c>
      <c r="W25" s="226"/>
      <c r="X25" s="226"/>
      <c r="Y25" s="226"/>
      <c r="AG25" t="s">
        <v>182</v>
      </c>
    </row>
    <row r="26" spans="1:60" ht="22.5" outlineLevel="1" x14ac:dyDescent="0.2">
      <c r="A26" s="241">
        <v>15</v>
      </c>
      <c r="B26" s="242" t="s">
        <v>597</v>
      </c>
      <c r="C26" s="251" t="s">
        <v>827</v>
      </c>
      <c r="D26" s="243" t="s">
        <v>228</v>
      </c>
      <c r="E26" s="244">
        <v>8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186</v>
      </c>
      <c r="T26" s="247" t="s">
        <v>187</v>
      </c>
      <c r="U26" s="224">
        <v>0</v>
      </c>
      <c r="V26" s="224">
        <f>ROUND(E26*U26,2)</f>
        <v>0</v>
      </c>
      <c r="W26" s="224"/>
      <c r="X26" s="224" t="s">
        <v>246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800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16</v>
      </c>
      <c r="B27" s="242" t="s">
        <v>590</v>
      </c>
      <c r="C27" s="251" t="s">
        <v>828</v>
      </c>
      <c r="D27" s="243" t="s">
        <v>228</v>
      </c>
      <c r="E27" s="244">
        <v>4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186</v>
      </c>
      <c r="T27" s="247" t="s">
        <v>187</v>
      </c>
      <c r="U27" s="224">
        <v>0</v>
      </c>
      <c r="V27" s="224">
        <f>ROUND(E27*U27,2)</f>
        <v>0</v>
      </c>
      <c r="W27" s="224"/>
      <c r="X27" s="224" t="s">
        <v>246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800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2.5" outlineLevel="1" x14ac:dyDescent="0.2">
      <c r="A28" s="241">
        <v>17</v>
      </c>
      <c r="B28" s="242" t="s">
        <v>592</v>
      </c>
      <c r="C28" s="251" t="s">
        <v>829</v>
      </c>
      <c r="D28" s="243" t="s">
        <v>269</v>
      </c>
      <c r="E28" s="244">
        <v>140</v>
      </c>
      <c r="F28" s="245"/>
      <c r="G28" s="246">
        <f>ROUND(E28*F28,2)</f>
        <v>0</v>
      </c>
      <c r="H28" s="245"/>
      <c r="I28" s="246">
        <f>ROUND(E28*H28,2)</f>
        <v>0</v>
      </c>
      <c r="J28" s="245"/>
      <c r="K28" s="246">
        <f>ROUND(E28*J28,2)</f>
        <v>0</v>
      </c>
      <c r="L28" s="246">
        <v>21</v>
      </c>
      <c r="M28" s="246">
        <f>G28*(1+L28/100)</f>
        <v>0</v>
      </c>
      <c r="N28" s="244">
        <v>0</v>
      </c>
      <c r="O28" s="244">
        <f>ROUND(E28*N28,2)</f>
        <v>0</v>
      </c>
      <c r="P28" s="244">
        <v>0</v>
      </c>
      <c r="Q28" s="244">
        <f>ROUND(E28*P28,2)</f>
        <v>0</v>
      </c>
      <c r="R28" s="246"/>
      <c r="S28" s="246" t="s">
        <v>186</v>
      </c>
      <c r="T28" s="247" t="s">
        <v>187</v>
      </c>
      <c r="U28" s="224">
        <v>0</v>
      </c>
      <c r="V28" s="224">
        <f>ROUND(E28*U28,2)</f>
        <v>0</v>
      </c>
      <c r="W28" s="224"/>
      <c r="X28" s="224" t="s">
        <v>229</v>
      </c>
      <c r="Y28" s="224" t="s">
        <v>207</v>
      </c>
      <c r="Z28" s="213"/>
      <c r="AA28" s="213"/>
      <c r="AB28" s="213"/>
      <c r="AC28" s="213"/>
      <c r="AD28" s="213"/>
      <c r="AE28" s="213"/>
      <c r="AF28" s="213"/>
      <c r="AG28" s="213" t="s">
        <v>804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18</v>
      </c>
      <c r="B29" s="242" t="s">
        <v>594</v>
      </c>
      <c r="C29" s="251" t="s">
        <v>830</v>
      </c>
      <c r="D29" s="243" t="s">
        <v>228</v>
      </c>
      <c r="E29" s="244">
        <v>8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246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800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1">
        <v>19</v>
      </c>
      <c r="B30" s="242" t="s">
        <v>595</v>
      </c>
      <c r="C30" s="251" t="s">
        <v>831</v>
      </c>
      <c r="D30" s="243" t="s">
        <v>269</v>
      </c>
      <c r="E30" s="244">
        <v>140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246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800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2.5" outlineLevel="1" x14ac:dyDescent="0.2">
      <c r="A31" s="241">
        <v>20</v>
      </c>
      <c r="B31" s="242" t="s">
        <v>832</v>
      </c>
      <c r="C31" s="251" t="s">
        <v>833</v>
      </c>
      <c r="D31" s="243" t="s">
        <v>269</v>
      </c>
      <c r="E31" s="244">
        <v>140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246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800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1">
        <v>21</v>
      </c>
      <c r="B32" s="242" t="s">
        <v>834</v>
      </c>
      <c r="C32" s="251" t="s">
        <v>835</v>
      </c>
      <c r="D32" s="243" t="s">
        <v>228</v>
      </c>
      <c r="E32" s="244">
        <v>2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246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800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33.75" outlineLevel="1" x14ac:dyDescent="0.2">
      <c r="A33" s="241">
        <v>22</v>
      </c>
      <c r="B33" s="242" t="s">
        <v>836</v>
      </c>
      <c r="C33" s="251" t="s">
        <v>837</v>
      </c>
      <c r="D33" s="243" t="s">
        <v>228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804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ht="22.5" outlineLevel="1" x14ac:dyDescent="0.2">
      <c r="A34" s="241">
        <v>23</v>
      </c>
      <c r="B34" s="242" t="s">
        <v>838</v>
      </c>
      <c r="C34" s="251" t="s">
        <v>839</v>
      </c>
      <c r="D34" s="243" t="s">
        <v>228</v>
      </c>
      <c r="E34" s="244">
        <v>1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246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800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24</v>
      </c>
      <c r="B35" s="242" t="s">
        <v>840</v>
      </c>
      <c r="C35" s="251" t="s">
        <v>841</v>
      </c>
      <c r="D35" s="243" t="s">
        <v>228</v>
      </c>
      <c r="E35" s="244">
        <v>2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800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1">
        <v>25</v>
      </c>
      <c r="B36" s="242" t="s">
        <v>842</v>
      </c>
      <c r="C36" s="251" t="s">
        <v>843</v>
      </c>
      <c r="D36" s="243" t="s">
        <v>269</v>
      </c>
      <c r="E36" s="244">
        <v>48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804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26</v>
      </c>
      <c r="B37" s="242" t="s">
        <v>844</v>
      </c>
      <c r="C37" s="251" t="s">
        <v>845</v>
      </c>
      <c r="D37" s="243" t="s">
        <v>269</v>
      </c>
      <c r="E37" s="244">
        <v>48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800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27</v>
      </c>
      <c r="B38" s="242" t="s">
        <v>846</v>
      </c>
      <c r="C38" s="251" t="s">
        <v>847</v>
      </c>
      <c r="D38" s="243" t="s">
        <v>269</v>
      </c>
      <c r="E38" s="244">
        <v>48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800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28</v>
      </c>
      <c r="B39" s="242" t="s">
        <v>848</v>
      </c>
      <c r="C39" s="251" t="s">
        <v>849</v>
      </c>
      <c r="D39" s="243" t="s">
        <v>228</v>
      </c>
      <c r="E39" s="244">
        <v>2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186</v>
      </c>
      <c r="T39" s="247" t="s">
        <v>187</v>
      </c>
      <c r="U39" s="224">
        <v>0</v>
      </c>
      <c r="V39" s="224">
        <f>ROUND(E39*U39,2)</f>
        <v>0</v>
      </c>
      <c r="W39" s="224"/>
      <c r="X39" s="224" t="s">
        <v>246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800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29</v>
      </c>
      <c r="B40" s="242" t="s">
        <v>850</v>
      </c>
      <c r="C40" s="251" t="s">
        <v>851</v>
      </c>
      <c r="D40" s="243" t="s">
        <v>228</v>
      </c>
      <c r="E40" s="244">
        <v>4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186</v>
      </c>
      <c r="T40" s="247" t="s">
        <v>187</v>
      </c>
      <c r="U40" s="224">
        <v>0</v>
      </c>
      <c r="V40" s="224">
        <f>ROUND(E40*U40,2)</f>
        <v>0</v>
      </c>
      <c r="W40" s="224"/>
      <c r="X40" s="224" t="s">
        <v>246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800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ht="33.75" outlineLevel="1" x14ac:dyDescent="0.2">
      <c r="A41" s="234">
        <v>30</v>
      </c>
      <c r="B41" s="235" t="s">
        <v>852</v>
      </c>
      <c r="C41" s="252" t="s">
        <v>853</v>
      </c>
      <c r="D41" s="236" t="s">
        <v>854</v>
      </c>
      <c r="E41" s="237">
        <v>1000</v>
      </c>
      <c r="F41" s="238"/>
      <c r="G41" s="239">
        <f>ROUND(E41*F41,2)</f>
        <v>0</v>
      </c>
      <c r="H41" s="238"/>
      <c r="I41" s="239">
        <f>ROUND(E41*H41,2)</f>
        <v>0</v>
      </c>
      <c r="J41" s="238"/>
      <c r="K41" s="239">
        <f>ROUND(E41*J41,2)</f>
        <v>0</v>
      </c>
      <c r="L41" s="239">
        <v>21</v>
      </c>
      <c r="M41" s="239">
        <f>G41*(1+L41/100)</f>
        <v>0</v>
      </c>
      <c r="N41" s="237">
        <v>0</v>
      </c>
      <c r="O41" s="237">
        <f>ROUND(E41*N41,2)</f>
        <v>0</v>
      </c>
      <c r="P41" s="237">
        <v>0</v>
      </c>
      <c r="Q41" s="237">
        <f>ROUND(E41*P41,2)</f>
        <v>0</v>
      </c>
      <c r="R41" s="239"/>
      <c r="S41" s="239" t="s">
        <v>186</v>
      </c>
      <c r="T41" s="240" t="s">
        <v>187</v>
      </c>
      <c r="U41" s="224">
        <v>0</v>
      </c>
      <c r="V41" s="224">
        <f>ROUND(E41*U41,2)</f>
        <v>0</v>
      </c>
      <c r="W41" s="224"/>
      <c r="X41" s="224" t="s">
        <v>246</v>
      </c>
      <c r="Y41" s="224" t="s">
        <v>207</v>
      </c>
      <c r="Z41" s="213"/>
      <c r="AA41" s="213"/>
      <c r="AB41" s="213"/>
      <c r="AC41" s="213"/>
      <c r="AD41" s="213"/>
      <c r="AE41" s="213"/>
      <c r="AF41" s="213"/>
      <c r="AG41" s="213" t="s">
        <v>800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53" t="s">
        <v>855</v>
      </c>
      <c r="D42" s="249"/>
      <c r="E42" s="249"/>
      <c r="F42" s="249"/>
      <c r="G42" s="249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198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3" x14ac:dyDescent="0.2">
      <c r="A43" s="220"/>
      <c r="B43" s="221"/>
      <c r="C43" s="265" t="s">
        <v>856</v>
      </c>
      <c r="D43" s="260"/>
      <c r="E43" s="260"/>
      <c r="F43" s="260"/>
      <c r="G43" s="260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198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x14ac:dyDescent="0.2">
      <c r="A44" s="227" t="s">
        <v>181</v>
      </c>
      <c r="B44" s="228" t="s">
        <v>84</v>
      </c>
      <c r="C44" s="250" t="s">
        <v>86</v>
      </c>
      <c r="D44" s="229"/>
      <c r="E44" s="230"/>
      <c r="F44" s="231"/>
      <c r="G44" s="231">
        <f>SUMIF(AG45:AG52,"&lt;&gt;NOR",G45:G52)</f>
        <v>0</v>
      </c>
      <c r="H44" s="231"/>
      <c r="I44" s="231">
        <f>SUM(I45:I52)</f>
        <v>0</v>
      </c>
      <c r="J44" s="231"/>
      <c r="K44" s="231">
        <f>SUM(K45:K52)</f>
        <v>0</v>
      </c>
      <c r="L44" s="231"/>
      <c r="M44" s="231">
        <f>SUM(M45:M52)</f>
        <v>0</v>
      </c>
      <c r="N44" s="230"/>
      <c r="O44" s="230">
        <f>SUM(O45:O52)</f>
        <v>0</v>
      </c>
      <c r="P44" s="230"/>
      <c r="Q44" s="230">
        <f>SUM(Q45:Q52)</f>
        <v>0</v>
      </c>
      <c r="R44" s="231"/>
      <c r="S44" s="231"/>
      <c r="T44" s="232"/>
      <c r="U44" s="226"/>
      <c r="V44" s="226">
        <f>SUM(V45:V52)</f>
        <v>0</v>
      </c>
      <c r="W44" s="226"/>
      <c r="X44" s="226"/>
      <c r="Y44" s="226"/>
      <c r="AG44" t="s">
        <v>182</v>
      </c>
    </row>
    <row r="45" spans="1:60" ht="22.5" outlineLevel="1" x14ac:dyDescent="0.2">
      <c r="A45" s="241">
        <v>31</v>
      </c>
      <c r="B45" s="242" t="s">
        <v>857</v>
      </c>
      <c r="C45" s="251" t="s">
        <v>858</v>
      </c>
      <c r="D45" s="243" t="s">
        <v>228</v>
      </c>
      <c r="E45" s="244">
        <v>4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246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800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1">
        <v>32</v>
      </c>
      <c r="B46" s="242" t="s">
        <v>859</v>
      </c>
      <c r="C46" s="251" t="s">
        <v>860</v>
      </c>
      <c r="D46" s="243" t="s">
        <v>815</v>
      </c>
      <c r="E46" s="244">
        <v>4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186</v>
      </c>
      <c r="T46" s="247" t="s">
        <v>187</v>
      </c>
      <c r="U46" s="224">
        <v>0</v>
      </c>
      <c r="V46" s="224">
        <f>ROUND(E46*U46,2)</f>
        <v>0</v>
      </c>
      <c r="W46" s="224"/>
      <c r="X46" s="224" t="s">
        <v>229</v>
      </c>
      <c r="Y46" s="224" t="s">
        <v>207</v>
      </c>
      <c r="Z46" s="213"/>
      <c r="AA46" s="213"/>
      <c r="AB46" s="213"/>
      <c r="AC46" s="213"/>
      <c r="AD46" s="213"/>
      <c r="AE46" s="213"/>
      <c r="AF46" s="213"/>
      <c r="AG46" s="213" t="s">
        <v>804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33</v>
      </c>
      <c r="B47" s="242" t="s">
        <v>861</v>
      </c>
      <c r="C47" s="251" t="s">
        <v>862</v>
      </c>
      <c r="D47" s="243" t="s">
        <v>228</v>
      </c>
      <c r="E47" s="244">
        <v>2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229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804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34</v>
      </c>
      <c r="B48" s="242" t="s">
        <v>863</v>
      </c>
      <c r="C48" s="251" t="s">
        <v>864</v>
      </c>
      <c r="D48" s="243" t="s">
        <v>228</v>
      </c>
      <c r="E48" s="244">
        <v>2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229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804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35</v>
      </c>
      <c r="B49" s="242" t="s">
        <v>865</v>
      </c>
      <c r="C49" s="251" t="s">
        <v>866</v>
      </c>
      <c r="D49" s="243" t="s">
        <v>250</v>
      </c>
      <c r="E49" s="244">
        <v>1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804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36</v>
      </c>
      <c r="B50" s="242" t="s">
        <v>867</v>
      </c>
      <c r="C50" s="251" t="s">
        <v>868</v>
      </c>
      <c r="D50" s="243" t="s">
        <v>250</v>
      </c>
      <c r="E50" s="244">
        <v>1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246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800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37</v>
      </c>
      <c r="B51" s="242" t="s">
        <v>869</v>
      </c>
      <c r="C51" s="251" t="s">
        <v>870</v>
      </c>
      <c r="D51" s="243" t="s">
        <v>228</v>
      </c>
      <c r="E51" s="244">
        <v>1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246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800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34">
        <v>38</v>
      </c>
      <c r="B52" s="235" t="s">
        <v>871</v>
      </c>
      <c r="C52" s="252" t="s">
        <v>872</v>
      </c>
      <c r="D52" s="236" t="s">
        <v>269</v>
      </c>
      <c r="E52" s="237">
        <v>61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0</v>
      </c>
      <c r="O52" s="237">
        <f>ROUND(E52*N52,2)</f>
        <v>0</v>
      </c>
      <c r="P52" s="237">
        <v>0</v>
      </c>
      <c r="Q52" s="237">
        <f>ROUND(E52*P52,2)</f>
        <v>0</v>
      </c>
      <c r="R52" s="239"/>
      <c r="S52" s="239" t="s">
        <v>186</v>
      </c>
      <c r="T52" s="240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804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x14ac:dyDescent="0.2">
      <c r="A53" s="3"/>
      <c r="B53" s="4"/>
      <c r="C53" s="25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167</v>
      </c>
    </row>
    <row r="54" spans="1:60" x14ac:dyDescent="0.2">
      <c r="A54" s="216"/>
      <c r="B54" s="217" t="s">
        <v>29</v>
      </c>
      <c r="C54" s="255"/>
      <c r="D54" s="218"/>
      <c r="E54" s="219"/>
      <c r="F54" s="219"/>
      <c r="G54" s="233">
        <f>G8+G19+G25+G44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258</v>
      </c>
    </row>
    <row r="55" spans="1:60" x14ac:dyDescent="0.2">
      <c r="C55" s="256"/>
      <c r="D55" s="10"/>
      <c r="AG55" t="s">
        <v>259</v>
      </c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pf/y5D8bavQ/18ykKFWa0I+jCXzms1cZwnTUp1jg+8vnML4r6ICQ3sQz0AzS1MTDEcd3xxw3xFaZV+5++Q/3g==" saltValue="+Dltr1aTHjnBm2p5vIZA6Q==" spinCount="100000" sheet="1" formatRows="0"/>
  <mergeCells count="7">
    <mergeCell ref="C43:G43"/>
    <mergeCell ref="A1:G1"/>
    <mergeCell ref="C2:G2"/>
    <mergeCell ref="C3:G3"/>
    <mergeCell ref="C4:G4"/>
    <mergeCell ref="C10:G10"/>
    <mergeCell ref="C42:G4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87400-D466-45D1-8FCA-5A3999E1CD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54</v>
      </c>
      <c r="C3" s="202" t="s">
        <v>55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54</v>
      </c>
      <c r="C4" s="205" t="s">
        <v>55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131</v>
      </c>
      <c r="C8" s="250" t="s">
        <v>132</v>
      </c>
      <c r="D8" s="229"/>
      <c r="E8" s="230"/>
      <c r="F8" s="231"/>
      <c r="G8" s="231">
        <f>SUMIF(AG9:AG27,"&lt;&gt;NOR",G9:G27)</f>
        <v>0</v>
      </c>
      <c r="H8" s="231"/>
      <c r="I8" s="231">
        <f>SUM(I9:I27)</f>
        <v>0</v>
      </c>
      <c r="J8" s="231"/>
      <c r="K8" s="231">
        <f>SUM(K9:K27)</f>
        <v>0</v>
      </c>
      <c r="L8" s="231"/>
      <c r="M8" s="231">
        <f>SUM(M9:M27)</f>
        <v>0</v>
      </c>
      <c r="N8" s="230"/>
      <c r="O8" s="230">
        <f>SUM(O9:O27)</f>
        <v>0</v>
      </c>
      <c r="P8" s="230"/>
      <c r="Q8" s="230">
        <f>SUM(Q9:Q27)</f>
        <v>0</v>
      </c>
      <c r="R8" s="231"/>
      <c r="S8" s="231"/>
      <c r="T8" s="232"/>
      <c r="U8" s="226"/>
      <c r="V8" s="226">
        <f>SUM(V9:V27)</f>
        <v>0</v>
      </c>
      <c r="W8" s="226"/>
      <c r="X8" s="226"/>
      <c r="Y8" s="226"/>
      <c r="AG8" t="s">
        <v>182</v>
      </c>
    </row>
    <row r="9" spans="1:60" ht="22.5" outlineLevel="1" x14ac:dyDescent="0.2">
      <c r="A9" s="241">
        <v>1</v>
      </c>
      <c r="B9" s="242" t="s">
        <v>873</v>
      </c>
      <c r="C9" s="251" t="s">
        <v>874</v>
      </c>
      <c r="D9" s="243" t="s">
        <v>228</v>
      </c>
      <c r="E9" s="244">
        <v>3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186</v>
      </c>
      <c r="T9" s="247" t="s">
        <v>187</v>
      </c>
      <c r="U9" s="224">
        <v>0</v>
      </c>
      <c r="V9" s="224">
        <f>ROUND(E9*U9,2)</f>
        <v>0</v>
      </c>
      <c r="W9" s="224"/>
      <c r="X9" s="224" t="s">
        <v>229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875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1">
        <v>2</v>
      </c>
      <c r="B10" s="242" t="s">
        <v>876</v>
      </c>
      <c r="C10" s="251" t="s">
        <v>877</v>
      </c>
      <c r="D10" s="243" t="s">
        <v>228</v>
      </c>
      <c r="E10" s="244">
        <v>3</v>
      </c>
      <c r="F10" s="245"/>
      <c r="G10" s="246">
        <f>ROUND(E10*F10,2)</f>
        <v>0</v>
      </c>
      <c r="H10" s="245"/>
      <c r="I10" s="246">
        <f>ROUND(E10*H10,2)</f>
        <v>0</v>
      </c>
      <c r="J10" s="245"/>
      <c r="K10" s="246">
        <f>ROUND(E10*J10,2)</f>
        <v>0</v>
      </c>
      <c r="L10" s="246">
        <v>21</v>
      </c>
      <c r="M10" s="246">
        <f>G10*(1+L10/100)</f>
        <v>0</v>
      </c>
      <c r="N10" s="244">
        <v>0</v>
      </c>
      <c r="O10" s="244">
        <f>ROUND(E10*N10,2)</f>
        <v>0</v>
      </c>
      <c r="P10" s="244">
        <v>0</v>
      </c>
      <c r="Q10" s="244">
        <f>ROUND(E10*P10,2)</f>
        <v>0</v>
      </c>
      <c r="R10" s="246"/>
      <c r="S10" s="246" t="s">
        <v>186</v>
      </c>
      <c r="T10" s="247" t="s">
        <v>187</v>
      </c>
      <c r="U10" s="224">
        <v>0</v>
      </c>
      <c r="V10" s="224">
        <f>ROUND(E10*U10,2)</f>
        <v>0</v>
      </c>
      <c r="W10" s="224"/>
      <c r="X10" s="224" t="s">
        <v>229</v>
      </c>
      <c r="Y10" s="224" t="s">
        <v>207</v>
      </c>
      <c r="Z10" s="213"/>
      <c r="AA10" s="213"/>
      <c r="AB10" s="213"/>
      <c r="AC10" s="213"/>
      <c r="AD10" s="213"/>
      <c r="AE10" s="213"/>
      <c r="AF10" s="213"/>
      <c r="AG10" s="213" t="s">
        <v>875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3</v>
      </c>
      <c r="B11" s="242" t="s">
        <v>878</v>
      </c>
      <c r="C11" s="251" t="s">
        <v>879</v>
      </c>
      <c r="D11" s="243" t="s">
        <v>228</v>
      </c>
      <c r="E11" s="244">
        <v>7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186</v>
      </c>
      <c r="T11" s="247" t="s">
        <v>187</v>
      </c>
      <c r="U11" s="224">
        <v>0</v>
      </c>
      <c r="V11" s="224">
        <f>ROUND(E11*U11,2)</f>
        <v>0</v>
      </c>
      <c r="W11" s="224"/>
      <c r="X11" s="224" t="s">
        <v>229</v>
      </c>
      <c r="Y11" s="224" t="s">
        <v>207</v>
      </c>
      <c r="Z11" s="213"/>
      <c r="AA11" s="213"/>
      <c r="AB11" s="213"/>
      <c r="AC11" s="213"/>
      <c r="AD11" s="213"/>
      <c r="AE11" s="213"/>
      <c r="AF11" s="213"/>
      <c r="AG11" s="213" t="s">
        <v>875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1">
        <v>4</v>
      </c>
      <c r="B12" s="242" t="s">
        <v>880</v>
      </c>
      <c r="C12" s="251" t="s">
        <v>881</v>
      </c>
      <c r="D12" s="243" t="s">
        <v>228</v>
      </c>
      <c r="E12" s="244">
        <v>7</v>
      </c>
      <c r="F12" s="245"/>
      <c r="G12" s="246">
        <f>ROUND(E12*F12,2)</f>
        <v>0</v>
      </c>
      <c r="H12" s="245"/>
      <c r="I12" s="246">
        <f>ROUND(E12*H12,2)</f>
        <v>0</v>
      </c>
      <c r="J12" s="245"/>
      <c r="K12" s="246">
        <f>ROUND(E12*J12,2)</f>
        <v>0</v>
      </c>
      <c r="L12" s="246">
        <v>21</v>
      </c>
      <c r="M12" s="246">
        <f>G12*(1+L12/100)</f>
        <v>0</v>
      </c>
      <c r="N12" s="244">
        <v>0</v>
      </c>
      <c r="O12" s="244">
        <f>ROUND(E12*N12,2)</f>
        <v>0</v>
      </c>
      <c r="P12" s="244">
        <v>0</v>
      </c>
      <c r="Q12" s="244">
        <f>ROUND(E12*P12,2)</f>
        <v>0</v>
      </c>
      <c r="R12" s="246"/>
      <c r="S12" s="246" t="s">
        <v>186</v>
      </c>
      <c r="T12" s="247" t="s">
        <v>187</v>
      </c>
      <c r="U12" s="224">
        <v>0</v>
      </c>
      <c r="V12" s="224">
        <f>ROUND(E12*U12,2)</f>
        <v>0</v>
      </c>
      <c r="W12" s="224"/>
      <c r="X12" s="224" t="s">
        <v>229</v>
      </c>
      <c r="Y12" s="224" t="s">
        <v>207</v>
      </c>
      <c r="Z12" s="213"/>
      <c r="AA12" s="213"/>
      <c r="AB12" s="213"/>
      <c r="AC12" s="213"/>
      <c r="AD12" s="213"/>
      <c r="AE12" s="213"/>
      <c r="AF12" s="213"/>
      <c r="AG12" s="213" t="s">
        <v>875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5</v>
      </c>
      <c r="B13" s="242" t="s">
        <v>882</v>
      </c>
      <c r="C13" s="251" t="s">
        <v>883</v>
      </c>
      <c r="D13" s="243" t="s">
        <v>228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186</v>
      </c>
      <c r="T13" s="247" t="s">
        <v>187</v>
      </c>
      <c r="U13" s="224">
        <v>0</v>
      </c>
      <c r="V13" s="224">
        <f>ROUND(E13*U13,2)</f>
        <v>0</v>
      </c>
      <c r="W13" s="224"/>
      <c r="X13" s="224" t="s">
        <v>229</v>
      </c>
      <c r="Y13" s="224" t="s">
        <v>207</v>
      </c>
      <c r="Z13" s="213"/>
      <c r="AA13" s="213"/>
      <c r="AB13" s="213"/>
      <c r="AC13" s="213"/>
      <c r="AD13" s="213"/>
      <c r="AE13" s="213"/>
      <c r="AF13" s="213"/>
      <c r="AG13" s="213" t="s">
        <v>875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1">
        <v>6</v>
      </c>
      <c r="B14" s="242" t="s">
        <v>884</v>
      </c>
      <c r="C14" s="251" t="s">
        <v>885</v>
      </c>
      <c r="D14" s="243" t="s">
        <v>228</v>
      </c>
      <c r="E14" s="244">
        <v>1</v>
      </c>
      <c r="F14" s="245"/>
      <c r="G14" s="246">
        <f>ROUND(E14*F14,2)</f>
        <v>0</v>
      </c>
      <c r="H14" s="245"/>
      <c r="I14" s="246">
        <f>ROUND(E14*H14,2)</f>
        <v>0</v>
      </c>
      <c r="J14" s="245"/>
      <c r="K14" s="246">
        <f>ROUND(E14*J14,2)</f>
        <v>0</v>
      </c>
      <c r="L14" s="246">
        <v>21</v>
      </c>
      <c r="M14" s="246">
        <f>G14*(1+L14/100)</f>
        <v>0</v>
      </c>
      <c r="N14" s="244">
        <v>0</v>
      </c>
      <c r="O14" s="244">
        <f>ROUND(E14*N14,2)</f>
        <v>0</v>
      </c>
      <c r="P14" s="244">
        <v>0</v>
      </c>
      <c r="Q14" s="244">
        <f>ROUND(E14*P14,2)</f>
        <v>0</v>
      </c>
      <c r="R14" s="246"/>
      <c r="S14" s="246" t="s">
        <v>186</v>
      </c>
      <c r="T14" s="247" t="s">
        <v>187</v>
      </c>
      <c r="U14" s="224">
        <v>0</v>
      </c>
      <c r="V14" s="224">
        <f>ROUND(E14*U14,2)</f>
        <v>0</v>
      </c>
      <c r="W14" s="224"/>
      <c r="X14" s="224" t="s">
        <v>229</v>
      </c>
      <c r="Y14" s="224" t="s">
        <v>207</v>
      </c>
      <c r="Z14" s="213"/>
      <c r="AA14" s="213"/>
      <c r="AB14" s="213"/>
      <c r="AC14" s="213"/>
      <c r="AD14" s="213"/>
      <c r="AE14" s="213"/>
      <c r="AF14" s="213"/>
      <c r="AG14" s="213" t="s">
        <v>875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7</v>
      </c>
      <c r="B15" s="242" t="s">
        <v>886</v>
      </c>
      <c r="C15" s="251" t="s">
        <v>887</v>
      </c>
      <c r="D15" s="243" t="s">
        <v>228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186</v>
      </c>
      <c r="T15" s="247" t="s">
        <v>187</v>
      </c>
      <c r="U15" s="224">
        <v>0</v>
      </c>
      <c r="V15" s="224">
        <f>ROUND(E15*U15,2)</f>
        <v>0</v>
      </c>
      <c r="W15" s="224"/>
      <c r="X15" s="224" t="s">
        <v>229</v>
      </c>
      <c r="Y15" s="224" t="s">
        <v>207</v>
      </c>
      <c r="Z15" s="213"/>
      <c r="AA15" s="213"/>
      <c r="AB15" s="213"/>
      <c r="AC15" s="213"/>
      <c r="AD15" s="213"/>
      <c r="AE15" s="213"/>
      <c r="AF15" s="213"/>
      <c r="AG15" s="213" t="s">
        <v>875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8</v>
      </c>
      <c r="B16" s="242" t="s">
        <v>888</v>
      </c>
      <c r="C16" s="251" t="s">
        <v>889</v>
      </c>
      <c r="D16" s="243" t="s">
        <v>228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0</v>
      </c>
      <c r="O16" s="244">
        <f>ROUND(E16*N16,2)</f>
        <v>0</v>
      </c>
      <c r="P16" s="244">
        <v>0</v>
      </c>
      <c r="Q16" s="244">
        <f>ROUND(E16*P16,2)</f>
        <v>0</v>
      </c>
      <c r="R16" s="246"/>
      <c r="S16" s="246" t="s">
        <v>186</v>
      </c>
      <c r="T16" s="247" t="s">
        <v>187</v>
      </c>
      <c r="U16" s="224">
        <v>0</v>
      </c>
      <c r="V16" s="224">
        <f>ROUND(E16*U16,2)</f>
        <v>0</v>
      </c>
      <c r="W16" s="224"/>
      <c r="X16" s="224" t="s">
        <v>229</v>
      </c>
      <c r="Y16" s="224" t="s">
        <v>207</v>
      </c>
      <c r="Z16" s="213"/>
      <c r="AA16" s="213"/>
      <c r="AB16" s="213"/>
      <c r="AC16" s="213"/>
      <c r="AD16" s="213"/>
      <c r="AE16" s="213"/>
      <c r="AF16" s="213"/>
      <c r="AG16" s="213" t="s">
        <v>875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9</v>
      </c>
      <c r="B17" s="242" t="s">
        <v>890</v>
      </c>
      <c r="C17" s="251" t="s">
        <v>891</v>
      </c>
      <c r="D17" s="243" t="s">
        <v>228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186</v>
      </c>
      <c r="T17" s="247" t="s">
        <v>187</v>
      </c>
      <c r="U17" s="224">
        <v>0</v>
      </c>
      <c r="V17" s="224">
        <f>ROUND(E17*U17,2)</f>
        <v>0</v>
      </c>
      <c r="W17" s="224"/>
      <c r="X17" s="224" t="s">
        <v>229</v>
      </c>
      <c r="Y17" s="224" t="s">
        <v>207</v>
      </c>
      <c r="Z17" s="213"/>
      <c r="AA17" s="213"/>
      <c r="AB17" s="213"/>
      <c r="AC17" s="213"/>
      <c r="AD17" s="213"/>
      <c r="AE17" s="213"/>
      <c r="AF17" s="213"/>
      <c r="AG17" s="213" t="s">
        <v>875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10</v>
      </c>
      <c r="B18" s="242" t="s">
        <v>892</v>
      </c>
      <c r="C18" s="251" t="s">
        <v>893</v>
      </c>
      <c r="D18" s="243" t="s">
        <v>228</v>
      </c>
      <c r="E18" s="244">
        <v>1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0</v>
      </c>
      <c r="O18" s="244">
        <f>ROUND(E18*N18,2)</f>
        <v>0</v>
      </c>
      <c r="P18" s="244">
        <v>0</v>
      </c>
      <c r="Q18" s="244">
        <f>ROUND(E18*P18,2)</f>
        <v>0</v>
      </c>
      <c r="R18" s="246"/>
      <c r="S18" s="246" t="s">
        <v>186</v>
      </c>
      <c r="T18" s="247" t="s">
        <v>187</v>
      </c>
      <c r="U18" s="224">
        <v>0</v>
      </c>
      <c r="V18" s="224">
        <f>ROUND(E18*U18,2)</f>
        <v>0</v>
      </c>
      <c r="W18" s="224"/>
      <c r="X18" s="224" t="s">
        <v>229</v>
      </c>
      <c r="Y18" s="224" t="s">
        <v>207</v>
      </c>
      <c r="Z18" s="213"/>
      <c r="AA18" s="213"/>
      <c r="AB18" s="213"/>
      <c r="AC18" s="213"/>
      <c r="AD18" s="213"/>
      <c r="AE18" s="213"/>
      <c r="AF18" s="213"/>
      <c r="AG18" s="213" t="s">
        <v>875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11</v>
      </c>
      <c r="B19" s="242" t="s">
        <v>894</v>
      </c>
      <c r="C19" s="251" t="s">
        <v>895</v>
      </c>
      <c r="D19" s="243" t="s">
        <v>228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186</v>
      </c>
      <c r="T19" s="247" t="s">
        <v>187</v>
      </c>
      <c r="U19" s="224">
        <v>0</v>
      </c>
      <c r="V19" s="224">
        <f>ROUND(E19*U19,2)</f>
        <v>0</v>
      </c>
      <c r="W19" s="224"/>
      <c r="X19" s="224" t="s">
        <v>229</v>
      </c>
      <c r="Y19" s="224" t="s">
        <v>207</v>
      </c>
      <c r="Z19" s="213"/>
      <c r="AA19" s="213"/>
      <c r="AB19" s="213"/>
      <c r="AC19" s="213"/>
      <c r="AD19" s="213"/>
      <c r="AE19" s="213"/>
      <c r="AF19" s="213"/>
      <c r="AG19" s="213" t="s">
        <v>875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1">
        <v>12</v>
      </c>
      <c r="B20" s="242" t="s">
        <v>896</v>
      </c>
      <c r="C20" s="251" t="s">
        <v>897</v>
      </c>
      <c r="D20" s="243" t="s">
        <v>228</v>
      </c>
      <c r="E20" s="244">
        <v>1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186</v>
      </c>
      <c r="T20" s="247" t="s">
        <v>187</v>
      </c>
      <c r="U20" s="224">
        <v>0</v>
      </c>
      <c r="V20" s="224">
        <f>ROUND(E20*U20,2)</f>
        <v>0</v>
      </c>
      <c r="W20" s="224"/>
      <c r="X20" s="224" t="s">
        <v>229</v>
      </c>
      <c r="Y20" s="224" t="s">
        <v>207</v>
      </c>
      <c r="Z20" s="213"/>
      <c r="AA20" s="213"/>
      <c r="AB20" s="213"/>
      <c r="AC20" s="213"/>
      <c r="AD20" s="213"/>
      <c r="AE20" s="213"/>
      <c r="AF20" s="213"/>
      <c r="AG20" s="213" t="s">
        <v>875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1">
        <v>13</v>
      </c>
      <c r="B21" s="242" t="s">
        <v>898</v>
      </c>
      <c r="C21" s="251" t="s">
        <v>899</v>
      </c>
      <c r="D21" s="243" t="s">
        <v>228</v>
      </c>
      <c r="E21" s="244">
        <v>1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186</v>
      </c>
      <c r="T21" s="247" t="s">
        <v>187</v>
      </c>
      <c r="U21" s="224">
        <v>0</v>
      </c>
      <c r="V21" s="224">
        <f>ROUND(E21*U21,2)</f>
        <v>0</v>
      </c>
      <c r="W21" s="224"/>
      <c r="X21" s="224" t="s">
        <v>229</v>
      </c>
      <c r="Y21" s="224" t="s">
        <v>207</v>
      </c>
      <c r="Z21" s="213"/>
      <c r="AA21" s="213"/>
      <c r="AB21" s="213"/>
      <c r="AC21" s="213"/>
      <c r="AD21" s="213"/>
      <c r="AE21" s="213"/>
      <c r="AF21" s="213"/>
      <c r="AG21" s="213" t="s">
        <v>875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1">
        <v>14</v>
      </c>
      <c r="B22" s="242" t="s">
        <v>900</v>
      </c>
      <c r="C22" s="251" t="s">
        <v>901</v>
      </c>
      <c r="D22" s="243" t="s">
        <v>228</v>
      </c>
      <c r="E22" s="244">
        <v>1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186</v>
      </c>
      <c r="T22" s="247" t="s">
        <v>187</v>
      </c>
      <c r="U22" s="224">
        <v>0</v>
      </c>
      <c r="V22" s="224">
        <f>ROUND(E22*U22,2)</f>
        <v>0</v>
      </c>
      <c r="W22" s="224"/>
      <c r="X22" s="224" t="s">
        <v>229</v>
      </c>
      <c r="Y22" s="224" t="s">
        <v>207</v>
      </c>
      <c r="Z22" s="213"/>
      <c r="AA22" s="213"/>
      <c r="AB22" s="213"/>
      <c r="AC22" s="213"/>
      <c r="AD22" s="213"/>
      <c r="AE22" s="213"/>
      <c r="AF22" s="213"/>
      <c r="AG22" s="213" t="s">
        <v>875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15</v>
      </c>
      <c r="B23" s="242" t="s">
        <v>902</v>
      </c>
      <c r="C23" s="251" t="s">
        <v>903</v>
      </c>
      <c r="D23" s="243" t="s">
        <v>228</v>
      </c>
      <c r="E23" s="244">
        <v>1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186</v>
      </c>
      <c r="T23" s="247" t="s">
        <v>187</v>
      </c>
      <c r="U23" s="224">
        <v>0</v>
      </c>
      <c r="V23" s="224">
        <f>ROUND(E23*U23,2)</f>
        <v>0</v>
      </c>
      <c r="W23" s="224"/>
      <c r="X23" s="224" t="s">
        <v>229</v>
      </c>
      <c r="Y23" s="224" t="s">
        <v>207</v>
      </c>
      <c r="Z23" s="213"/>
      <c r="AA23" s="213"/>
      <c r="AB23" s="213"/>
      <c r="AC23" s="213"/>
      <c r="AD23" s="213"/>
      <c r="AE23" s="213"/>
      <c r="AF23" s="213"/>
      <c r="AG23" s="213" t="s">
        <v>875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1">
        <v>16</v>
      </c>
      <c r="B24" s="242" t="s">
        <v>904</v>
      </c>
      <c r="C24" s="251" t="s">
        <v>905</v>
      </c>
      <c r="D24" s="243" t="s">
        <v>228</v>
      </c>
      <c r="E24" s="244">
        <v>3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186</v>
      </c>
      <c r="T24" s="247" t="s">
        <v>187</v>
      </c>
      <c r="U24" s="224">
        <v>0</v>
      </c>
      <c r="V24" s="224">
        <f>ROUND(E24*U24,2)</f>
        <v>0</v>
      </c>
      <c r="W24" s="224"/>
      <c r="X24" s="224" t="s">
        <v>229</v>
      </c>
      <c r="Y24" s="224" t="s">
        <v>207</v>
      </c>
      <c r="Z24" s="213"/>
      <c r="AA24" s="213"/>
      <c r="AB24" s="213"/>
      <c r="AC24" s="213"/>
      <c r="AD24" s="213"/>
      <c r="AE24" s="213"/>
      <c r="AF24" s="213"/>
      <c r="AG24" s="213" t="s">
        <v>875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17</v>
      </c>
      <c r="B25" s="242" t="s">
        <v>906</v>
      </c>
      <c r="C25" s="251" t="s">
        <v>907</v>
      </c>
      <c r="D25" s="243" t="s">
        <v>228</v>
      </c>
      <c r="E25" s="244">
        <v>3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186</v>
      </c>
      <c r="T25" s="247" t="s">
        <v>187</v>
      </c>
      <c r="U25" s="224">
        <v>0</v>
      </c>
      <c r="V25" s="224">
        <f>ROUND(E25*U25,2)</f>
        <v>0</v>
      </c>
      <c r="W25" s="224"/>
      <c r="X25" s="224" t="s">
        <v>229</v>
      </c>
      <c r="Y25" s="224" t="s">
        <v>207</v>
      </c>
      <c r="Z25" s="213"/>
      <c r="AA25" s="213"/>
      <c r="AB25" s="213"/>
      <c r="AC25" s="213"/>
      <c r="AD25" s="213"/>
      <c r="AE25" s="213"/>
      <c r="AF25" s="213"/>
      <c r="AG25" s="213" t="s">
        <v>875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1">
        <v>18</v>
      </c>
      <c r="B26" s="242" t="s">
        <v>908</v>
      </c>
      <c r="C26" s="251" t="s">
        <v>909</v>
      </c>
      <c r="D26" s="243" t="s">
        <v>228</v>
      </c>
      <c r="E26" s="244">
        <v>3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186</v>
      </c>
      <c r="T26" s="247" t="s">
        <v>187</v>
      </c>
      <c r="U26" s="224">
        <v>0</v>
      </c>
      <c r="V26" s="224">
        <f>ROUND(E26*U26,2)</f>
        <v>0</v>
      </c>
      <c r="W26" s="224"/>
      <c r="X26" s="224" t="s">
        <v>229</v>
      </c>
      <c r="Y26" s="224" t="s">
        <v>207</v>
      </c>
      <c r="Z26" s="213"/>
      <c r="AA26" s="213"/>
      <c r="AB26" s="213"/>
      <c r="AC26" s="213"/>
      <c r="AD26" s="213"/>
      <c r="AE26" s="213"/>
      <c r="AF26" s="213"/>
      <c r="AG26" s="213" t="s">
        <v>875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19</v>
      </c>
      <c r="B27" s="242" t="s">
        <v>910</v>
      </c>
      <c r="C27" s="251" t="s">
        <v>911</v>
      </c>
      <c r="D27" s="243" t="s">
        <v>228</v>
      </c>
      <c r="E27" s="244">
        <v>3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186</v>
      </c>
      <c r="T27" s="247" t="s">
        <v>187</v>
      </c>
      <c r="U27" s="224">
        <v>0</v>
      </c>
      <c r="V27" s="224">
        <f>ROUND(E27*U27,2)</f>
        <v>0</v>
      </c>
      <c r="W27" s="224"/>
      <c r="X27" s="224" t="s">
        <v>229</v>
      </c>
      <c r="Y27" s="224" t="s">
        <v>207</v>
      </c>
      <c r="Z27" s="213"/>
      <c r="AA27" s="213"/>
      <c r="AB27" s="213"/>
      <c r="AC27" s="213"/>
      <c r="AD27" s="213"/>
      <c r="AE27" s="213"/>
      <c r="AF27" s="213"/>
      <c r="AG27" s="213" t="s">
        <v>875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27" t="s">
        <v>181</v>
      </c>
      <c r="B28" s="228" t="s">
        <v>133</v>
      </c>
      <c r="C28" s="250" t="s">
        <v>134</v>
      </c>
      <c r="D28" s="229"/>
      <c r="E28" s="230"/>
      <c r="F28" s="231"/>
      <c r="G28" s="231">
        <f>SUMIF(AG29:AG33,"&lt;&gt;NOR",G29:G33)</f>
        <v>0</v>
      </c>
      <c r="H28" s="231"/>
      <c r="I28" s="231">
        <f>SUM(I29:I33)</f>
        <v>0</v>
      </c>
      <c r="J28" s="231"/>
      <c r="K28" s="231">
        <f>SUM(K29:K33)</f>
        <v>0</v>
      </c>
      <c r="L28" s="231"/>
      <c r="M28" s="231">
        <f>SUM(M29:M33)</f>
        <v>0</v>
      </c>
      <c r="N28" s="230"/>
      <c r="O28" s="230">
        <f>SUM(O29:O33)</f>
        <v>0</v>
      </c>
      <c r="P28" s="230"/>
      <c r="Q28" s="230">
        <f>SUM(Q29:Q33)</f>
        <v>0</v>
      </c>
      <c r="R28" s="231"/>
      <c r="S28" s="231"/>
      <c r="T28" s="232"/>
      <c r="U28" s="226"/>
      <c r="V28" s="226">
        <f>SUM(V29:V33)</f>
        <v>0</v>
      </c>
      <c r="W28" s="226"/>
      <c r="X28" s="226"/>
      <c r="Y28" s="226"/>
      <c r="AG28" t="s">
        <v>182</v>
      </c>
    </row>
    <row r="29" spans="1:60" ht="22.5" outlineLevel="1" x14ac:dyDescent="0.2">
      <c r="A29" s="241">
        <v>20</v>
      </c>
      <c r="B29" s="242" t="s">
        <v>912</v>
      </c>
      <c r="C29" s="251" t="s">
        <v>913</v>
      </c>
      <c r="D29" s="243" t="s">
        <v>914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186</v>
      </c>
      <c r="T29" s="247" t="s">
        <v>187</v>
      </c>
      <c r="U29" s="224">
        <v>0</v>
      </c>
      <c r="V29" s="224">
        <f>ROUND(E29*U29,2)</f>
        <v>0</v>
      </c>
      <c r="W29" s="224"/>
      <c r="X29" s="224" t="s">
        <v>229</v>
      </c>
      <c r="Y29" s="224" t="s">
        <v>207</v>
      </c>
      <c r="Z29" s="213"/>
      <c r="AA29" s="213"/>
      <c r="AB29" s="213"/>
      <c r="AC29" s="213"/>
      <c r="AD29" s="213"/>
      <c r="AE29" s="213"/>
      <c r="AF29" s="213"/>
      <c r="AG29" s="213" t="s">
        <v>875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1">
        <v>21</v>
      </c>
      <c r="B30" s="242" t="s">
        <v>915</v>
      </c>
      <c r="C30" s="251" t="s">
        <v>916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875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22</v>
      </c>
      <c r="B31" s="242" t="s">
        <v>917</v>
      </c>
      <c r="C31" s="251" t="s">
        <v>918</v>
      </c>
      <c r="D31" s="243" t="s">
        <v>228</v>
      </c>
      <c r="E31" s="244">
        <v>1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186</v>
      </c>
      <c r="T31" s="247" t="s">
        <v>187</v>
      </c>
      <c r="U31" s="224">
        <v>0</v>
      </c>
      <c r="V31" s="224">
        <f>ROUND(E31*U31,2)</f>
        <v>0</v>
      </c>
      <c r="W31" s="224"/>
      <c r="X31" s="224" t="s">
        <v>229</v>
      </c>
      <c r="Y31" s="224" t="s">
        <v>207</v>
      </c>
      <c r="Z31" s="213"/>
      <c r="AA31" s="213"/>
      <c r="AB31" s="213"/>
      <c r="AC31" s="213"/>
      <c r="AD31" s="213"/>
      <c r="AE31" s="213"/>
      <c r="AF31" s="213"/>
      <c r="AG31" s="213" t="s">
        <v>875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1">
        <v>23</v>
      </c>
      <c r="B32" s="242" t="s">
        <v>919</v>
      </c>
      <c r="C32" s="251" t="s">
        <v>920</v>
      </c>
      <c r="D32" s="243" t="s">
        <v>228</v>
      </c>
      <c r="E32" s="244">
        <v>1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229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875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41">
        <v>24</v>
      </c>
      <c r="B33" s="242" t="s">
        <v>921</v>
      </c>
      <c r="C33" s="251" t="s">
        <v>922</v>
      </c>
      <c r="D33" s="243" t="s">
        <v>228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229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875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27" t="s">
        <v>181</v>
      </c>
      <c r="B34" s="228" t="s">
        <v>135</v>
      </c>
      <c r="C34" s="250" t="s">
        <v>136</v>
      </c>
      <c r="D34" s="229"/>
      <c r="E34" s="230"/>
      <c r="F34" s="231"/>
      <c r="G34" s="231">
        <f>SUMIF(AG35:AG36,"&lt;&gt;NOR",G35:G36)</f>
        <v>0</v>
      </c>
      <c r="H34" s="231"/>
      <c r="I34" s="231">
        <f>SUM(I35:I36)</f>
        <v>0</v>
      </c>
      <c r="J34" s="231"/>
      <c r="K34" s="231">
        <f>SUM(K35:K36)</f>
        <v>0</v>
      </c>
      <c r="L34" s="231"/>
      <c r="M34" s="231">
        <f>SUM(M35:M36)</f>
        <v>0</v>
      </c>
      <c r="N34" s="230"/>
      <c r="O34" s="230">
        <f>SUM(O35:O36)</f>
        <v>0</v>
      </c>
      <c r="P34" s="230"/>
      <c r="Q34" s="230">
        <f>SUM(Q35:Q36)</f>
        <v>0</v>
      </c>
      <c r="R34" s="231"/>
      <c r="S34" s="231"/>
      <c r="T34" s="232"/>
      <c r="U34" s="226"/>
      <c r="V34" s="226">
        <f>SUM(V35:V36)</f>
        <v>0</v>
      </c>
      <c r="W34" s="226"/>
      <c r="X34" s="226"/>
      <c r="Y34" s="226"/>
      <c r="AG34" t="s">
        <v>182</v>
      </c>
    </row>
    <row r="35" spans="1:60" outlineLevel="1" x14ac:dyDescent="0.2">
      <c r="A35" s="241">
        <v>25</v>
      </c>
      <c r="B35" s="242" t="s">
        <v>923</v>
      </c>
      <c r="C35" s="251" t="s">
        <v>924</v>
      </c>
      <c r="D35" s="243" t="s">
        <v>925</v>
      </c>
      <c r="E35" s="244">
        <v>32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229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875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1" x14ac:dyDescent="0.2">
      <c r="A36" s="241">
        <v>26</v>
      </c>
      <c r="B36" s="242" t="s">
        <v>926</v>
      </c>
      <c r="C36" s="251" t="s">
        <v>927</v>
      </c>
      <c r="D36" s="243" t="s">
        <v>914</v>
      </c>
      <c r="E36" s="244">
        <v>1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186</v>
      </c>
      <c r="T36" s="247" t="s">
        <v>187</v>
      </c>
      <c r="U36" s="224">
        <v>0</v>
      </c>
      <c r="V36" s="224">
        <f>ROUND(E36*U36,2)</f>
        <v>0</v>
      </c>
      <c r="W36" s="224"/>
      <c r="X36" s="224" t="s">
        <v>229</v>
      </c>
      <c r="Y36" s="224" t="s">
        <v>207</v>
      </c>
      <c r="Z36" s="213"/>
      <c r="AA36" s="213"/>
      <c r="AB36" s="213"/>
      <c r="AC36" s="213"/>
      <c r="AD36" s="213"/>
      <c r="AE36" s="213"/>
      <c r="AF36" s="213"/>
      <c r="AG36" s="213" t="s">
        <v>875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x14ac:dyDescent="0.2">
      <c r="A37" s="227" t="s">
        <v>181</v>
      </c>
      <c r="B37" s="228" t="s">
        <v>137</v>
      </c>
      <c r="C37" s="250" t="s">
        <v>138</v>
      </c>
      <c r="D37" s="229"/>
      <c r="E37" s="230"/>
      <c r="F37" s="231"/>
      <c r="G37" s="231">
        <f>SUMIF(AG38:AG41,"&lt;&gt;NOR",G38:G41)</f>
        <v>0</v>
      </c>
      <c r="H37" s="231"/>
      <c r="I37" s="231">
        <f>SUM(I38:I41)</f>
        <v>0</v>
      </c>
      <c r="J37" s="231"/>
      <c r="K37" s="231">
        <f>SUM(K38:K41)</f>
        <v>0</v>
      </c>
      <c r="L37" s="231"/>
      <c r="M37" s="231">
        <f>SUM(M38:M41)</f>
        <v>0</v>
      </c>
      <c r="N37" s="230"/>
      <c r="O37" s="230">
        <f>SUM(O38:O41)</f>
        <v>0</v>
      </c>
      <c r="P37" s="230"/>
      <c r="Q37" s="230">
        <f>SUM(Q38:Q41)</f>
        <v>0</v>
      </c>
      <c r="R37" s="231"/>
      <c r="S37" s="231"/>
      <c r="T37" s="232"/>
      <c r="U37" s="226"/>
      <c r="V37" s="226">
        <f>SUM(V38:V41)</f>
        <v>0</v>
      </c>
      <c r="W37" s="226"/>
      <c r="X37" s="226"/>
      <c r="Y37" s="226"/>
      <c r="AG37" t="s">
        <v>182</v>
      </c>
    </row>
    <row r="38" spans="1:60" ht="33.75" outlineLevel="1" x14ac:dyDescent="0.2">
      <c r="A38" s="234">
        <v>27</v>
      </c>
      <c r="B38" s="235" t="s">
        <v>928</v>
      </c>
      <c r="C38" s="252" t="s">
        <v>929</v>
      </c>
      <c r="D38" s="236" t="s">
        <v>228</v>
      </c>
      <c r="E38" s="237">
        <v>1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9"/>
      <c r="S38" s="239" t="s">
        <v>186</v>
      </c>
      <c r="T38" s="240" t="s">
        <v>187</v>
      </c>
      <c r="U38" s="224">
        <v>0</v>
      </c>
      <c r="V38" s="224">
        <f>ROUND(E38*U38,2)</f>
        <v>0</v>
      </c>
      <c r="W38" s="224"/>
      <c r="X38" s="224" t="s">
        <v>229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875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2" x14ac:dyDescent="0.2">
      <c r="A39" s="220"/>
      <c r="B39" s="221"/>
      <c r="C39" s="253" t="s">
        <v>930</v>
      </c>
      <c r="D39" s="249"/>
      <c r="E39" s="249"/>
      <c r="F39" s="249"/>
      <c r="G39" s="249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198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33.75" outlineLevel="1" x14ac:dyDescent="0.2">
      <c r="A40" s="234">
        <v>28</v>
      </c>
      <c r="B40" s="235" t="s">
        <v>931</v>
      </c>
      <c r="C40" s="252" t="s">
        <v>929</v>
      </c>
      <c r="D40" s="236" t="s">
        <v>228</v>
      </c>
      <c r="E40" s="237">
        <v>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186</v>
      </c>
      <c r="T40" s="240" t="s">
        <v>187</v>
      </c>
      <c r="U40" s="224">
        <v>0</v>
      </c>
      <c r="V40" s="224">
        <f>ROUND(E40*U40,2)</f>
        <v>0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875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 x14ac:dyDescent="0.2">
      <c r="A41" s="220"/>
      <c r="B41" s="221"/>
      <c r="C41" s="253" t="s">
        <v>932</v>
      </c>
      <c r="D41" s="249"/>
      <c r="E41" s="249"/>
      <c r="F41" s="249"/>
      <c r="G41" s="249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198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x14ac:dyDescent="0.2">
      <c r="A42" s="227" t="s">
        <v>181</v>
      </c>
      <c r="B42" s="228" t="s">
        <v>139</v>
      </c>
      <c r="C42" s="250" t="s">
        <v>140</v>
      </c>
      <c r="D42" s="229"/>
      <c r="E42" s="230"/>
      <c r="F42" s="231"/>
      <c r="G42" s="231">
        <f>SUMIF(AG43:AG80,"&lt;&gt;NOR",G43:G80)</f>
        <v>0</v>
      </c>
      <c r="H42" s="231"/>
      <c r="I42" s="231">
        <f>SUM(I43:I80)</f>
        <v>0</v>
      </c>
      <c r="J42" s="231"/>
      <c r="K42" s="231">
        <f>SUM(K43:K80)</f>
        <v>0</v>
      </c>
      <c r="L42" s="231"/>
      <c r="M42" s="231">
        <f>SUM(M43:M80)</f>
        <v>0</v>
      </c>
      <c r="N42" s="230"/>
      <c r="O42" s="230">
        <f>SUM(O43:O80)</f>
        <v>0</v>
      </c>
      <c r="P42" s="230"/>
      <c r="Q42" s="230">
        <f>SUM(Q43:Q80)</f>
        <v>0</v>
      </c>
      <c r="R42" s="231"/>
      <c r="S42" s="231"/>
      <c r="T42" s="232"/>
      <c r="U42" s="226"/>
      <c r="V42" s="226">
        <f>SUM(V43:V80)</f>
        <v>0</v>
      </c>
      <c r="W42" s="226"/>
      <c r="X42" s="226"/>
      <c r="Y42" s="226"/>
      <c r="AG42" t="s">
        <v>182</v>
      </c>
    </row>
    <row r="43" spans="1:60" outlineLevel="1" x14ac:dyDescent="0.2">
      <c r="A43" s="241">
        <v>29</v>
      </c>
      <c r="B43" s="242" t="s">
        <v>933</v>
      </c>
      <c r="C43" s="251" t="s">
        <v>934</v>
      </c>
      <c r="D43" s="243" t="s">
        <v>269</v>
      </c>
      <c r="E43" s="244">
        <v>6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186</v>
      </c>
      <c r="T43" s="247" t="s">
        <v>187</v>
      </c>
      <c r="U43" s="224">
        <v>0</v>
      </c>
      <c r="V43" s="224">
        <f>ROUND(E43*U43,2)</f>
        <v>0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875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41">
        <v>30</v>
      </c>
      <c r="B44" s="242" t="s">
        <v>935</v>
      </c>
      <c r="C44" s="251" t="s">
        <v>936</v>
      </c>
      <c r="D44" s="243" t="s">
        <v>269</v>
      </c>
      <c r="E44" s="244">
        <v>6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186</v>
      </c>
      <c r="T44" s="247" t="s">
        <v>187</v>
      </c>
      <c r="U44" s="224">
        <v>0</v>
      </c>
      <c r="V44" s="224">
        <f>ROUND(E44*U44,2)</f>
        <v>0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875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31</v>
      </c>
      <c r="B45" s="242" t="s">
        <v>937</v>
      </c>
      <c r="C45" s="251" t="s">
        <v>938</v>
      </c>
      <c r="D45" s="243" t="s">
        <v>269</v>
      </c>
      <c r="E45" s="244">
        <v>25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229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875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1">
        <v>32</v>
      </c>
      <c r="B46" s="242" t="s">
        <v>939</v>
      </c>
      <c r="C46" s="251" t="s">
        <v>940</v>
      </c>
      <c r="D46" s="243" t="s">
        <v>269</v>
      </c>
      <c r="E46" s="244">
        <v>25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186</v>
      </c>
      <c r="T46" s="247" t="s">
        <v>187</v>
      </c>
      <c r="U46" s="224">
        <v>0</v>
      </c>
      <c r="V46" s="224">
        <f>ROUND(E46*U46,2)</f>
        <v>0</v>
      </c>
      <c r="W46" s="224"/>
      <c r="X46" s="224" t="s">
        <v>229</v>
      </c>
      <c r="Y46" s="224" t="s">
        <v>207</v>
      </c>
      <c r="Z46" s="213"/>
      <c r="AA46" s="213"/>
      <c r="AB46" s="213"/>
      <c r="AC46" s="213"/>
      <c r="AD46" s="213"/>
      <c r="AE46" s="213"/>
      <c r="AF46" s="213"/>
      <c r="AG46" s="213" t="s">
        <v>875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33</v>
      </c>
      <c r="B47" s="242" t="s">
        <v>941</v>
      </c>
      <c r="C47" s="251" t="s">
        <v>942</v>
      </c>
      <c r="D47" s="243" t="s">
        <v>269</v>
      </c>
      <c r="E47" s="244">
        <v>75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229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875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34</v>
      </c>
      <c r="B48" s="242" t="s">
        <v>943</v>
      </c>
      <c r="C48" s="251" t="s">
        <v>944</v>
      </c>
      <c r="D48" s="243" t="s">
        <v>269</v>
      </c>
      <c r="E48" s="244">
        <v>75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229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875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35</v>
      </c>
      <c r="B49" s="242" t="s">
        <v>945</v>
      </c>
      <c r="C49" s="251" t="s">
        <v>946</v>
      </c>
      <c r="D49" s="243" t="s">
        <v>269</v>
      </c>
      <c r="E49" s="244">
        <v>10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875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1">
        <v>36</v>
      </c>
      <c r="B50" s="242" t="s">
        <v>947</v>
      </c>
      <c r="C50" s="251" t="s">
        <v>948</v>
      </c>
      <c r="D50" s="243" t="s">
        <v>269</v>
      </c>
      <c r="E50" s="244">
        <v>10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875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37</v>
      </c>
      <c r="B51" s="242" t="s">
        <v>949</v>
      </c>
      <c r="C51" s="251" t="s">
        <v>950</v>
      </c>
      <c r="D51" s="243" t="s">
        <v>269</v>
      </c>
      <c r="E51" s="244">
        <v>55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229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875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38</v>
      </c>
      <c r="B52" s="242" t="s">
        <v>951</v>
      </c>
      <c r="C52" s="251" t="s">
        <v>952</v>
      </c>
      <c r="D52" s="243" t="s">
        <v>269</v>
      </c>
      <c r="E52" s="244">
        <v>55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186</v>
      </c>
      <c r="T52" s="247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875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39</v>
      </c>
      <c r="B53" s="242" t="s">
        <v>953</v>
      </c>
      <c r="C53" s="251" t="s">
        <v>954</v>
      </c>
      <c r="D53" s="243" t="s">
        <v>269</v>
      </c>
      <c r="E53" s="244">
        <v>220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</v>
      </c>
      <c r="O53" s="244">
        <f>ROUND(E53*N53,2)</f>
        <v>0</v>
      </c>
      <c r="P53" s="244">
        <v>0</v>
      </c>
      <c r="Q53" s="244">
        <f>ROUND(E53*P53,2)</f>
        <v>0</v>
      </c>
      <c r="R53" s="246"/>
      <c r="S53" s="246" t="s">
        <v>186</v>
      </c>
      <c r="T53" s="247" t="s">
        <v>187</v>
      </c>
      <c r="U53" s="224">
        <v>0</v>
      </c>
      <c r="V53" s="224">
        <f>ROUND(E53*U53,2)</f>
        <v>0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875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40</v>
      </c>
      <c r="B54" s="242" t="s">
        <v>955</v>
      </c>
      <c r="C54" s="251" t="s">
        <v>956</v>
      </c>
      <c r="D54" s="243" t="s">
        <v>269</v>
      </c>
      <c r="E54" s="244">
        <v>220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186</v>
      </c>
      <c r="T54" s="247" t="s">
        <v>187</v>
      </c>
      <c r="U54" s="224">
        <v>0</v>
      </c>
      <c r="V54" s="224">
        <f>ROUND(E54*U54,2)</f>
        <v>0</v>
      </c>
      <c r="W54" s="224"/>
      <c r="X54" s="224" t="s">
        <v>229</v>
      </c>
      <c r="Y54" s="224" t="s">
        <v>207</v>
      </c>
      <c r="Z54" s="213"/>
      <c r="AA54" s="213"/>
      <c r="AB54" s="213"/>
      <c r="AC54" s="213"/>
      <c r="AD54" s="213"/>
      <c r="AE54" s="213"/>
      <c r="AF54" s="213"/>
      <c r="AG54" s="213" t="s">
        <v>875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1">
        <v>41</v>
      </c>
      <c r="B55" s="242" t="s">
        <v>957</v>
      </c>
      <c r="C55" s="251" t="s">
        <v>958</v>
      </c>
      <c r="D55" s="243" t="s">
        <v>269</v>
      </c>
      <c r="E55" s="244">
        <v>5</v>
      </c>
      <c r="F55" s="245"/>
      <c r="G55" s="246">
        <f>ROUND(E55*F55,2)</f>
        <v>0</v>
      </c>
      <c r="H55" s="245"/>
      <c r="I55" s="246">
        <f>ROUND(E55*H55,2)</f>
        <v>0</v>
      </c>
      <c r="J55" s="245"/>
      <c r="K55" s="246">
        <f>ROUND(E55*J55,2)</f>
        <v>0</v>
      </c>
      <c r="L55" s="246">
        <v>21</v>
      </c>
      <c r="M55" s="246">
        <f>G55*(1+L55/100)</f>
        <v>0</v>
      </c>
      <c r="N55" s="244">
        <v>0</v>
      </c>
      <c r="O55" s="244">
        <f>ROUND(E55*N55,2)</f>
        <v>0</v>
      </c>
      <c r="P55" s="244">
        <v>0</v>
      </c>
      <c r="Q55" s="244">
        <f>ROUND(E55*P55,2)</f>
        <v>0</v>
      </c>
      <c r="R55" s="246"/>
      <c r="S55" s="246" t="s">
        <v>186</v>
      </c>
      <c r="T55" s="247" t="s">
        <v>187</v>
      </c>
      <c r="U55" s="224">
        <v>0</v>
      </c>
      <c r="V55" s="224">
        <f>ROUND(E55*U55,2)</f>
        <v>0</v>
      </c>
      <c r="W55" s="224"/>
      <c r="X55" s="224" t="s">
        <v>229</v>
      </c>
      <c r="Y55" s="224" t="s">
        <v>207</v>
      </c>
      <c r="Z55" s="213"/>
      <c r="AA55" s="213"/>
      <c r="AB55" s="213"/>
      <c r="AC55" s="213"/>
      <c r="AD55" s="213"/>
      <c r="AE55" s="213"/>
      <c r="AF55" s="213"/>
      <c r="AG55" s="213" t="s">
        <v>875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42</v>
      </c>
      <c r="B56" s="242" t="s">
        <v>959</v>
      </c>
      <c r="C56" s="251" t="s">
        <v>960</v>
      </c>
      <c r="D56" s="243" t="s">
        <v>269</v>
      </c>
      <c r="E56" s="244">
        <v>5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186</v>
      </c>
      <c r="T56" s="247" t="s">
        <v>187</v>
      </c>
      <c r="U56" s="224">
        <v>0</v>
      </c>
      <c r="V56" s="224">
        <f>ROUND(E56*U56,2)</f>
        <v>0</v>
      </c>
      <c r="W56" s="224"/>
      <c r="X56" s="224" t="s">
        <v>229</v>
      </c>
      <c r="Y56" s="224" t="s">
        <v>207</v>
      </c>
      <c r="Z56" s="213"/>
      <c r="AA56" s="213"/>
      <c r="AB56" s="213"/>
      <c r="AC56" s="213"/>
      <c r="AD56" s="213"/>
      <c r="AE56" s="213"/>
      <c r="AF56" s="213"/>
      <c r="AG56" s="213" t="s">
        <v>875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1" x14ac:dyDescent="0.2">
      <c r="A57" s="241">
        <v>43</v>
      </c>
      <c r="B57" s="242" t="s">
        <v>961</v>
      </c>
      <c r="C57" s="251" t="s">
        <v>962</v>
      </c>
      <c r="D57" s="243" t="s">
        <v>269</v>
      </c>
      <c r="E57" s="244">
        <v>10</v>
      </c>
      <c r="F57" s="245"/>
      <c r="G57" s="246">
        <f>ROUND(E57*F57,2)</f>
        <v>0</v>
      </c>
      <c r="H57" s="245"/>
      <c r="I57" s="246">
        <f>ROUND(E57*H57,2)</f>
        <v>0</v>
      </c>
      <c r="J57" s="245"/>
      <c r="K57" s="246">
        <f>ROUND(E57*J57,2)</f>
        <v>0</v>
      </c>
      <c r="L57" s="246">
        <v>21</v>
      </c>
      <c r="M57" s="246">
        <f>G57*(1+L57/100)</f>
        <v>0</v>
      </c>
      <c r="N57" s="244">
        <v>0</v>
      </c>
      <c r="O57" s="244">
        <f>ROUND(E57*N57,2)</f>
        <v>0</v>
      </c>
      <c r="P57" s="244">
        <v>0</v>
      </c>
      <c r="Q57" s="244">
        <f>ROUND(E57*P57,2)</f>
        <v>0</v>
      </c>
      <c r="R57" s="246"/>
      <c r="S57" s="246" t="s">
        <v>186</v>
      </c>
      <c r="T57" s="247" t="s">
        <v>187</v>
      </c>
      <c r="U57" s="224">
        <v>0</v>
      </c>
      <c r="V57" s="224">
        <f>ROUND(E57*U57,2)</f>
        <v>0</v>
      </c>
      <c r="W57" s="224"/>
      <c r="X57" s="224" t="s">
        <v>229</v>
      </c>
      <c r="Y57" s="224" t="s">
        <v>207</v>
      </c>
      <c r="Z57" s="213"/>
      <c r="AA57" s="213"/>
      <c r="AB57" s="213"/>
      <c r="AC57" s="213"/>
      <c r="AD57" s="213"/>
      <c r="AE57" s="213"/>
      <c r="AF57" s="213"/>
      <c r="AG57" s="213" t="s">
        <v>875</v>
      </c>
      <c r="AH57" s="213"/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44</v>
      </c>
      <c r="B58" s="242" t="s">
        <v>963</v>
      </c>
      <c r="C58" s="251" t="s">
        <v>964</v>
      </c>
      <c r="D58" s="243" t="s">
        <v>269</v>
      </c>
      <c r="E58" s="244">
        <v>10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186</v>
      </c>
      <c r="T58" s="247" t="s">
        <v>187</v>
      </c>
      <c r="U58" s="224">
        <v>0</v>
      </c>
      <c r="V58" s="224">
        <f>ROUND(E58*U58,2)</f>
        <v>0</v>
      </c>
      <c r="W58" s="224"/>
      <c r="X58" s="224" t="s">
        <v>229</v>
      </c>
      <c r="Y58" s="224" t="s">
        <v>207</v>
      </c>
      <c r="Z58" s="213"/>
      <c r="AA58" s="213"/>
      <c r="AB58" s="213"/>
      <c r="AC58" s="213"/>
      <c r="AD58" s="213"/>
      <c r="AE58" s="213"/>
      <c r="AF58" s="213"/>
      <c r="AG58" s="213" t="s">
        <v>875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1">
        <v>45</v>
      </c>
      <c r="B59" s="242" t="s">
        <v>965</v>
      </c>
      <c r="C59" s="251" t="s">
        <v>966</v>
      </c>
      <c r="D59" s="243" t="s">
        <v>269</v>
      </c>
      <c r="E59" s="244">
        <v>15</v>
      </c>
      <c r="F59" s="245"/>
      <c r="G59" s="246">
        <f>ROUND(E59*F59,2)</f>
        <v>0</v>
      </c>
      <c r="H59" s="245"/>
      <c r="I59" s="246">
        <f>ROUND(E59*H59,2)</f>
        <v>0</v>
      </c>
      <c r="J59" s="245"/>
      <c r="K59" s="246">
        <f>ROUND(E59*J59,2)</f>
        <v>0</v>
      </c>
      <c r="L59" s="246">
        <v>21</v>
      </c>
      <c r="M59" s="246">
        <f>G59*(1+L59/100)</f>
        <v>0</v>
      </c>
      <c r="N59" s="244">
        <v>0</v>
      </c>
      <c r="O59" s="244">
        <f>ROUND(E59*N59,2)</f>
        <v>0</v>
      </c>
      <c r="P59" s="244">
        <v>0</v>
      </c>
      <c r="Q59" s="244">
        <f>ROUND(E59*P59,2)</f>
        <v>0</v>
      </c>
      <c r="R59" s="246"/>
      <c r="S59" s="246" t="s">
        <v>186</v>
      </c>
      <c r="T59" s="247" t="s">
        <v>187</v>
      </c>
      <c r="U59" s="224">
        <v>0</v>
      </c>
      <c r="V59" s="224">
        <f>ROUND(E59*U59,2)</f>
        <v>0</v>
      </c>
      <c r="W59" s="224"/>
      <c r="X59" s="224" t="s">
        <v>229</v>
      </c>
      <c r="Y59" s="224" t="s">
        <v>207</v>
      </c>
      <c r="Z59" s="213"/>
      <c r="AA59" s="213"/>
      <c r="AB59" s="213"/>
      <c r="AC59" s="213"/>
      <c r="AD59" s="213"/>
      <c r="AE59" s="213"/>
      <c r="AF59" s="213"/>
      <c r="AG59" s="213" t="s">
        <v>875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46</v>
      </c>
      <c r="B60" s="242" t="s">
        <v>967</v>
      </c>
      <c r="C60" s="251" t="s">
        <v>968</v>
      </c>
      <c r="D60" s="243" t="s">
        <v>269</v>
      </c>
      <c r="E60" s="244">
        <v>15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186</v>
      </c>
      <c r="T60" s="247" t="s">
        <v>187</v>
      </c>
      <c r="U60" s="224">
        <v>0</v>
      </c>
      <c r="V60" s="224">
        <f>ROUND(E60*U60,2)</f>
        <v>0</v>
      </c>
      <c r="W60" s="224"/>
      <c r="X60" s="224" t="s">
        <v>229</v>
      </c>
      <c r="Y60" s="224" t="s">
        <v>207</v>
      </c>
      <c r="Z60" s="213"/>
      <c r="AA60" s="213"/>
      <c r="AB60" s="213"/>
      <c r="AC60" s="213"/>
      <c r="AD60" s="213"/>
      <c r="AE60" s="213"/>
      <c r="AF60" s="213"/>
      <c r="AG60" s="213" t="s">
        <v>875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1" x14ac:dyDescent="0.2">
      <c r="A61" s="241">
        <v>47</v>
      </c>
      <c r="B61" s="242" t="s">
        <v>969</v>
      </c>
      <c r="C61" s="251" t="s">
        <v>970</v>
      </c>
      <c r="D61" s="243" t="s">
        <v>269</v>
      </c>
      <c r="E61" s="244">
        <v>25</v>
      </c>
      <c r="F61" s="245"/>
      <c r="G61" s="246">
        <f>ROUND(E61*F61,2)</f>
        <v>0</v>
      </c>
      <c r="H61" s="245"/>
      <c r="I61" s="246">
        <f>ROUND(E61*H61,2)</f>
        <v>0</v>
      </c>
      <c r="J61" s="245"/>
      <c r="K61" s="246">
        <f>ROUND(E61*J61,2)</f>
        <v>0</v>
      </c>
      <c r="L61" s="246">
        <v>21</v>
      </c>
      <c r="M61" s="246">
        <f>G61*(1+L61/100)</f>
        <v>0</v>
      </c>
      <c r="N61" s="244">
        <v>0</v>
      </c>
      <c r="O61" s="244">
        <f>ROUND(E61*N61,2)</f>
        <v>0</v>
      </c>
      <c r="P61" s="244">
        <v>0</v>
      </c>
      <c r="Q61" s="244">
        <f>ROUND(E61*P61,2)</f>
        <v>0</v>
      </c>
      <c r="R61" s="246"/>
      <c r="S61" s="246" t="s">
        <v>186</v>
      </c>
      <c r="T61" s="247" t="s">
        <v>187</v>
      </c>
      <c r="U61" s="224">
        <v>0</v>
      </c>
      <c r="V61" s="224">
        <f>ROUND(E61*U61,2)</f>
        <v>0</v>
      </c>
      <c r="W61" s="224"/>
      <c r="X61" s="224" t="s">
        <v>229</v>
      </c>
      <c r="Y61" s="224" t="s">
        <v>207</v>
      </c>
      <c r="Z61" s="213"/>
      <c r="AA61" s="213"/>
      <c r="AB61" s="213"/>
      <c r="AC61" s="213"/>
      <c r="AD61" s="213"/>
      <c r="AE61" s="213"/>
      <c r="AF61" s="213"/>
      <c r="AG61" s="213" t="s">
        <v>875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48</v>
      </c>
      <c r="B62" s="242" t="s">
        <v>971</v>
      </c>
      <c r="C62" s="251" t="s">
        <v>972</v>
      </c>
      <c r="D62" s="243" t="s">
        <v>269</v>
      </c>
      <c r="E62" s="244">
        <v>25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186</v>
      </c>
      <c r="T62" s="247" t="s">
        <v>187</v>
      </c>
      <c r="U62" s="224">
        <v>0</v>
      </c>
      <c r="V62" s="224">
        <f>ROUND(E62*U62,2)</f>
        <v>0</v>
      </c>
      <c r="W62" s="224"/>
      <c r="X62" s="224" t="s">
        <v>229</v>
      </c>
      <c r="Y62" s="224" t="s">
        <v>207</v>
      </c>
      <c r="Z62" s="213"/>
      <c r="AA62" s="213"/>
      <c r="AB62" s="213"/>
      <c r="AC62" s="213"/>
      <c r="AD62" s="213"/>
      <c r="AE62" s="213"/>
      <c r="AF62" s="213"/>
      <c r="AG62" s="213" t="s">
        <v>875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1" x14ac:dyDescent="0.2">
      <c r="A63" s="241">
        <v>49</v>
      </c>
      <c r="B63" s="242" t="s">
        <v>973</v>
      </c>
      <c r="C63" s="251" t="s">
        <v>974</v>
      </c>
      <c r="D63" s="243" t="s">
        <v>269</v>
      </c>
      <c r="E63" s="244">
        <v>5</v>
      </c>
      <c r="F63" s="245"/>
      <c r="G63" s="246">
        <f>ROUND(E63*F63,2)</f>
        <v>0</v>
      </c>
      <c r="H63" s="245"/>
      <c r="I63" s="246">
        <f>ROUND(E63*H63,2)</f>
        <v>0</v>
      </c>
      <c r="J63" s="245"/>
      <c r="K63" s="246">
        <f>ROUND(E63*J63,2)</f>
        <v>0</v>
      </c>
      <c r="L63" s="246">
        <v>21</v>
      </c>
      <c r="M63" s="246">
        <f>G63*(1+L63/100)</f>
        <v>0</v>
      </c>
      <c r="N63" s="244">
        <v>0</v>
      </c>
      <c r="O63" s="244">
        <f>ROUND(E63*N63,2)</f>
        <v>0</v>
      </c>
      <c r="P63" s="244">
        <v>0</v>
      </c>
      <c r="Q63" s="244">
        <f>ROUND(E63*P63,2)</f>
        <v>0</v>
      </c>
      <c r="R63" s="246"/>
      <c r="S63" s="246" t="s">
        <v>186</v>
      </c>
      <c r="T63" s="247" t="s">
        <v>187</v>
      </c>
      <c r="U63" s="224">
        <v>0</v>
      </c>
      <c r="V63" s="224">
        <f>ROUND(E63*U63,2)</f>
        <v>0</v>
      </c>
      <c r="W63" s="224"/>
      <c r="X63" s="224" t="s">
        <v>229</v>
      </c>
      <c r="Y63" s="224" t="s">
        <v>207</v>
      </c>
      <c r="Z63" s="213"/>
      <c r="AA63" s="213"/>
      <c r="AB63" s="213"/>
      <c r="AC63" s="213"/>
      <c r="AD63" s="213"/>
      <c r="AE63" s="213"/>
      <c r="AF63" s="213"/>
      <c r="AG63" s="213" t="s">
        <v>875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50</v>
      </c>
      <c r="B64" s="242" t="s">
        <v>975</v>
      </c>
      <c r="C64" s="251" t="s">
        <v>976</v>
      </c>
      <c r="D64" s="243" t="s">
        <v>269</v>
      </c>
      <c r="E64" s="244">
        <v>5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186</v>
      </c>
      <c r="T64" s="247" t="s">
        <v>187</v>
      </c>
      <c r="U64" s="224">
        <v>0</v>
      </c>
      <c r="V64" s="224">
        <f>ROUND(E64*U64,2)</f>
        <v>0</v>
      </c>
      <c r="W64" s="224"/>
      <c r="X64" s="224" t="s">
        <v>229</v>
      </c>
      <c r="Y64" s="224" t="s">
        <v>207</v>
      </c>
      <c r="Z64" s="213"/>
      <c r="AA64" s="213"/>
      <c r="AB64" s="213"/>
      <c r="AC64" s="213"/>
      <c r="AD64" s="213"/>
      <c r="AE64" s="213"/>
      <c r="AF64" s="213"/>
      <c r="AG64" s="213" t="s">
        <v>875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1" x14ac:dyDescent="0.2">
      <c r="A65" s="241">
        <v>51</v>
      </c>
      <c r="B65" s="242" t="s">
        <v>977</v>
      </c>
      <c r="C65" s="251" t="s">
        <v>978</v>
      </c>
      <c r="D65" s="243" t="s">
        <v>228</v>
      </c>
      <c r="E65" s="244">
        <v>2</v>
      </c>
      <c r="F65" s="245"/>
      <c r="G65" s="246">
        <f>ROUND(E65*F65,2)</f>
        <v>0</v>
      </c>
      <c r="H65" s="245"/>
      <c r="I65" s="246">
        <f>ROUND(E65*H65,2)</f>
        <v>0</v>
      </c>
      <c r="J65" s="245"/>
      <c r="K65" s="246">
        <f>ROUND(E65*J65,2)</f>
        <v>0</v>
      </c>
      <c r="L65" s="246">
        <v>21</v>
      </c>
      <c r="M65" s="246">
        <f>G65*(1+L65/100)</f>
        <v>0</v>
      </c>
      <c r="N65" s="244">
        <v>0</v>
      </c>
      <c r="O65" s="244">
        <f>ROUND(E65*N65,2)</f>
        <v>0</v>
      </c>
      <c r="P65" s="244">
        <v>0</v>
      </c>
      <c r="Q65" s="244">
        <f>ROUND(E65*P65,2)</f>
        <v>0</v>
      </c>
      <c r="R65" s="246"/>
      <c r="S65" s="246" t="s">
        <v>186</v>
      </c>
      <c r="T65" s="247" t="s">
        <v>187</v>
      </c>
      <c r="U65" s="224">
        <v>0</v>
      </c>
      <c r="V65" s="224">
        <f>ROUND(E65*U65,2)</f>
        <v>0</v>
      </c>
      <c r="W65" s="224"/>
      <c r="X65" s="224" t="s">
        <v>229</v>
      </c>
      <c r="Y65" s="224" t="s">
        <v>207</v>
      </c>
      <c r="Z65" s="213"/>
      <c r="AA65" s="213"/>
      <c r="AB65" s="213"/>
      <c r="AC65" s="213"/>
      <c r="AD65" s="213"/>
      <c r="AE65" s="213"/>
      <c r="AF65" s="213"/>
      <c r="AG65" s="213" t="s">
        <v>875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52</v>
      </c>
      <c r="B66" s="242" t="s">
        <v>979</v>
      </c>
      <c r="C66" s="251" t="s">
        <v>980</v>
      </c>
      <c r="D66" s="243" t="s">
        <v>228</v>
      </c>
      <c r="E66" s="244">
        <v>2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186</v>
      </c>
      <c r="T66" s="247" t="s">
        <v>187</v>
      </c>
      <c r="U66" s="224">
        <v>0</v>
      </c>
      <c r="V66" s="224">
        <f>ROUND(E66*U66,2)</f>
        <v>0</v>
      </c>
      <c r="W66" s="224"/>
      <c r="X66" s="224" t="s">
        <v>229</v>
      </c>
      <c r="Y66" s="224" t="s">
        <v>207</v>
      </c>
      <c r="Z66" s="213"/>
      <c r="AA66" s="213"/>
      <c r="AB66" s="213"/>
      <c r="AC66" s="213"/>
      <c r="AD66" s="213"/>
      <c r="AE66" s="213"/>
      <c r="AF66" s="213"/>
      <c r="AG66" s="213" t="s">
        <v>875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1" x14ac:dyDescent="0.2">
      <c r="A67" s="241">
        <v>53</v>
      </c>
      <c r="B67" s="242" t="s">
        <v>981</v>
      </c>
      <c r="C67" s="251" t="s">
        <v>982</v>
      </c>
      <c r="D67" s="243" t="s">
        <v>228</v>
      </c>
      <c r="E67" s="244">
        <v>1</v>
      </c>
      <c r="F67" s="245"/>
      <c r="G67" s="246">
        <f>ROUND(E67*F67,2)</f>
        <v>0</v>
      </c>
      <c r="H67" s="245"/>
      <c r="I67" s="246">
        <f>ROUND(E67*H67,2)</f>
        <v>0</v>
      </c>
      <c r="J67" s="245"/>
      <c r="K67" s="246">
        <f>ROUND(E67*J67,2)</f>
        <v>0</v>
      </c>
      <c r="L67" s="246">
        <v>21</v>
      </c>
      <c r="M67" s="246">
        <f>G67*(1+L67/100)</f>
        <v>0</v>
      </c>
      <c r="N67" s="244">
        <v>0</v>
      </c>
      <c r="O67" s="244">
        <f>ROUND(E67*N67,2)</f>
        <v>0</v>
      </c>
      <c r="P67" s="244">
        <v>0</v>
      </c>
      <c r="Q67" s="244">
        <f>ROUND(E67*P67,2)</f>
        <v>0</v>
      </c>
      <c r="R67" s="246"/>
      <c r="S67" s="246" t="s">
        <v>186</v>
      </c>
      <c r="T67" s="247" t="s">
        <v>187</v>
      </c>
      <c r="U67" s="224">
        <v>0</v>
      </c>
      <c r="V67" s="224">
        <f>ROUND(E67*U67,2)</f>
        <v>0</v>
      </c>
      <c r="W67" s="224"/>
      <c r="X67" s="224" t="s">
        <v>229</v>
      </c>
      <c r="Y67" s="224" t="s">
        <v>207</v>
      </c>
      <c r="Z67" s="213"/>
      <c r="AA67" s="213"/>
      <c r="AB67" s="213"/>
      <c r="AC67" s="213"/>
      <c r="AD67" s="213"/>
      <c r="AE67" s="213"/>
      <c r="AF67" s="213"/>
      <c r="AG67" s="213" t="s">
        <v>875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54</v>
      </c>
      <c r="B68" s="242" t="s">
        <v>983</v>
      </c>
      <c r="C68" s="251" t="s">
        <v>984</v>
      </c>
      <c r="D68" s="243" t="s">
        <v>228</v>
      </c>
      <c r="E68" s="244">
        <v>1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186</v>
      </c>
      <c r="T68" s="247" t="s">
        <v>187</v>
      </c>
      <c r="U68" s="224">
        <v>0</v>
      </c>
      <c r="V68" s="224">
        <f>ROUND(E68*U68,2)</f>
        <v>0</v>
      </c>
      <c r="W68" s="224"/>
      <c r="X68" s="224" t="s">
        <v>229</v>
      </c>
      <c r="Y68" s="224" t="s">
        <v>207</v>
      </c>
      <c r="Z68" s="213"/>
      <c r="AA68" s="213"/>
      <c r="AB68" s="213"/>
      <c r="AC68" s="213"/>
      <c r="AD68" s="213"/>
      <c r="AE68" s="213"/>
      <c r="AF68" s="213"/>
      <c r="AG68" s="213" t="s">
        <v>875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1" x14ac:dyDescent="0.2">
      <c r="A69" s="241">
        <v>55</v>
      </c>
      <c r="B69" s="242" t="s">
        <v>985</v>
      </c>
      <c r="C69" s="251" t="s">
        <v>986</v>
      </c>
      <c r="D69" s="243" t="s">
        <v>228</v>
      </c>
      <c r="E69" s="244">
        <v>70</v>
      </c>
      <c r="F69" s="245"/>
      <c r="G69" s="246">
        <f>ROUND(E69*F69,2)</f>
        <v>0</v>
      </c>
      <c r="H69" s="245"/>
      <c r="I69" s="246">
        <f>ROUND(E69*H69,2)</f>
        <v>0</v>
      </c>
      <c r="J69" s="245"/>
      <c r="K69" s="246">
        <f>ROUND(E69*J69,2)</f>
        <v>0</v>
      </c>
      <c r="L69" s="246">
        <v>21</v>
      </c>
      <c r="M69" s="246">
        <f>G69*(1+L69/100)</f>
        <v>0</v>
      </c>
      <c r="N69" s="244">
        <v>0</v>
      </c>
      <c r="O69" s="244">
        <f>ROUND(E69*N69,2)</f>
        <v>0</v>
      </c>
      <c r="P69" s="244">
        <v>0</v>
      </c>
      <c r="Q69" s="244">
        <f>ROUND(E69*P69,2)</f>
        <v>0</v>
      </c>
      <c r="R69" s="246"/>
      <c r="S69" s="246" t="s">
        <v>186</v>
      </c>
      <c r="T69" s="247" t="s">
        <v>187</v>
      </c>
      <c r="U69" s="224">
        <v>0</v>
      </c>
      <c r="V69" s="224">
        <f>ROUND(E69*U69,2)</f>
        <v>0</v>
      </c>
      <c r="W69" s="224"/>
      <c r="X69" s="224" t="s">
        <v>229</v>
      </c>
      <c r="Y69" s="224" t="s">
        <v>207</v>
      </c>
      <c r="Z69" s="213"/>
      <c r="AA69" s="213"/>
      <c r="AB69" s="213"/>
      <c r="AC69" s="213"/>
      <c r="AD69" s="213"/>
      <c r="AE69" s="213"/>
      <c r="AF69" s="213"/>
      <c r="AG69" s="213" t="s">
        <v>875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56</v>
      </c>
      <c r="B70" s="242" t="s">
        <v>987</v>
      </c>
      <c r="C70" s="251" t="s">
        <v>988</v>
      </c>
      <c r="D70" s="243" t="s">
        <v>228</v>
      </c>
      <c r="E70" s="244">
        <v>70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186</v>
      </c>
      <c r="T70" s="247" t="s">
        <v>187</v>
      </c>
      <c r="U70" s="224">
        <v>0</v>
      </c>
      <c r="V70" s="224">
        <f>ROUND(E70*U70,2)</f>
        <v>0</v>
      </c>
      <c r="W70" s="224"/>
      <c r="X70" s="224" t="s">
        <v>229</v>
      </c>
      <c r="Y70" s="224" t="s">
        <v>207</v>
      </c>
      <c r="Z70" s="213"/>
      <c r="AA70" s="213"/>
      <c r="AB70" s="213"/>
      <c r="AC70" s="213"/>
      <c r="AD70" s="213"/>
      <c r="AE70" s="213"/>
      <c r="AF70" s="213"/>
      <c r="AG70" s="213" t="s">
        <v>875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ht="22.5" outlineLevel="1" x14ac:dyDescent="0.2">
      <c r="A71" s="241">
        <v>57</v>
      </c>
      <c r="B71" s="242" t="s">
        <v>989</v>
      </c>
      <c r="C71" s="251" t="s">
        <v>990</v>
      </c>
      <c r="D71" s="243" t="s">
        <v>269</v>
      </c>
      <c r="E71" s="244">
        <v>10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0</v>
      </c>
      <c r="O71" s="244">
        <f>ROUND(E71*N71,2)</f>
        <v>0</v>
      </c>
      <c r="P71" s="244">
        <v>0</v>
      </c>
      <c r="Q71" s="244">
        <f>ROUND(E71*P71,2)</f>
        <v>0</v>
      </c>
      <c r="R71" s="246"/>
      <c r="S71" s="246" t="s">
        <v>186</v>
      </c>
      <c r="T71" s="247" t="s">
        <v>187</v>
      </c>
      <c r="U71" s="224">
        <v>0</v>
      </c>
      <c r="V71" s="224">
        <f>ROUND(E71*U71,2)</f>
        <v>0</v>
      </c>
      <c r="W71" s="224"/>
      <c r="X71" s="224" t="s">
        <v>229</v>
      </c>
      <c r="Y71" s="224" t="s">
        <v>207</v>
      </c>
      <c r="Z71" s="213"/>
      <c r="AA71" s="213"/>
      <c r="AB71" s="213"/>
      <c r="AC71" s="213"/>
      <c r="AD71" s="213"/>
      <c r="AE71" s="213"/>
      <c r="AF71" s="213"/>
      <c r="AG71" s="213" t="s">
        <v>875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ht="22.5" outlineLevel="1" x14ac:dyDescent="0.2">
      <c r="A72" s="241">
        <v>58</v>
      </c>
      <c r="B72" s="242" t="s">
        <v>991</v>
      </c>
      <c r="C72" s="251" t="s">
        <v>992</v>
      </c>
      <c r="D72" s="243" t="s">
        <v>269</v>
      </c>
      <c r="E72" s="244">
        <v>10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186</v>
      </c>
      <c r="T72" s="247" t="s">
        <v>187</v>
      </c>
      <c r="U72" s="224">
        <v>0</v>
      </c>
      <c r="V72" s="224">
        <f>ROUND(E72*U72,2)</f>
        <v>0</v>
      </c>
      <c r="W72" s="224"/>
      <c r="X72" s="224" t="s">
        <v>229</v>
      </c>
      <c r="Y72" s="224" t="s">
        <v>207</v>
      </c>
      <c r="Z72" s="213"/>
      <c r="AA72" s="213"/>
      <c r="AB72" s="213"/>
      <c r="AC72" s="213"/>
      <c r="AD72" s="213"/>
      <c r="AE72" s="213"/>
      <c r="AF72" s="213"/>
      <c r="AG72" s="213" t="s">
        <v>875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1" x14ac:dyDescent="0.2">
      <c r="A73" s="241">
        <v>59</v>
      </c>
      <c r="B73" s="242" t="s">
        <v>993</v>
      </c>
      <c r="C73" s="251" t="s">
        <v>994</v>
      </c>
      <c r="D73" s="243" t="s">
        <v>269</v>
      </c>
      <c r="E73" s="244">
        <v>15</v>
      </c>
      <c r="F73" s="245"/>
      <c r="G73" s="246">
        <f>ROUND(E73*F73,2)</f>
        <v>0</v>
      </c>
      <c r="H73" s="245"/>
      <c r="I73" s="246">
        <f>ROUND(E73*H73,2)</f>
        <v>0</v>
      </c>
      <c r="J73" s="245"/>
      <c r="K73" s="246">
        <f>ROUND(E73*J73,2)</f>
        <v>0</v>
      </c>
      <c r="L73" s="246">
        <v>21</v>
      </c>
      <c r="M73" s="246">
        <f>G73*(1+L73/100)</f>
        <v>0</v>
      </c>
      <c r="N73" s="244">
        <v>0</v>
      </c>
      <c r="O73" s="244">
        <f>ROUND(E73*N73,2)</f>
        <v>0</v>
      </c>
      <c r="P73" s="244">
        <v>0</v>
      </c>
      <c r="Q73" s="244">
        <f>ROUND(E73*P73,2)</f>
        <v>0</v>
      </c>
      <c r="R73" s="246"/>
      <c r="S73" s="246" t="s">
        <v>186</v>
      </c>
      <c r="T73" s="247" t="s">
        <v>187</v>
      </c>
      <c r="U73" s="224">
        <v>0</v>
      </c>
      <c r="V73" s="224">
        <f>ROUND(E73*U73,2)</f>
        <v>0</v>
      </c>
      <c r="W73" s="224"/>
      <c r="X73" s="224" t="s">
        <v>229</v>
      </c>
      <c r="Y73" s="224" t="s">
        <v>207</v>
      </c>
      <c r="Z73" s="213"/>
      <c r="AA73" s="213"/>
      <c r="AB73" s="213"/>
      <c r="AC73" s="213"/>
      <c r="AD73" s="213"/>
      <c r="AE73" s="213"/>
      <c r="AF73" s="213"/>
      <c r="AG73" s="213" t="s">
        <v>875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60</v>
      </c>
      <c r="B74" s="242" t="s">
        <v>995</v>
      </c>
      <c r="C74" s="251" t="s">
        <v>996</v>
      </c>
      <c r="D74" s="243" t="s">
        <v>269</v>
      </c>
      <c r="E74" s="244">
        <v>15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186</v>
      </c>
      <c r="T74" s="247" t="s">
        <v>187</v>
      </c>
      <c r="U74" s="224">
        <v>0</v>
      </c>
      <c r="V74" s="224">
        <f>ROUND(E74*U74,2)</f>
        <v>0</v>
      </c>
      <c r="W74" s="224"/>
      <c r="X74" s="224" t="s">
        <v>229</v>
      </c>
      <c r="Y74" s="224" t="s">
        <v>207</v>
      </c>
      <c r="Z74" s="213"/>
      <c r="AA74" s="213"/>
      <c r="AB74" s="213"/>
      <c r="AC74" s="213"/>
      <c r="AD74" s="213"/>
      <c r="AE74" s="213"/>
      <c r="AF74" s="213"/>
      <c r="AG74" s="213" t="s">
        <v>875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1" x14ac:dyDescent="0.2">
      <c r="A75" s="241">
        <v>61</v>
      </c>
      <c r="B75" s="242" t="s">
        <v>997</v>
      </c>
      <c r="C75" s="251" t="s">
        <v>998</v>
      </c>
      <c r="D75" s="243" t="s">
        <v>269</v>
      </c>
      <c r="E75" s="244">
        <v>5</v>
      </c>
      <c r="F75" s="245"/>
      <c r="G75" s="246">
        <f>ROUND(E75*F75,2)</f>
        <v>0</v>
      </c>
      <c r="H75" s="245"/>
      <c r="I75" s="246">
        <f>ROUND(E75*H75,2)</f>
        <v>0</v>
      </c>
      <c r="J75" s="245"/>
      <c r="K75" s="246">
        <f>ROUND(E75*J75,2)</f>
        <v>0</v>
      </c>
      <c r="L75" s="246">
        <v>21</v>
      </c>
      <c r="M75" s="246">
        <f>G75*(1+L75/100)</f>
        <v>0</v>
      </c>
      <c r="N75" s="244">
        <v>0</v>
      </c>
      <c r="O75" s="244">
        <f>ROUND(E75*N75,2)</f>
        <v>0</v>
      </c>
      <c r="P75" s="244">
        <v>0</v>
      </c>
      <c r="Q75" s="244">
        <f>ROUND(E75*P75,2)</f>
        <v>0</v>
      </c>
      <c r="R75" s="246"/>
      <c r="S75" s="246" t="s">
        <v>186</v>
      </c>
      <c r="T75" s="247" t="s">
        <v>187</v>
      </c>
      <c r="U75" s="224">
        <v>0</v>
      </c>
      <c r="V75" s="224">
        <f>ROUND(E75*U75,2)</f>
        <v>0</v>
      </c>
      <c r="W75" s="224"/>
      <c r="X75" s="224" t="s">
        <v>229</v>
      </c>
      <c r="Y75" s="224" t="s">
        <v>207</v>
      </c>
      <c r="Z75" s="213"/>
      <c r="AA75" s="213"/>
      <c r="AB75" s="213"/>
      <c r="AC75" s="213"/>
      <c r="AD75" s="213"/>
      <c r="AE75" s="213"/>
      <c r="AF75" s="213"/>
      <c r="AG75" s="213" t="s">
        <v>875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62</v>
      </c>
      <c r="B76" s="242" t="s">
        <v>999</v>
      </c>
      <c r="C76" s="251" t="s">
        <v>1000</v>
      </c>
      <c r="D76" s="243" t="s">
        <v>269</v>
      </c>
      <c r="E76" s="244">
        <v>5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186</v>
      </c>
      <c r="T76" s="247" t="s">
        <v>187</v>
      </c>
      <c r="U76" s="224">
        <v>0</v>
      </c>
      <c r="V76" s="224">
        <f>ROUND(E76*U76,2)</f>
        <v>0</v>
      </c>
      <c r="W76" s="224"/>
      <c r="X76" s="224" t="s">
        <v>229</v>
      </c>
      <c r="Y76" s="224" t="s">
        <v>207</v>
      </c>
      <c r="Z76" s="213"/>
      <c r="AA76" s="213"/>
      <c r="AB76" s="213"/>
      <c r="AC76" s="213"/>
      <c r="AD76" s="213"/>
      <c r="AE76" s="213"/>
      <c r="AF76" s="213"/>
      <c r="AG76" s="213" t="s">
        <v>875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1" x14ac:dyDescent="0.2">
      <c r="A77" s="241">
        <v>63</v>
      </c>
      <c r="B77" s="242" t="s">
        <v>1001</v>
      </c>
      <c r="C77" s="251" t="s">
        <v>1002</v>
      </c>
      <c r="D77" s="243" t="s">
        <v>269</v>
      </c>
      <c r="E77" s="244">
        <v>15</v>
      </c>
      <c r="F77" s="245"/>
      <c r="G77" s="246">
        <f>ROUND(E77*F77,2)</f>
        <v>0</v>
      </c>
      <c r="H77" s="245"/>
      <c r="I77" s="246">
        <f>ROUND(E77*H77,2)</f>
        <v>0</v>
      </c>
      <c r="J77" s="245"/>
      <c r="K77" s="246">
        <f>ROUND(E77*J77,2)</f>
        <v>0</v>
      </c>
      <c r="L77" s="246">
        <v>21</v>
      </c>
      <c r="M77" s="246">
        <f>G77*(1+L77/100)</f>
        <v>0</v>
      </c>
      <c r="N77" s="244">
        <v>0</v>
      </c>
      <c r="O77" s="244">
        <f>ROUND(E77*N77,2)</f>
        <v>0</v>
      </c>
      <c r="P77" s="244">
        <v>0</v>
      </c>
      <c r="Q77" s="244">
        <f>ROUND(E77*P77,2)</f>
        <v>0</v>
      </c>
      <c r="R77" s="246"/>
      <c r="S77" s="246" t="s">
        <v>186</v>
      </c>
      <c r="T77" s="247" t="s">
        <v>187</v>
      </c>
      <c r="U77" s="224">
        <v>0</v>
      </c>
      <c r="V77" s="224">
        <f>ROUND(E77*U77,2)</f>
        <v>0</v>
      </c>
      <c r="W77" s="224"/>
      <c r="X77" s="224" t="s">
        <v>229</v>
      </c>
      <c r="Y77" s="224" t="s">
        <v>207</v>
      </c>
      <c r="Z77" s="213"/>
      <c r="AA77" s="213"/>
      <c r="AB77" s="213"/>
      <c r="AC77" s="213"/>
      <c r="AD77" s="213"/>
      <c r="AE77" s="213"/>
      <c r="AF77" s="213"/>
      <c r="AG77" s="213" t="s">
        <v>875</v>
      </c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64</v>
      </c>
      <c r="B78" s="242" t="s">
        <v>1003</v>
      </c>
      <c r="C78" s="251" t="s">
        <v>1004</v>
      </c>
      <c r="D78" s="243" t="s">
        <v>269</v>
      </c>
      <c r="E78" s="244">
        <v>15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186</v>
      </c>
      <c r="T78" s="247" t="s">
        <v>187</v>
      </c>
      <c r="U78" s="224">
        <v>0</v>
      </c>
      <c r="V78" s="224">
        <f>ROUND(E78*U78,2)</f>
        <v>0</v>
      </c>
      <c r="W78" s="224"/>
      <c r="X78" s="224" t="s">
        <v>229</v>
      </c>
      <c r="Y78" s="224" t="s">
        <v>207</v>
      </c>
      <c r="Z78" s="213"/>
      <c r="AA78" s="213"/>
      <c r="AB78" s="213"/>
      <c r="AC78" s="213"/>
      <c r="AD78" s="213"/>
      <c r="AE78" s="213"/>
      <c r="AF78" s="213"/>
      <c r="AG78" s="213" t="s">
        <v>875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1">
        <v>65</v>
      </c>
      <c r="B79" s="242" t="s">
        <v>1005</v>
      </c>
      <c r="C79" s="251" t="s">
        <v>1006</v>
      </c>
      <c r="D79" s="243" t="s">
        <v>914</v>
      </c>
      <c r="E79" s="244">
        <v>1</v>
      </c>
      <c r="F79" s="245"/>
      <c r="G79" s="246">
        <f>ROUND(E79*F79,2)</f>
        <v>0</v>
      </c>
      <c r="H79" s="245"/>
      <c r="I79" s="246">
        <f>ROUND(E79*H79,2)</f>
        <v>0</v>
      </c>
      <c r="J79" s="245"/>
      <c r="K79" s="246">
        <f>ROUND(E79*J79,2)</f>
        <v>0</v>
      </c>
      <c r="L79" s="246">
        <v>21</v>
      </c>
      <c r="M79" s="246">
        <f>G79*(1+L79/100)</f>
        <v>0</v>
      </c>
      <c r="N79" s="244">
        <v>0</v>
      </c>
      <c r="O79" s="244">
        <f>ROUND(E79*N79,2)</f>
        <v>0</v>
      </c>
      <c r="P79" s="244">
        <v>0</v>
      </c>
      <c r="Q79" s="244">
        <f>ROUND(E79*P79,2)</f>
        <v>0</v>
      </c>
      <c r="R79" s="246"/>
      <c r="S79" s="246" t="s">
        <v>186</v>
      </c>
      <c r="T79" s="247" t="s">
        <v>187</v>
      </c>
      <c r="U79" s="224">
        <v>0</v>
      </c>
      <c r="V79" s="224">
        <f>ROUND(E79*U79,2)</f>
        <v>0</v>
      </c>
      <c r="W79" s="224"/>
      <c r="X79" s="224" t="s">
        <v>229</v>
      </c>
      <c r="Y79" s="224" t="s">
        <v>207</v>
      </c>
      <c r="Z79" s="213"/>
      <c r="AA79" s="213"/>
      <c r="AB79" s="213"/>
      <c r="AC79" s="213"/>
      <c r="AD79" s="213"/>
      <c r="AE79" s="213"/>
      <c r="AF79" s="213"/>
      <c r="AG79" s="213" t="s">
        <v>875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66</v>
      </c>
      <c r="B80" s="242" t="s">
        <v>1007</v>
      </c>
      <c r="C80" s="251" t="s">
        <v>1008</v>
      </c>
      <c r="D80" s="243" t="s">
        <v>914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186</v>
      </c>
      <c r="T80" s="247" t="s">
        <v>187</v>
      </c>
      <c r="U80" s="224">
        <v>0</v>
      </c>
      <c r="V80" s="224">
        <f>ROUND(E80*U80,2)</f>
        <v>0</v>
      </c>
      <c r="W80" s="224"/>
      <c r="X80" s="224" t="s">
        <v>229</v>
      </c>
      <c r="Y80" s="224" t="s">
        <v>207</v>
      </c>
      <c r="Z80" s="213"/>
      <c r="AA80" s="213"/>
      <c r="AB80" s="213"/>
      <c r="AC80" s="213"/>
      <c r="AD80" s="213"/>
      <c r="AE80" s="213"/>
      <c r="AF80" s="213"/>
      <c r="AG80" s="213" t="s">
        <v>875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x14ac:dyDescent="0.2">
      <c r="A81" s="227" t="s">
        <v>181</v>
      </c>
      <c r="B81" s="228" t="s">
        <v>141</v>
      </c>
      <c r="C81" s="250" t="s">
        <v>142</v>
      </c>
      <c r="D81" s="229"/>
      <c r="E81" s="230"/>
      <c r="F81" s="231"/>
      <c r="G81" s="231">
        <f>SUMIF(AG82:AG93,"&lt;&gt;NOR",G82:G93)</f>
        <v>0</v>
      </c>
      <c r="H81" s="231"/>
      <c r="I81" s="231">
        <f>SUM(I82:I93)</f>
        <v>0</v>
      </c>
      <c r="J81" s="231"/>
      <c r="K81" s="231">
        <f>SUM(K82:K93)</f>
        <v>0</v>
      </c>
      <c r="L81" s="231"/>
      <c r="M81" s="231">
        <f>SUM(M82:M93)</f>
        <v>0</v>
      </c>
      <c r="N81" s="230"/>
      <c r="O81" s="230">
        <f>SUM(O82:O93)</f>
        <v>0</v>
      </c>
      <c r="P81" s="230"/>
      <c r="Q81" s="230">
        <f>SUM(Q82:Q93)</f>
        <v>0</v>
      </c>
      <c r="R81" s="231"/>
      <c r="S81" s="231"/>
      <c r="T81" s="232"/>
      <c r="U81" s="226"/>
      <c r="V81" s="226">
        <f>SUM(V82:V93)</f>
        <v>0</v>
      </c>
      <c r="W81" s="226"/>
      <c r="X81" s="226"/>
      <c r="Y81" s="226"/>
      <c r="AG81" t="s">
        <v>182</v>
      </c>
    </row>
    <row r="82" spans="1:60" outlineLevel="1" x14ac:dyDescent="0.2">
      <c r="A82" s="241">
        <v>67</v>
      </c>
      <c r="B82" s="242" t="s">
        <v>1009</v>
      </c>
      <c r="C82" s="251" t="s">
        <v>1010</v>
      </c>
      <c r="D82" s="243" t="s">
        <v>228</v>
      </c>
      <c r="E82" s="244">
        <v>1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186</v>
      </c>
      <c r="T82" s="247" t="s">
        <v>187</v>
      </c>
      <c r="U82" s="224">
        <v>0</v>
      </c>
      <c r="V82" s="224">
        <f>ROUND(E82*U82,2)</f>
        <v>0</v>
      </c>
      <c r="W82" s="224"/>
      <c r="X82" s="224" t="s">
        <v>229</v>
      </c>
      <c r="Y82" s="224" t="s">
        <v>207</v>
      </c>
      <c r="Z82" s="213"/>
      <c r="AA82" s="213"/>
      <c r="AB82" s="213"/>
      <c r="AC82" s="213"/>
      <c r="AD82" s="213"/>
      <c r="AE82" s="213"/>
      <c r="AF82" s="213"/>
      <c r="AG82" s="213" t="s">
        <v>875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1" x14ac:dyDescent="0.2">
      <c r="A83" s="241">
        <v>68</v>
      </c>
      <c r="B83" s="242" t="s">
        <v>1011</v>
      </c>
      <c r="C83" s="251" t="s">
        <v>1012</v>
      </c>
      <c r="D83" s="243" t="s">
        <v>228</v>
      </c>
      <c r="E83" s="244">
        <v>1</v>
      </c>
      <c r="F83" s="245"/>
      <c r="G83" s="246">
        <f>ROUND(E83*F83,2)</f>
        <v>0</v>
      </c>
      <c r="H83" s="245"/>
      <c r="I83" s="246">
        <f>ROUND(E83*H83,2)</f>
        <v>0</v>
      </c>
      <c r="J83" s="245"/>
      <c r="K83" s="246">
        <f>ROUND(E83*J83,2)</f>
        <v>0</v>
      </c>
      <c r="L83" s="246">
        <v>21</v>
      </c>
      <c r="M83" s="246">
        <f>G83*(1+L83/100)</f>
        <v>0</v>
      </c>
      <c r="N83" s="244">
        <v>0</v>
      </c>
      <c r="O83" s="244">
        <f>ROUND(E83*N83,2)</f>
        <v>0</v>
      </c>
      <c r="P83" s="244">
        <v>0</v>
      </c>
      <c r="Q83" s="244">
        <f>ROUND(E83*P83,2)</f>
        <v>0</v>
      </c>
      <c r="R83" s="246"/>
      <c r="S83" s="246" t="s">
        <v>186</v>
      </c>
      <c r="T83" s="247" t="s">
        <v>187</v>
      </c>
      <c r="U83" s="224">
        <v>0</v>
      </c>
      <c r="V83" s="224">
        <f>ROUND(E83*U83,2)</f>
        <v>0</v>
      </c>
      <c r="W83" s="224"/>
      <c r="X83" s="224" t="s">
        <v>229</v>
      </c>
      <c r="Y83" s="224" t="s">
        <v>207</v>
      </c>
      <c r="Z83" s="213"/>
      <c r="AA83" s="213"/>
      <c r="AB83" s="213"/>
      <c r="AC83" s="213"/>
      <c r="AD83" s="213"/>
      <c r="AE83" s="213"/>
      <c r="AF83" s="213"/>
      <c r="AG83" s="213" t="s">
        <v>875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69</v>
      </c>
      <c r="B84" s="242" t="s">
        <v>1013</v>
      </c>
      <c r="C84" s="251" t="s">
        <v>1014</v>
      </c>
      <c r="D84" s="243" t="s">
        <v>228</v>
      </c>
      <c r="E84" s="244">
        <v>3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186</v>
      </c>
      <c r="T84" s="247" t="s">
        <v>187</v>
      </c>
      <c r="U84" s="224">
        <v>0</v>
      </c>
      <c r="V84" s="224">
        <f>ROUND(E84*U84,2)</f>
        <v>0</v>
      </c>
      <c r="W84" s="224"/>
      <c r="X84" s="224" t="s">
        <v>229</v>
      </c>
      <c r="Y84" s="224" t="s">
        <v>207</v>
      </c>
      <c r="Z84" s="213"/>
      <c r="AA84" s="213"/>
      <c r="AB84" s="213"/>
      <c r="AC84" s="213"/>
      <c r="AD84" s="213"/>
      <c r="AE84" s="213"/>
      <c r="AF84" s="213"/>
      <c r="AG84" s="213" t="s">
        <v>875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1" x14ac:dyDescent="0.2">
      <c r="A85" s="241">
        <v>70</v>
      </c>
      <c r="B85" s="242" t="s">
        <v>1015</v>
      </c>
      <c r="C85" s="251" t="s">
        <v>1016</v>
      </c>
      <c r="D85" s="243" t="s">
        <v>228</v>
      </c>
      <c r="E85" s="244">
        <v>3</v>
      </c>
      <c r="F85" s="245"/>
      <c r="G85" s="246">
        <f>ROUND(E85*F85,2)</f>
        <v>0</v>
      </c>
      <c r="H85" s="245"/>
      <c r="I85" s="246">
        <f>ROUND(E85*H85,2)</f>
        <v>0</v>
      </c>
      <c r="J85" s="245"/>
      <c r="K85" s="246">
        <f>ROUND(E85*J85,2)</f>
        <v>0</v>
      </c>
      <c r="L85" s="246">
        <v>21</v>
      </c>
      <c r="M85" s="246">
        <f>G85*(1+L85/100)</f>
        <v>0</v>
      </c>
      <c r="N85" s="244">
        <v>0</v>
      </c>
      <c r="O85" s="244">
        <f>ROUND(E85*N85,2)</f>
        <v>0</v>
      </c>
      <c r="P85" s="244">
        <v>0</v>
      </c>
      <c r="Q85" s="244">
        <f>ROUND(E85*P85,2)</f>
        <v>0</v>
      </c>
      <c r="R85" s="246"/>
      <c r="S85" s="246" t="s">
        <v>186</v>
      </c>
      <c r="T85" s="247" t="s">
        <v>187</v>
      </c>
      <c r="U85" s="224">
        <v>0</v>
      </c>
      <c r="V85" s="224">
        <f>ROUND(E85*U85,2)</f>
        <v>0</v>
      </c>
      <c r="W85" s="224"/>
      <c r="X85" s="224" t="s">
        <v>229</v>
      </c>
      <c r="Y85" s="224" t="s">
        <v>207</v>
      </c>
      <c r="Z85" s="213"/>
      <c r="AA85" s="213"/>
      <c r="AB85" s="213"/>
      <c r="AC85" s="213"/>
      <c r="AD85" s="213"/>
      <c r="AE85" s="213"/>
      <c r="AF85" s="213"/>
      <c r="AG85" s="213" t="s">
        <v>875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71</v>
      </c>
      <c r="B86" s="242" t="s">
        <v>1017</v>
      </c>
      <c r="C86" s="251" t="s">
        <v>1018</v>
      </c>
      <c r="D86" s="243" t="s">
        <v>228</v>
      </c>
      <c r="E86" s="244">
        <v>1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186</v>
      </c>
      <c r="T86" s="247" t="s">
        <v>187</v>
      </c>
      <c r="U86" s="224">
        <v>0</v>
      </c>
      <c r="V86" s="224">
        <f>ROUND(E86*U86,2)</f>
        <v>0</v>
      </c>
      <c r="W86" s="224"/>
      <c r="X86" s="224" t="s">
        <v>229</v>
      </c>
      <c r="Y86" s="224" t="s">
        <v>207</v>
      </c>
      <c r="Z86" s="213"/>
      <c r="AA86" s="213"/>
      <c r="AB86" s="213"/>
      <c r="AC86" s="213"/>
      <c r="AD86" s="213"/>
      <c r="AE86" s="213"/>
      <c r="AF86" s="213"/>
      <c r="AG86" s="213" t="s">
        <v>875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1">
        <v>72</v>
      </c>
      <c r="B87" s="242" t="s">
        <v>1019</v>
      </c>
      <c r="C87" s="251" t="s">
        <v>1020</v>
      </c>
      <c r="D87" s="243" t="s">
        <v>228</v>
      </c>
      <c r="E87" s="244">
        <v>1</v>
      </c>
      <c r="F87" s="245"/>
      <c r="G87" s="246">
        <f>ROUND(E87*F87,2)</f>
        <v>0</v>
      </c>
      <c r="H87" s="245"/>
      <c r="I87" s="246">
        <f>ROUND(E87*H87,2)</f>
        <v>0</v>
      </c>
      <c r="J87" s="245"/>
      <c r="K87" s="246">
        <f>ROUND(E87*J87,2)</f>
        <v>0</v>
      </c>
      <c r="L87" s="246">
        <v>21</v>
      </c>
      <c r="M87" s="246">
        <f>G87*(1+L87/100)</f>
        <v>0</v>
      </c>
      <c r="N87" s="244">
        <v>0</v>
      </c>
      <c r="O87" s="244">
        <f>ROUND(E87*N87,2)</f>
        <v>0</v>
      </c>
      <c r="P87" s="244">
        <v>0</v>
      </c>
      <c r="Q87" s="244">
        <f>ROUND(E87*P87,2)</f>
        <v>0</v>
      </c>
      <c r="R87" s="246"/>
      <c r="S87" s="246" t="s">
        <v>186</v>
      </c>
      <c r="T87" s="247" t="s">
        <v>187</v>
      </c>
      <c r="U87" s="224">
        <v>0</v>
      </c>
      <c r="V87" s="224">
        <f>ROUND(E87*U87,2)</f>
        <v>0</v>
      </c>
      <c r="W87" s="224"/>
      <c r="X87" s="224" t="s">
        <v>229</v>
      </c>
      <c r="Y87" s="224" t="s">
        <v>207</v>
      </c>
      <c r="Z87" s="213"/>
      <c r="AA87" s="213"/>
      <c r="AB87" s="213"/>
      <c r="AC87" s="213"/>
      <c r="AD87" s="213"/>
      <c r="AE87" s="213"/>
      <c r="AF87" s="213"/>
      <c r="AG87" s="213" t="s">
        <v>875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ht="22.5" outlineLevel="1" x14ac:dyDescent="0.2">
      <c r="A88" s="241">
        <v>73</v>
      </c>
      <c r="B88" s="242" t="s">
        <v>1021</v>
      </c>
      <c r="C88" s="251" t="s">
        <v>1022</v>
      </c>
      <c r="D88" s="243" t="s">
        <v>228</v>
      </c>
      <c r="E88" s="244">
        <v>2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186</v>
      </c>
      <c r="T88" s="247" t="s">
        <v>187</v>
      </c>
      <c r="U88" s="224">
        <v>0</v>
      </c>
      <c r="V88" s="224">
        <f>ROUND(E88*U88,2)</f>
        <v>0</v>
      </c>
      <c r="W88" s="224"/>
      <c r="X88" s="224" t="s">
        <v>229</v>
      </c>
      <c r="Y88" s="224" t="s">
        <v>207</v>
      </c>
      <c r="Z88" s="213"/>
      <c r="AA88" s="213"/>
      <c r="AB88" s="213"/>
      <c r="AC88" s="213"/>
      <c r="AD88" s="213"/>
      <c r="AE88" s="213"/>
      <c r="AF88" s="213"/>
      <c r="AG88" s="213" t="s">
        <v>875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ht="22.5" outlineLevel="1" x14ac:dyDescent="0.2">
      <c r="A89" s="241">
        <v>74</v>
      </c>
      <c r="B89" s="242" t="s">
        <v>1023</v>
      </c>
      <c r="C89" s="251" t="s">
        <v>1024</v>
      </c>
      <c r="D89" s="243" t="s">
        <v>228</v>
      </c>
      <c r="E89" s="244">
        <v>2</v>
      </c>
      <c r="F89" s="245"/>
      <c r="G89" s="246">
        <f>ROUND(E89*F89,2)</f>
        <v>0</v>
      </c>
      <c r="H89" s="245"/>
      <c r="I89" s="246">
        <f>ROUND(E89*H89,2)</f>
        <v>0</v>
      </c>
      <c r="J89" s="245"/>
      <c r="K89" s="246">
        <f>ROUND(E89*J89,2)</f>
        <v>0</v>
      </c>
      <c r="L89" s="246">
        <v>21</v>
      </c>
      <c r="M89" s="246">
        <f>G89*(1+L89/100)</f>
        <v>0</v>
      </c>
      <c r="N89" s="244">
        <v>0</v>
      </c>
      <c r="O89" s="244">
        <f>ROUND(E89*N89,2)</f>
        <v>0</v>
      </c>
      <c r="P89" s="244">
        <v>0</v>
      </c>
      <c r="Q89" s="244">
        <f>ROUND(E89*P89,2)</f>
        <v>0</v>
      </c>
      <c r="R89" s="246"/>
      <c r="S89" s="246" t="s">
        <v>186</v>
      </c>
      <c r="T89" s="247" t="s">
        <v>187</v>
      </c>
      <c r="U89" s="224">
        <v>0</v>
      </c>
      <c r="V89" s="224">
        <f>ROUND(E89*U89,2)</f>
        <v>0</v>
      </c>
      <c r="W89" s="224"/>
      <c r="X89" s="224" t="s">
        <v>229</v>
      </c>
      <c r="Y89" s="224" t="s">
        <v>207</v>
      </c>
      <c r="Z89" s="213"/>
      <c r="AA89" s="213"/>
      <c r="AB89" s="213"/>
      <c r="AC89" s="213"/>
      <c r="AD89" s="213"/>
      <c r="AE89" s="213"/>
      <c r="AF89" s="213"/>
      <c r="AG89" s="213" t="s">
        <v>875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1" x14ac:dyDescent="0.2">
      <c r="A90" s="241">
        <v>75</v>
      </c>
      <c r="B90" s="242" t="s">
        <v>1025</v>
      </c>
      <c r="C90" s="251" t="s">
        <v>1026</v>
      </c>
      <c r="D90" s="243" t="s">
        <v>228</v>
      </c>
      <c r="E90" s="244">
        <v>6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186</v>
      </c>
      <c r="T90" s="247" t="s">
        <v>187</v>
      </c>
      <c r="U90" s="224">
        <v>0</v>
      </c>
      <c r="V90" s="224">
        <f>ROUND(E90*U90,2)</f>
        <v>0</v>
      </c>
      <c r="W90" s="224"/>
      <c r="X90" s="224" t="s">
        <v>229</v>
      </c>
      <c r="Y90" s="224" t="s">
        <v>207</v>
      </c>
      <c r="Z90" s="213"/>
      <c r="AA90" s="213"/>
      <c r="AB90" s="213"/>
      <c r="AC90" s="213"/>
      <c r="AD90" s="213"/>
      <c r="AE90" s="213"/>
      <c r="AF90" s="213"/>
      <c r="AG90" s="213" t="s">
        <v>875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1" x14ac:dyDescent="0.2">
      <c r="A91" s="241">
        <v>76</v>
      </c>
      <c r="B91" s="242" t="s">
        <v>1027</v>
      </c>
      <c r="C91" s="251" t="s">
        <v>1028</v>
      </c>
      <c r="D91" s="243" t="s">
        <v>228</v>
      </c>
      <c r="E91" s="244">
        <v>6</v>
      </c>
      <c r="F91" s="245"/>
      <c r="G91" s="246">
        <f>ROUND(E91*F91,2)</f>
        <v>0</v>
      </c>
      <c r="H91" s="245"/>
      <c r="I91" s="246">
        <f>ROUND(E91*H91,2)</f>
        <v>0</v>
      </c>
      <c r="J91" s="245"/>
      <c r="K91" s="246">
        <f>ROUND(E91*J91,2)</f>
        <v>0</v>
      </c>
      <c r="L91" s="246">
        <v>21</v>
      </c>
      <c r="M91" s="246">
        <f>G91*(1+L91/100)</f>
        <v>0</v>
      </c>
      <c r="N91" s="244">
        <v>0</v>
      </c>
      <c r="O91" s="244">
        <f>ROUND(E91*N91,2)</f>
        <v>0</v>
      </c>
      <c r="P91" s="244">
        <v>0</v>
      </c>
      <c r="Q91" s="244">
        <f>ROUND(E91*P91,2)</f>
        <v>0</v>
      </c>
      <c r="R91" s="246"/>
      <c r="S91" s="246" t="s">
        <v>186</v>
      </c>
      <c r="T91" s="247" t="s">
        <v>187</v>
      </c>
      <c r="U91" s="224">
        <v>0</v>
      </c>
      <c r="V91" s="224">
        <f>ROUND(E91*U91,2)</f>
        <v>0</v>
      </c>
      <c r="W91" s="224"/>
      <c r="X91" s="224" t="s">
        <v>229</v>
      </c>
      <c r="Y91" s="224" t="s">
        <v>207</v>
      </c>
      <c r="Z91" s="213"/>
      <c r="AA91" s="213"/>
      <c r="AB91" s="213"/>
      <c r="AC91" s="213"/>
      <c r="AD91" s="213"/>
      <c r="AE91" s="213"/>
      <c r="AF91" s="213"/>
      <c r="AG91" s="213" t="s">
        <v>875</v>
      </c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">
      <c r="A92" s="241">
        <v>77</v>
      </c>
      <c r="B92" s="242" t="s">
        <v>1029</v>
      </c>
      <c r="C92" s="251" t="s">
        <v>1030</v>
      </c>
      <c r="D92" s="243" t="s">
        <v>914</v>
      </c>
      <c r="E92" s="244">
        <v>1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186</v>
      </c>
      <c r="T92" s="247" t="s">
        <v>187</v>
      </c>
      <c r="U92" s="224">
        <v>0</v>
      </c>
      <c r="V92" s="224">
        <f>ROUND(E92*U92,2)</f>
        <v>0</v>
      </c>
      <c r="W92" s="224"/>
      <c r="X92" s="224" t="s">
        <v>229</v>
      </c>
      <c r="Y92" s="224" t="s">
        <v>207</v>
      </c>
      <c r="Z92" s="213"/>
      <c r="AA92" s="213"/>
      <c r="AB92" s="213"/>
      <c r="AC92" s="213"/>
      <c r="AD92" s="213"/>
      <c r="AE92" s="213"/>
      <c r="AF92" s="213"/>
      <c r="AG92" s="213" t="s">
        <v>875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1" x14ac:dyDescent="0.2">
      <c r="A93" s="241">
        <v>78</v>
      </c>
      <c r="B93" s="242" t="s">
        <v>1031</v>
      </c>
      <c r="C93" s="251" t="s">
        <v>1032</v>
      </c>
      <c r="D93" s="243" t="s">
        <v>914</v>
      </c>
      <c r="E93" s="244">
        <v>1</v>
      </c>
      <c r="F93" s="245"/>
      <c r="G93" s="246">
        <f>ROUND(E93*F93,2)</f>
        <v>0</v>
      </c>
      <c r="H93" s="245"/>
      <c r="I93" s="246">
        <f>ROUND(E93*H93,2)</f>
        <v>0</v>
      </c>
      <c r="J93" s="245"/>
      <c r="K93" s="246">
        <f>ROUND(E93*J93,2)</f>
        <v>0</v>
      </c>
      <c r="L93" s="246">
        <v>21</v>
      </c>
      <c r="M93" s="246">
        <f>G93*(1+L93/100)</f>
        <v>0</v>
      </c>
      <c r="N93" s="244">
        <v>0</v>
      </c>
      <c r="O93" s="244">
        <f>ROUND(E93*N93,2)</f>
        <v>0</v>
      </c>
      <c r="P93" s="244">
        <v>0</v>
      </c>
      <c r="Q93" s="244">
        <f>ROUND(E93*P93,2)</f>
        <v>0</v>
      </c>
      <c r="R93" s="246"/>
      <c r="S93" s="246" t="s">
        <v>186</v>
      </c>
      <c r="T93" s="247" t="s">
        <v>187</v>
      </c>
      <c r="U93" s="224">
        <v>0</v>
      </c>
      <c r="V93" s="224">
        <f>ROUND(E93*U93,2)</f>
        <v>0</v>
      </c>
      <c r="W93" s="224"/>
      <c r="X93" s="224" t="s">
        <v>229</v>
      </c>
      <c r="Y93" s="224" t="s">
        <v>207</v>
      </c>
      <c r="Z93" s="213"/>
      <c r="AA93" s="213"/>
      <c r="AB93" s="213"/>
      <c r="AC93" s="213"/>
      <c r="AD93" s="213"/>
      <c r="AE93" s="213"/>
      <c r="AF93" s="213"/>
      <c r="AG93" s="213" t="s">
        <v>875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x14ac:dyDescent="0.2">
      <c r="A94" s="227" t="s">
        <v>181</v>
      </c>
      <c r="B94" s="228" t="s">
        <v>143</v>
      </c>
      <c r="C94" s="250" t="s">
        <v>144</v>
      </c>
      <c r="D94" s="229"/>
      <c r="E94" s="230"/>
      <c r="F94" s="231"/>
      <c r="G94" s="231">
        <f>SUMIF(AG95:AG98,"&lt;&gt;NOR",G95:G98)</f>
        <v>0</v>
      </c>
      <c r="H94" s="231"/>
      <c r="I94" s="231">
        <f>SUM(I95:I98)</f>
        <v>0</v>
      </c>
      <c r="J94" s="231"/>
      <c r="K94" s="231">
        <f>SUM(K95:K98)</f>
        <v>0</v>
      </c>
      <c r="L94" s="231"/>
      <c r="M94" s="231">
        <f>SUM(M95:M98)</f>
        <v>0</v>
      </c>
      <c r="N94" s="230"/>
      <c r="O94" s="230">
        <f>SUM(O95:O98)</f>
        <v>0</v>
      </c>
      <c r="P94" s="230"/>
      <c r="Q94" s="230">
        <f>SUM(Q95:Q98)</f>
        <v>0</v>
      </c>
      <c r="R94" s="231"/>
      <c r="S94" s="231"/>
      <c r="T94" s="232"/>
      <c r="U94" s="226"/>
      <c r="V94" s="226">
        <f>SUM(V95:V98)</f>
        <v>0</v>
      </c>
      <c r="W94" s="226"/>
      <c r="X94" s="226"/>
      <c r="Y94" s="226"/>
      <c r="AG94" t="s">
        <v>182</v>
      </c>
    </row>
    <row r="95" spans="1:60" outlineLevel="1" x14ac:dyDescent="0.2">
      <c r="A95" s="241">
        <v>79</v>
      </c>
      <c r="B95" s="242" t="s">
        <v>1033</v>
      </c>
      <c r="C95" s="251" t="s">
        <v>1034</v>
      </c>
      <c r="D95" s="243" t="s">
        <v>228</v>
      </c>
      <c r="E95" s="244">
        <v>3</v>
      </c>
      <c r="F95" s="245"/>
      <c r="G95" s="246">
        <f>ROUND(E95*F95,2)</f>
        <v>0</v>
      </c>
      <c r="H95" s="245"/>
      <c r="I95" s="246">
        <f>ROUND(E95*H95,2)</f>
        <v>0</v>
      </c>
      <c r="J95" s="245"/>
      <c r="K95" s="246">
        <f>ROUND(E95*J95,2)</f>
        <v>0</v>
      </c>
      <c r="L95" s="246">
        <v>21</v>
      </c>
      <c r="M95" s="246">
        <f>G95*(1+L95/100)</f>
        <v>0</v>
      </c>
      <c r="N95" s="244">
        <v>0</v>
      </c>
      <c r="O95" s="244">
        <f>ROUND(E95*N95,2)</f>
        <v>0</v>
      </c>
      <c r="P95" s="244">
        <v>0</v>
      </c>
      <c r="Q95" s="244">
        <f>ROUND(E95*P95,2)</f>
        <v>0</v>
      </c>
      <c r="R95" s="246"/>
      <c r="S95" s="246" t="s">
        <v>186</v>
      </c>
      <c r="T95" s="247" t="s">
        <v>187</v>
      </c>
      <c r="U95" s="224">
        <v>0</v>
      </c>
      <c r="V95" s="224">
        <f>ROUND(E95*U95,2)</f>
        <v>0</v>
      </c>
      <c r="W95" s="224"/>
      <c r="X95" s="224" t="s">
        <v>229</v>
      </c>
      <c r="Y95" s="224" t="s">
        <v>207</v>
      </c>
      <c r="Z95" s="213"/>
      <c r="AA95" s="213"/>
      <c r="AB95" s="213"/>
      <c r="AC95" s="213"/>
      <c r="AD95" s="213"/>
      <c r="AE95" s="213"/>
      <c r="AF95" s="213"/>
      <c r="AG95" s="213" t="s">
        <v>875</v>
      </c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41">
        <v>80</v>
      </c>
      <c r="B96" s="242" t="s">
        <v>1035</v>
      </c>
      <c r="C96" s="251" t="s">
        <v>1036</v>
      </c>
      <c r="D96" s="243" t="s">
        <v>228</v>
      </c>
      <c r="E96" s="244">
        <v>1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186</v>
      </c>
      <c r="T96" s="247" t="s">
        <v>187</v>
      </c>
      <c r="U96" s="224">
        <v>0</v>
      </c>
      <c r="V96" s="224">
        <f>ROUND(E96*U96,2)</f>
        <v>0</v>
      </c>
      <c r="W96" s="224"/>
      <c r="X96" s="224" t="s">
        <v>229</v>
      </c>
      <c r="Y96" s="224" t="s">
        <v>207</v>
      </c>
      <c r="Z96" s="213"/>
      <c r="AA96" s="213"/>
      <c r="AB96" s="213"/>
      <c r="AC96" s="213"/>
      <c r="AD96" s="213"/>
      <c r="AE96" s="213"/>
      <c r="AF96" s="213"/>
      <c r="AG96" s="213" t="s">
        <v>875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41">
        <v>81</v>
      </c>
      <c r="B97" s="242" t="s">
        <v>1037</v>
      </c>
      <c r="C97" s="251" t="s">
        <v>1038</v>
      </c>
      <c r="D97" s="243" t="s">
        <v>228</v>
      </c>
      <c r="E97" s="244">
        <v>1</v>
      </c>
      <c r="F97" s="245"/>
      <c r="G97" s="246">
        <f>ROUND(E97*F97,2)</f>
        <v>0</v>
      </c>
      <c r="H97" s="245"/>
      <c r="I97" s="246">
        <f>ROUND(E97*H97,2)</f>
        <v>0</v>
      </c>
      <c r="J97" s="245"/>
      <c r="K97" s="246">
        <f>ROUND(E97*J97,2)</f>
        <v>0</v>
      </c>
      <c r="L97" s="246">
        <v>21</v>
      </c>
      <c r="M97" s="246">
        <f>G97*(1+L97/100)</f>
        <v>0</v>
      </c>
      <c r="N97" s="244">
        <v>0</v>
      </c>
      <c r="O97" s="244">
        <f>ROUND(E97*N97,2)</f>
        <v>0</v>
      </c>
      <c r="P97" s="244">
        <v>0</v>
      </c>
      <c r="Q97" s="244">
        <f>ROUND(E97*P97,2)</f>
        <v>0</v>
      </c>
      <c r="R97" s="246"/>
      <c r="S97" s="246" t="s">
        <v>186</v>
      </c>
      <c r="T97" s="247" t="s">
        <v>187</v>
      </c>
      <c r="U97" s="224">
        <v>0</v>
      </c>
      <c r="V97" s="224">
        <f>ROUND(E97*U97,2)</f>
        <v>0</v>
      </c>
      <c r="W97" s="224"/>
      <c r="X97" s="224" t="s">
        <v>229</v>
      </c>
      <c r="Y97" s="224" t="s">
        <v>207</v>
      </c>
      <c r="Z97" s="213"/>
      <c r="AA97" s="213"/>
      <c r="AB97" s="213"/>
      <c r="AC97" s="213"/>
      <c r="AD97" s="213"/>
      <c r="AE97" s="213"/>
      <c r="AF97" s="213"/>
      <c r="AG97" s="213" t="s">
        <v>875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82</v>
      </c>
      <c r="B98" s="242" t="s">
        <v>1039</v>
      </c>
      <c r="C98" s="251" t="s">
        <v>1040</v>
      </c>
      <c r="D98" s="243" t="s">
        <v>228</v>
      </c>
      <c r="E98" s="244">
        <v>1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186</v>
      </c>
      <c r="T98" s="247" t="s">
        <v>187</v>
      </c>
      <c r="U98" s="224">
        <v>0</v>
      </c>
      <c r="V98" s="224">
        <f>ROUND(E98*U98,2)</f>
        <v>0</v>
      </c>
      <c r="W98" s="224"/>
      <c r="X98" s="224" t="s">
        <v>229</v>
      </c>
      <c r="Y98" s="224" t="s">
        <v>207</v>
      </c>
      <c r="Z98" s="213"/>
      <c r="AA98" s="213"/>
      <c r="AB98" s="213"/>
      <c r="AC98" s="213"/>
      <c r="AD98" s="213"/>
      <c r="AE98" s="213"/>
      <c r="AF98" s="213"/>
      <c r="AG98" s="213" t="s">
        <v>875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x14ac:dyDescent="0.2">
      <c r="A99" s="227" t="s">
        <v>181</v>
      </c>
      <c r="B99" s="228" t="s">
        <v>145</v>
      </c>
      <c r="C99" s="250" t="s">
        <v>146</v>
      </c>
      <c r="D99" s="229"/>
      <c r="E99" s="230"/>
      <c r="F99" s="231"/>
      <c r="G99" s="231">
        <f>SUMIF(AG100:AG108,"&lt;&gt;NOR",G100:G108)</f>
        <v>0</v>
      </c>
      <c r="H99" s="231"/>
      <c r="I99" s="231">
        <f>SUM(I100:I108)</f>
        <v>0</v>
      </c>
      <c r="J99" s="231"/>
      <c r="K99" s="231">
        <f>SUM(K100:K108)</f>
        <v>0</v>
      </c>
      <c r="L99" s="231"/>
      <c r="M99" s="231">
        <f>SUM(M100:M108)</f>
        <v>0</v>
      </c>
      <c r="N99" s="230"/>
      <c r="O99" s="230">
        <f>SUM(O100:O108)</f>
        <v>0</v>
      </c>
      <c r="P99" s="230"/>
      <c r="Q99" s="230">
        <f>SUM(Q100:Q108)</f>
        <v>0</v>
      </c>
      <c r="R99" s="231"/>
      <c r="S99" s="231"/>
      <c r="T99" s="232"/>
      <c r="U99" s="226"/>
      <c r="V99" s="226">
        <f>SUM(V100:V108)</f>
        <v>0</v>
      </c>
      <c r="W99" s="226"/>
      <c r="X99" s="226"/>
      <c r="Y99" s="226"/>
      <c r="AG99" t="s">
        <v>182</v>
      </c>
    </row>
    <row r="100" spans="1:60" outlineLevel="1" x14ac:dyDescent="0.2">
      <c r="A100" s="241">
        <v>83</v>
      </c>
      <c r="B100" s="242" t="s">
        <v>1041</v>
      </c>
      <c r="C100" s="251" t="s">
        <v>1042</v>
      </c>
      <c r="D100" s="243" t="s">
        <v>914</v>
      </c>
      <c r="E100" s="244">
        <v>1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186</v>
      </c>
      <c r="T100" s="247" t="s">
        <v>187</v>
      </c>
      <c r="U100" s="224">
        <v>0</v>
      </c>
      <c r="V100" s="224">
        <f>ROUND(E100*U100,2)</f>
        <v>0</v>
      </c>
      <c r="W100" s="224"/>
      <c r="X100" s="224" t="s">
        <v>229</v>
      </c>
      <c r="Y100" s="224" t="s">
        <v>207</v>
      </c>
      <c r="Z100" s="213"/>
      <c r="AA100" s="213"/>
      <c r="AB100" s="213"/>
      <c r="AC100" s="213"/>
      <c r="AD100" s="213"/>
      <c r="AE100" s="213"/>
      <c r="AF100" s="213"/>
      <c r="AG100" s="213" t="s">
        <v>875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1" x14ac:dyDescent="0.2">
      <c r="A101" s="241">
        <v>84</v>
      </c>
      <c r="B101" s="242" t="s">
        <v>1043</v>
      </c>
      <c r="C101" s="251" t="s">
        <v>1044</v>
      </c>
      <c r="D101" s="243" t="s">
        <v>914</v>
      </c>
      <c r="E101" s="244">
        <v>1</v>
      </c>
      <c r="F101" s="245"/>
      <c r="G101" s="246">
        <f>ROUND(E101*F101,2)</f>
        <v>0</v>
      </c>
      <c r="H101" s="245"/>
      <c r="I101" s="246">
        <f>ROUND(E101*H101,2)</f>
        <v>0</v>
      </c>
      <c r="J101" s="245"/>
      <c r="K101" s="246">
        <f>ROUND(E101*J101,2)</f>
        <v>0</v>
      </c>
      <c r="L101" s="246">
        <v>21</v>
      </c>
      <c r="M101" s="246">
        <f>G101*(1+L101/100)</f>
        <v>0</v>
      </c>
      <c r="N101" s="244">
        <v>0</v>
      </c>
      <c r="O101" s="244">
        <f>ROUND(E101*N101,2)</f>
        <v>0</v>
      </c>
      <c r="P101" s="244">
        <v>0</v>
      </c>
      <c r="Q101" s="244">
        <f>ROUND(E101*P101,2)</f>
        <v>0</v>
      </c>
      <c r="R101" s="246"/>
      <c r="S101" s="246" t="s">
        <v>186</v>
      </c>
      <c r="T101" s="247" t="s">
        <v>187</v>
      </c>
      <c r="U101" s="224">
        <v>0</v>
      </c>
      <c r="V101" s="224">
        <f>ROUND(E101*U101,2)</f>
        <v>0</v>
      </c>
      <c r="W101" s="224"/>
      <c r="X101" s="224" t="s">
        <v>229</v>
      </c>
      <c r="Y101" s="224" t="s">
        <v>207</v>
      </c>
      <c r="Z101" s="213"/>
      <c r="AA101" s="213"/>
      <c r="AB101" s="213"/>
      <c r="AC101" s="213"/>
      <c r="AD101" s="213"/>
      <c r="AE101" s="213"/>
      <c r="AF101" s="213"/>
      <c r="AG101" s="213" t="s">
        <v>875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1">
        <v>85</v>
      </c>
      <c r="B102" s="242" t="s">
        <v>1045</v>
      </c>
      <c r="C102" s="251" t="s">
        <v>1046</v>
      </c>
      <c r="D102" s="243" t="s">
        <v>914</v>
      </c>
      <c r="E102" s="244">
        <v>1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186</v>
      </c>
      <c r="T102" s="247" t="s">
        <v>187</v>
      </c>
      <c r="U102" s="224">
        <v>0</v>
      </c>
      <c r="V102" s="224">
        <f>ROUND(E102*U102,2)</f>
        <v>0</v>
      </c>
      <c r="W102" s="224"/>
      <c r="X102" s="224" t="s">
        <v>229</v>
      </c>
      <c r="Y102" s="224" t="s">
        <v>207</v>
      </c>
      <c r="Z102" s="213"/>
      <c r="AA102" s="213"/>
      <c r="AB102" s="213"/>
      <c r="AC102" s="213"/>
      <c r="AD102" s="213"/>
      <c r="AE102" s="213"/>
      <c r="AF102" s="213"/>
      <c r="AG102" s="213" t="s">
        <v>875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">
      <c r="A103" s="241">
        <v>86</v>
      </c>
      <c r="B103" s="242" t="s">
        <v>1047</v>
      </c>
      <c r="C103" s="251" t="s">
        <v>1048</v>
      </c>
      <c r="D103" s="243" t="s">
        <v>914</v>
      </c>
      <c r="E103" s="244">
        <v>1</v>
      </c>
      <c r="F103" s="245"/>
      <c r="G103" s="246">
        <f>ROUND(E103*F103,2)</f>
        <v>0</v>
      </c>
      <c r="H103" s="245"/>
      <c r="I103" s="246">
        <f>ROUND(E103*H103,2)</f>
        <v>0</v>
      </c>
      <c r="J103" s="245"/>
      <c r="K103" s="246">
        <f>ROUND(E103*J103,2)</f>
        <v>0</v>
      </c>
      <c r="L103" s="246">
        <v>21</v>
      </c>
      <c r="M103" s="246">
        <f>G103*(1+L103/100)</f>
        <v>0</v>
      </c>
      <c r="N103" s="244">
        <v>0</v>
      </c>
      <c r="O103" s="244">
        <f>ROUND(E103*N103,2)</f>
        <v>0</v>
      </c>
      <c r="P103" s="244">
        <v>0</v>
      </c>
      <c r="Q103" s="244">
        <f>ROUND(E103*P103,2)</f>
        <v>0</v>
      </c>
      <c r="R103" s="246"/>
      <c r="S103" s="246" t="s">
        <v>186</v>
      </c>
      <c r="T103" s="247" t="s">
        <v>187</v>
      </c>
      <c r="U103" s="224">
        <v>0</v>
      </c>
      <c r="V103" s="224">
        <f>ROUND(E103*U103,2)</f>
        <v>0</v>
      </c>
      <c r="W103" s="224"/>
      <c r="X103" s="224" t="s">
        <v>229</v>
      </c>
      <c r="Y103" s="224" t="s">
        <v>207</v>
      </c>
      <c r="Z103" s="213"/>
      <c r="AA103" s="213"/>
      <c r="AB103" s="213"/>
      <c r="AC103" s="213"/>
      <c r="AD103" s="213"/>
      <c r="AE103" s="213"/>
      <c r="AF103" s="213"/>
      <c r="AG103" s="213" t="s">
        <v>875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1">
        <v>87</v>
      </c>
      <c r="B104" s="242" t="s">
        <v>1049</v>
      </c>
      <c r="C104" s="251" t="s">
        <v>1050</v>
      </c>
      <c r="D104" s="243" t="s">
        <v>914</v>
      </c>
      <c r="E104" s="244">
        <v>1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186</v>
      </c>
      <c r="T104" s="247" t="s">
        <v>187</v>
      </c>
      <c r="U104" s="224">
        <v>0</v>
      </c>
      <c r="V104" s="224">
        <f>ROUND(E104*U104,2)</f>
        <v>0</v>
      </c>
      <c r="W104" s="224"/>
      <c r="X104" s="224" t="s">
        <v>229</v>
      </c>
      <c r="Y104" s="224" t="s">
        <v>207</v>
      </c>
      <c r="Z104" s="213"/>
      <c r="AA104" s="213"/>
      <c r="AB104" s="213"/>
      <c r="AC104" s="213"/>
      <c r="AD104" s="213"/>
      <c r="AE104" s="213"/>
      <c r="AF104" s="213"/>
      <c r="AG104" s="213" t="s">
        <v>875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1" x14ac:dyDescent="0.2">
      <c r="A105" s="241">
        <v>88</v>
      </c>
      <c r="B105" s="242" t="s">
        <v>1051</v>
      </c>
      <c r="C105" s="251" t="s">
        <v>1052</v>
      </c>
      <c r="D105" s="243" t="s">
        <v>185</v>
      </c>
      <c r="E105" s="244">
        <v>1</v>
      </c>
      <c r="F105" s="245"/>
      <c r="G105" s="246">
        <f>ROUND(E105*F105,2)</f>
        <v>0</v>
      </c>
      <c r="H105" s="245"/>
      <c r="I105" s="246">
        <f>ROUND(E105*H105,2)</f>
        <v>0</v>
      </c>
      <c r="J105" s="245"/>
      <c r="K105" s="246">
        <f>ROUND(E105*J105,2)</f>
        <v>0</v>
      </c>
      <c r="L105" s="246">
        <v>21</v>
      </c>
      <c r="M105" s="246">
        <f>G105*(1+L105/100)</f>
        <v>0</v>
      </c>
      <c r="N105" s="244">
        <v>0</v>
      </c>
      <c r="O105" s="244">
        <f>ROUND(E105*N105,2)</f>
        <v>0</v>
      </c>
      <c r="P105" s="244">
        <v>0</v>
      </c>
      <c r="Q105" s="244">
        <f>ROUND(E105*P105,2)</f>
        <v>0</v>
      </c>
      <c r="R105" s="246"/>
      <c r="S105" s="246" t="s">
        <v>186</v>
      </c>
      <c r="T105" s="247" t="s">
        <v>187</v>
      </c>
      <c r="U105" s="224">
        <v>0</v>
      </c>
      <c r="V105" s="224">
        <f>ROUND(E105*U105,2)</f>
        <v>0</v>
      </c>
      <c r="W105" s="224"/>
      <c r="X105" s="224" t="s">
        <v>229</v>
      </c>
      <c r="Y105" s="224" t="s">
        <v>207</v>
      </c>
      <c r="Z105" s="213"/>
      <c r="AA105" s="213"/>
      <c r="AB105" s="213"/>
      <c r="AC105" s="213"/>
      <c r="AD105" s="213"/>
      <c r="AE105" s="213"/>
      <c r="AF105" s="213"/>
      <c r="AG105" s="213" t="s">
        <v>875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89</v>
      </c>
      <c r="B106" s="242" t="s">
        <v>1053</v>
      </c>
      <c r="C106" s="251" t="s">
        <v>1054</v>
      </c>
      <c r="D106" s="243" t="s">
        <v>914</v>
      </c>
      <c r="E106" s="244">
        <v>1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186</v>
      </c>
      <c r="T106" s="247" t="s">
        <v>187</v>
      </c>
      <c r="U106" s="224">
        <v>0</v>
      </c>
      <c r="V106" s="224">
        <f>ROUND(E106*U106,2)</f>
        <v>0</v>
      </c>
      <c r="W106" s="224"/>
      <c r="X106" s="224" t="s">
        <v>229</v>
      </c>
      <c r="Y106" s="224" t="s">
        <v>207</v>
      </c>
      <c r="Z106" s="213"/>
      <c r="AA106" s="213"/>
      <c r="AB106" s="213"/>
      <c r="AC106" s="213"/>
      <c r="AD106" s="213"/>
      <c r="AE106" s="213"/>
      <c r="AF106" s="213"/>
      <c r="AG106" s="213" t="s">
        <v>875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1" x14ac:dyDescent="0.2">
      <c r="A107" s="241">
        <v>90</v>
      </c>
      <c r="B107" s="242" t="s">
        <v>1055</v>
      </c>
      <c r="C107" s="251" t="s">
        <v>1056</v>
      </c>
      <c r="D107" s="243" t="s">
        <v>914</v>
      </c>
      <c r="E107" s="244">
        <v>1</v>
      </c>
      <c r="F107" s="245"/>
      <c r="G107" s="246">
        <f>ROUND(E107*F107,2)</f>
        <v>0</v>
      </c>
      <c r="H107" s="245"/>
      <c r="I107" s="246">
        <f>ROUND(E107*H107,2)</f>
        <v>0</v>
      </c>
      <c r="J107" s="245"/>
      <c r="K107" s="246">
        <f>ROUND(E107*J107,2)</f>
        <v>0</v>
      </c>
      <c r="L107" s="246">
        <v>21</v>
      </c>
      <c r="M107" s="246">
        <f>G107*(1+L107/100)</f>
        <v>0</v>
      </c>
      <c r="N107" s="244">
        <v>0</v>
      </c>
      <c r="O107" s="244">
        <f>ROUND(E107*N107,2)</f>
        <v>0</v>
      </c>
      <c r="P107" s="244">
        <v>0</v>
      </c>
      <c r="Q107" s="244">
        <f>ROUND(E107*P107,2)</f>
        <v>0</v>
      </c>
      <c r="R107" s="246"/>
      <c r="S107" s="246" t="s">
        <v>186</v>
      </c>
      <c r="T107" s="247" t="s">
        <v>187</v>
      </c>
      <c r="U107" s="224">
        <v>0</v>
      </c>
      <c r="V107" s="224">
        <f>ROUND(E107*U107,2)</f>
        <v>0</v>
      </c>
      <c r="W107" s="224"/>
      <c r="X107" s="224" t="s">
        <v>229</v>
      </c>
      <c r="Y107" s="224" t="s">
        <v>207</v>
      </c>
      <c r="Z107" s="213"/>
      <c r="AA107" s="213"/>
      <c r="AB107" s="213"/>
      <c r="AC107" s="213"/>
      <c r="AD107" s="213"/>
      <c r="AE107" s="213"/>
      <c r="AF107" s="213"/>
      <c r="AG107" s="213" t="s">
        <v>875</v>
      </c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34">
        <v>91</v>
      </c>
      <c r="B108" s="235" t="s">
        <v>1057</v>
      </c>
      <c r="C108" s="252" t="s">
        <v>1058</v>
      </c>
      <c r="D108" s="236" t="s">
        <v>914</v>
      </c>
      <c r="E108" s="237">
        <v>1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0</v>
      </c>
      <c r="O108" s="237">
        <f>ROUND(E108*N108,2)</f>
        <v>0</v>
      </c>
      <c r="P108" s="237">
        <v>0</v>
      </c>
      <c r="Q108" s="237">
        <f>ROUND(E108*P108,2)</f>
        <v>0</v>
      </c>
      <c r="R108" s="239"/>
      <c r="S108" s="239" t="s">
        <v>186</v>
      </c>
      <c r="T108" s="240" t="s">
        <v>187</v>
      </c>
      <c r="U108" s="224">
        <v>0</v>
      </c>
      <c r="V108" s="224">
        <f>ROUND(E108*U108,2)</f>
        <v>0</v>
      </c>
      <c r="W108" s="224"/>
      <c r="X108" s="224" t="s">
        <v>229</v>
      </c>
      <c r="Y108" s="224" t="s">
        <v>207</v>
      </c>
      <c r="Z108" s="213"/>
      <c r="AA108" s="213"/>
      <c r="AB108" s="213"/>
      <c r="AC108" s="213"/>
      <c r="AD108" s="213"/>
      <c r="AE108" s="213"/>
      <c r="AF108" s="213"/>
      <c r="AG108" s="213" t="s">
        <v>875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x14ac:dyDescent="0.2">
      <c r="A109" s="3"/>
      <c r="B109" s="4"/>
      <c r="C109" s="254"/>
      <c r="D109" s="6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AE109">
        <v>12</v>
      </c>
      <c r="AF109">
        <v>21</v>
      </c>
      <c r="AG109" t="s">
        <v>167</v>
      </c>
    </row>
    <row r="110" spans="1:60" x14ac:dyDescent="0.2">
      <c r="A110" s="216"/>
      <c r="B110" s="217" t="s">
        <v>29</v>
      </c>
      <c r="C110" s="255"/>
      <c r="D110" s="218"/>
      <c r="E110" s="219"/>
      <c r="F110" s="219"/>
      <c r="G110" s="233">
        <f>G8+G28+G34+G37+G42+G81+G94+G99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f>SUMIF(L7:L108,AE109,G7:G108)</f>
        <v>0</v>
      </c>
      <c r="AF110">
        <f>SUMIF(L7:L108,AF109,G7:G108)</f>
        <v>0</v>
      </c>
      <c r="AG110" t="s">
        <v>258</v>
      </c>
    </row>
    <row r="111" spans="1:60" x14ac:dyDescent="0.2">
      <c r="C111" s="256"/>
      <c r="D111" s="10"/>
      <c r="AG111" t="s">
        <v>259</v>
      </c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jKczy+LICb6vMSU6/gr/eiu4V0SmCyFk95Cg3gAVMsvlCnbWhfKFWdlxDNSnyHnvk7rpQjOCMIzLUt/eGz1jw==" saltValue="PRAMxW59Bhu1y1CQrmodtg==" spinCount="100000" sheet="1" formatRows="0"/>
  <mergeCells count="6">
    <mergeCell ref="A1:G1"/>
    <mergeCell ref="C2:G2"/>
    <mergeCell ref="C3:G3"/>
    <mergeCell ref="C4:G4"/>
    <mergeCell ref="C39:G39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4B585-1CA5-42E9-8809-58B022FB564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260</v>
      </c>
      <c r="B1" s="198"/>
      <c r="C1" s="198"/>
      <c r="D1" s="198"/>
      <c r="E1" s="198"/>
      <c r="F1" s="198"/>
      <c r="G1" s="198"/>
      <c r="AG1" t="s">
        <v>153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154</v>
      </c>
    </row>
    <row r="3" spans="1:60" ht="24.95" customHeight="1" x14ac:dyDescent="0.2">
      <c r="A3" s="199" t="s">
        <v>8</v>
      </c>
      <c r="B3" s="49" t="s">
        <v>56</v>
      </c>
      <c r="C3" s="202" t="s">
        <v>57</v>
      </c>
      <c r="D3" s="200"/>
      <c r="E3" s="200"/>
      <c r="F3" s="200"/>
      <c r="G3" s="201"/>
      <c r="AC3" s="177" t="s">
        <v>154</v>
      </c>
      <c r="AG3" t="s">
        <v>157</v>
      </c>
    </row>
    <row r="4" spans="1:60" ht="24.95" customHeight="1" x14ac:dyDescent="0.2">
      <c r="A4" s="203" t="s">
        <v>9</v>
      </c>
      <c r="B4" s="204" t="s">
        <v>56</v>
      </c>
      <c r="C4" s="205" t="s">
        <v>57</v>
      </c>
      <c r="D4" s="206"/>
      <c r="E4" s="206"/>
      <c r="F4" s="206"/>
      <c r="G4" s="207"/>
      <c r="AG4" t="s">
        <v>158</v>
      </c>
    </row>
    <row r="5" spans="1:60" x14ac:dyDescent="0.2">
      <c r="D5" s="10"/>
    </row>
    <row r="6" spans="1:60" ht="38.25" x14ac:dyDescent="0.2">
      <c r="A6" s="209" t="s">
        <v>159</v>
      </c>
      <c r="B6" s="211" t="s">
        <v>160</v>
      </c>
      <c r="C6" s="211" t="s">
        <v>161</v>
      </c>
      <c r="D6" s="210" t="s">
        <v>162</v>
      </c>
      <c r="E6" s="209" t="s">
        <v>163</v>
      </c>
      <c r="F6" s="208" t="s">
        <v>164</v>
      </c>
      <c r="G6" s="209" t="s">
        <v>29</v>
      </c>
      <c r="H6" s="212" t="s">
        <v>30</v>
      </c>
      <c r="I6" s="212" t="s">
        <v>165</v>
      </c>
      <c r="J6" s="212" t="s">
        <v>31</v>
      </c>
      <c r="K6" s="212" t="s">
        <v>166</v>
      </c>
      <c r="L6" s="212" t="s">
        <v>167</v>
      </c>
      <c r="M6" s="212" t="s">
        <v>168</v>
      </c>
      <c r="N6" s="212" t="s">
        <v>169</v>
      </c>
      <c r="O6" s="212" t="s">
        <v>170</v>
      </c>
      <c r="P6" s="212" t="s">
        <v>171</v>
      </c>
      <c r="Q6" s="212" t="s">
        <v>172</v>
      </c>
      <c r="R6" s="212" t="s">
        <v>173</v>
      </c>
      <c r="S6" s="212" t="s">
        <v>174</v>
      </c>
      <c r="T6" s="212" t="s">
        <v>175</v>
      </c>
      <c r="U6" s="212" t="s">
        <v>176</v>
      </c>
      <c r="V6" s="212" t="s">
        <v>177</v>
      </c>
      <c r="W6" s="212" t="s">
        <v>178</v>
      </c>
      <c r="X6" s="212" t="s">
        <v>179</v>
      </c>
      <c r="Y6" s="212" t="s">
        <v>180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27" t="s">
        <v>181</v>
      </c>
      <c r="B8" s="228" t="s">
        <v>78</v>
      </c>
      <c r="C8" s="250" t="s">
        <v>79</v>
      </c>
      <c r="D8" s="229"/>
      <c r="E8" s="230"/>
      <c r="F8" s="231"/>
      <c r="G8" s="231">
        <f>SUMIF(AG9:AG30,"&lt;&gt;NOR",G9:G30)</f>
        <v>0</v>
      </c>
      <c r="H8" s="231"/>
      <c r="I8" s="231">
        <f>SUM(I9:I30)</f>
        <v>0</v>
      </c>
      <c r="J8" s="231"/>
      <c r="K8" s="231">
        <f>SUM(K9:K30)</f>
        <v>0</v>
      </c>
      <c r="L8" s="231"/>
      <c r="M8" s="231">
        <f>SUM(M9:M30)</f>
        <v>0</v>
      </c>
      <c r="N8" s="230"/>
      <c r="O8" s="230">
        <f>SUM(O9:O30)</f>
        <v>0</v>
      </c>
      <c r="P8" s="230"/>
      <c r="Q8" s="230">
        <f>SUM(Q9:Q30)</f>
        <v>0</v>
      </c>
      <c r="R8" s="231"/>
      <c r="S8" s="231"/>
      <c r="T8" s="232"/>
      <c r="U8" s="226"/>
      <c r="V8" s="226">
        <f>SUM(V9:V30)</f>
        <v>0</v>
      </c>
      <c r="W8" s="226"/>
      <c r="X8" s="226"/>
      <c r="Y8" s="226"/>
      <c r="AG8" t="s">
        <v>182</v>
      </c>
    </row>
    <row r="9" spans="1:60" ht="33.75" outlineLevel="1" x14ac:dyDescent="0.2">
      <c r="A9" s="234">
        <v>1</v>
      </c>
      <c r="B9" s="235" t="s">
        <v>586</v>
      </c>
      <c r="C9" s="252" t="s">
        <v>1059</v>
      </c>
      <c r="D9" s="236" t="s">
        <v>228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186</v>
      </c>
      <c r="T9" s="240" t="s">
        <v>187</v>
      </c>
      <c r="U9" s="224">
        <v>0</v>
      </c>
      <c r="V9" s="224">
        <f>ROUND(E9*U9,2)</f>
        <v>0</v>
      </c>
      <c r="W9" s="224"/>
      <c r="X9" s="224" t="s">
        <v>246</v>
      </c>
      <c r="Y9" s="224" t="s">
        <v>207</v>
      </c>
      <c r="Z9" s="213"/>
      <c r="AA9" s="213"/>
      <c r="AB9" s="213"/>
      <c r="AC9" s="213"/>
      <c r="AD9" s="213"/>
      <c r="AE9" s="213"/>
      <c r="AF9" s="213"/>
      <c r="AG9" s="213" t="s">
        <v>800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53" t="s">
        <v>1060</v>
      </c>
      <c r="D10" s="249"/>
      <c r="E10" s="249"/>
      <c r="F10" s="249"/>
      <c r="G10" s="249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198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3" x14ac:dyDescent="0.2">
      <c r="A11" s="220"/>
      <c r="B11" s="221"/>
      <c r="C11" s="265" t="s">
        <v>1061</v>
      </c>
      <c r="D11" s="260"/>
      <c r="E11" s="260"/>
      <c r="F11" s="260"/>
      <c r="G11" s="260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198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2">
      <c r="A12" s="220"/>
      <c r="B12" s="221"/>
      <c r="C12" s="265" t="s">
        <v>1062</v>
      </c>
      <c r="D12" s="260"/>
      <c r="E12" s="260"/>
      <c r="F12" s="260"/>
      <c r="G12" s="260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198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5" t="s">
        <v>1063</v>
      </c>
      <c r="D13" s="260"/>
      <c r="E13" s="260"/>
      <c r="F13" s="260"/>
      <c r="G13" s="260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198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5" t="s">
        <v>1064</v>
      </c>
      <c r="D14" s="260"/>
      <c r="E14" s="260"/>
      <c r="F14" s="260"/>
      <c r="G14" s="260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198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5" t="s">
        <v>1065</v>
      </c>
      <c r="D15" s="260"/>
      <c r="E15" s="260"/>
      <c r="F15" s="260"/>
      <c r="G15" s="260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198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 x14ac:dyDescent="0.2">
      <c r="A16" s="220"/>
      <c r="B16" s="221"/>
      <c r="C16" s="265" t="s">
        <v>1066</v>
      </c>
      <c r="D16" s="260"/>
      <c r="E16" s="260"/>
      <c r="F16" s="260"/>
      <c r="G16" s="260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198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3" x14ac:dyDescent="0.2">
      <c r="A17" s="220"/>
      <c r="B17" s="221"/>
      <c r="C17" s="265" t="s">
        <v>1067</v>
      </c>
      <c r="D17" s="260"/>
      <c r="E17" s="260"/>
      <c r="F17" s="260"/>
      <c r="G17" s="260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198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3" x14ac:dyDescent="0.2">
      <c r="A18" s="220"/>
      <c r="B18" s="221"/>
      <c r="C18" s="265" t="s">
        <v>1068</v>
      </c>
      <c r="D18" s="260"/>
      <c r="E18" s="260"/>
      <c r="F18" s="260"/>
      <c r="G18" s="260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198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3" x14ac:dyDescent="0.2">
      <c r="A19" s="220"/>
      <c r="B19" s="221"/>
      <c r="C19" s="265" t="s">
        <v>1069</v>
      </c>
      <c r="D19" s="260"/>
      <c r="E19" s="260"/>
      <c r="F19" s="260"/>
      <c r="G19" s="260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198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3" x14ac:dyDescent="0.2">
      <c r="A20" s="220"/>
      <c r="B20" s="221"/>
      <c r="C20" s="265" t="s">
        <v>1070</v>
      </c>
      <c r="D20" s="260"/>
      <c r="E20" s="260"/>
      <c r="F20" s="260"/>
      <c r="G20" s="260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198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5" t="s">
        <v>1071</v>
      </c>
      <c r="D21" s="260"/>
      <c r="E21" s="260"/>
      <c r="F21" s="260"/>
      <c r="G21" s="260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198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2">
      <c r="A22" s="220"/>
      <c r="B22" s="221"/>
      <c r="C22" s="265" t="s">
        <v>1072</v>
      </c>
      <c r="D22" s="260"/>
      <c r="E22" s="260"/>
      <c r="F22" s="260"/>
      <c r="G22" s="260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198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2">
      <c r="A23" s="220"/>
      <c r="B23" s="221"/>
      <c r="C23" s="265" t="s">
        <v>1073</v>
      </c>
      <c r="D23" s="260"/>
      <c r="E23" s="260"/>
      <c r="F23" s="260"/>
      <c r="G23" s="260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198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 x14ac:dyDescent="0.2">
      <c r="A24" s="220"/>
      <c r="B24" s="221"/>
      <c r="C24" s="265" t="s">
        <v>1074</v>
      </c>
      <c r="D24" s="260"/>
      <c r="E24" s="260"/>
      <c r="F24" s="260"/>
      <c r="G24" s="260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198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 x14ac:dyDescent="0.2">
      <c r="A25" s="220"/>
      <c r="B25" s="221"/>
      <c r="C25" s="265" t="s">
        <v>1075</v>
      </c>
      <c r="D25" s="260"/>
      <c r="E25" s="260"/>
      <c r="F25" s="260"/>
      <c r="G25" s="260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198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2">
      <c r="A26" s="220"/>
      <c r="B26" s="221"/>
      <c r="C26" s="265" t="s">
        <v>1076</v>
      </c>
      <c r="D26" s="260"/>
      <c r="E26" s="260"/>
      <c r="F26" s="260"/>
      <c r="G26" s="260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198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3" x14ac:dyDescent="0.2">
      <c r="A27" s="220"/>
      <c r="B27" s="221"/>
      <c r="C27" s="265" t="s">
        <v>1077</v>
      </c>
      <c r="D27" s="260"/>
      <c r="E27" s="260"/>
      <c r="F27" s="260"/>
      <c r="G27" s="260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198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3" x14ac:dyDescent="0.2">
      <c r="A28" s="220"/>
      <c r="B28" s="221"/>
      <c r="C28" s="265" t="s">
        <v>1078</v>
      </c>
      <c r="D28" s="260"/>
      <c r="E28" s="260"/>
      <c r="F28" s="260"/>
      <c r="G28" s="260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198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3" x14ac:dyDescent="0.2">
      <c r="A29" s="220"/>
      <c r="B29" s="221"/>
      <c r="C29" s="265" t="s">
        <v>1079</v>
      </c>
      <c r="D29" s="260"/>
      <c r="E29" s="260"/>
      <c r="F29" s="260"/>
      <c r="G29" s="260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3"/>
      <c r="AA29" s="213"/>
      <c r="AB29" s="213"/>
      <c r="AC29" s="213"/>
      <c r="AD29" s="213"/>
      <c r="AE29" s="213"/>
      <c r="AF29" s="213"/>
      <c r="AG29" s="213" t="s">
        <v>198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1" x14ac:dyDescent="0.2">
      <c r="A30" s="241">
        <v>2</v>
      </c>
      <c r="B30" s="242" t="s">
        <v>588</v>
      </c>
      <c r="C30" s="251" t="s">
        <v>1080</v>
      </c>
      <c r="D30" s="243" t="s">
        <v>228</v>
      </c>
      <c r="E30" s="244">
        <v>1</v>
      </c>
      <c r="F30" s="245"/>
      <c r="G30" s="246">
        <f>ROUND(E30*F30,2)</f>
        <v>0</v>
      </c>
      <c r="H30" s="245"/>
      <c r="I30" s="246">
        <f>ROUND(E30*H30,2)</f>
        <v>0</v>
      </c>
      <c r="J30" s="245"/>
      <c r="K30" s="246">
        <f>ROUND(E30*J30,2)</f>
        <v>0</v>
      </c>
      <c r="L30" s="246">
        <v>21</v>
      </c>
      <c r="M30" s="246">
        <f>G30*(1+L30/100)</f>
        <v>0</v>
      </c>
      <c r="N30" s="244">
        <v>0</v>
      </c>
      <c r="O30" s="244">
        <f>ROUND(E30*N30,2)</f>
        <v>0</v>
      </c>
      <c r="P30" s="244">
        <v>0</v>
      </c>
      <c r="Q30" s="244">
        <f>ROUND(E30*P30,2)</f>
        <v>0</v>
      </c>
      <c r="R30" s="246"/>
      <c r="S30" s="246" t="s">
        <v>186</v>
      </c>
      <c r="T30" s="247" t="s">
        <v>187</v>
      </c>
      <c r="U30" s="224">
        <v>0</v>
      </c>
      <c r="V30" s="224">
        <f>ROUND(E30*U30,2)</f>
        <v>0</v>
      </c>
      <c r="W30" s="224"/>
      <c r="X30" s="224" t="s">
        <v>229</v>
      </c>
      <c r="Y30" s="224" t="s">
        <v>207</v>
      </c>
      <c r="Z30" s="213"/>
      <c r="AA30" s="213"/>
      <c r="AB30" s="213"/>
      <c r="AC30" s="213"/>
      <c r="AD30" s="213"/>
      <c r="AE30" s="213"/>
      <c r="AF30" s="213"/>
      <c r="AG30" s="213" t="s">
        <v>804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x14ac:dyDescent="0.2">
      <c r="A31" s="227" t="s">
        <v>181</v>
      </c>
      <c r="B31" s="228" t="s">
        <v>81</v>
      </c>
      <c r="C31" s="250" t="s">
        <v>82</v>
      </c>
      <c r="D31" s="229"/>
      <c r="E31" s="230"/>
      <c r="F31" s="231"/>
      <c r="G31" s="231">
        <f>SUMIF(AG32:AG35,"&lt;&gt;NOR",G32:G35)</f>
        <v>0</v>
      </c>
      <c r="H31" s="231"/>
      <c r="I31" s="231">
        <f>SUM(I32:I35)</f>
        <v>0</v>
      </c>
      <c r="J31" s="231"/>
      <c r="K31" s="231">
        <f>SUM(K32:K35)</f>
        <v>0</v>
      </c>
      <c r="L31" s="231"/>
      <c r="M31" s="231">
        <f>SUM(M32:M35)</f>
        <v>0</v>
      </c>
      <c r="N31" s="230"/>
      <c r="O31" s="230">
        <f>SUM(O32:O35)</f>
        <v>0</v>
      </c>
      <c r="P31" s="230"/>
      <c r="Q31" s="230">
        <f>SUM(Q32:Q35)</f>
        <v>0</v>
      </c>
      <c r="R31" s="231"/>
      <c r="S31" s="231"/>
      <c r="T31" s="232"/>
      <c r="U31" s="226"/>
      <c r="V31" s="226">
        <f>SUM(V32:V35)</f>
        <v>0</v>
      </c>
      <c r="W31" s="226"/>
      <c r="X31" s="226"/>
      <c r="Y31" s="226"/>
      <c r="AG31" t="s">
        <v>182</v>
      </c>
    </row>
    <row r="32" spans="1:60" outlineLevel="1" x14ac:dyDescent="0.2">
      <c r="A32" s="241">
        <v>3</v>
      </c>
      <c r="B32" s="242" t="s">
        <v>597</v>
      </c>
      <c r="C32" s="251" t="s">
        <v>1081</v>
      </c>
      <c r="D32" s="243" t="s">
        <v>269</v>
      </c>
      <c r="E32" s="244">
        <v>12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0</v>
      </c>
      <c r="O32" s="244">
        <f>ROUND(E32*N32,2)</f>
        <v>0</v>
      </c>
      <c r="P32" s="244">
        <v>0</v>
      </c>
      <c r="Q32" s="244">
        <f>ROUND(E32*P32,2)</f>
        <v>0</v>
      </c>
      <c r="R32" s="246"/>
      <c r="S32" s="246" t="s">
        <v>186</v>
      </c>
      <c r="T32" s="247" t="s">
        <v>187</v>
      </c>
      <c r="U32" s="224">
        <v>0</v>
      </c>
      <c r="V32" s="224">
        <f>ROUND(E32*U32,2)</f>
        <v>0</v>
      </c>
      <c r="W32" s="224"/>
      <c r="X32" s="224" t="s">
        <v>246</v>
      </c>
      <c r="Y32" s="224" t="s">
        <v>207</v>
      </c>
      <c r="Z32" s="213"/>
      <c r="AA32" s="213"/>
      <c r="AB32" s="213"/>
      <c r="AC32" s="213"/>
      <c r="AD32" s="213"/>
      <c r="AE32" s="213"/>
      <c r="AF32" s="213"/>
      <c r="AG32" s="213" t="s">
        <v>800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4</v>
      </c>
      <c r="B33" s="242" t="s">
        <v>590</v>
      </c>
      <c r="C33" s="251" t="s">
        <v>1082</v>
      </c>
      <c r="D33" s="243" t="s">
        <v>269</v>
      </c>
      <c r="E33" s="244">
        <v>4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186</v>
      </c>
      <c r="T33" s="247" t="s">
        <v>187</v>
      </c>
      <c r="U33" s="224">
        <v>0</v>
      </c>
      <c r="V33" s="224">
        <f>ROUND(E33*U33,2)</f>
        <v>0</v>
      </c>
      <c r="W33" s="224"/>
      <c r="X33" s="224" t="s">
        <v>246</v>
      </c>
      <c r="Y33" s="224" t="s">
        <v>207</v>
      </c>
      <c r="Z33" s="213"/>
      <c r="AA33" s="213"/>
      <c r="AB33" s="213"/>
      <c r="AC33" s="213"/>
      <c r="AD33" s="213"/>
      <c r="AE33" s="213"/>
      <c r="AF33" s="213"/>
      <c r="AG33" s="213" t="s">
        <v>800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1">
        <v>5</v>
      </c>
      <c r="B34" s="242" t="s">
        <v>592</v>
      </c>
      <c r="C34" s="251" t="s">
        <v>1083</v>
      </c>
      <c r="D34" s="243" t="s">
        <v>228</v>
      </c>
      <c r="E34" s="244">
        <v>15</v>
      </c>
      <c r="F34" s="245"/>
      <c r="G34" s="246">
        <f>ROUND(E34*F34,2)</f>
        <v>0</v>
      </c>
      <c r="H34" s="245"/>
      <c r="I34" s="246">
        <f>ROUND(E34*H34,2)</f>
        <v>0</v>
      </c>
      <c r="J34" s="245"/>
      <c r="K34" s="246">
        <f>ROUND(E34*J34,2)</f>
        <v>0</v>
      </c>
      <c r="L34" s="246">
        <v>21</v>
      </c>
      <c r="M34" s="246">
        <f>G34*(1+L34/100)</f>
        <v>0</v>
      </c>
      <c r="N34" s="244">
        <v>0</v>
      </c>
      <c r="O34" s="244">
        <f>ROUND(E34*N34,2)</f>
        <v>0</v>
      </c>
      <c r="P34" s="244">
        <v>0</v>
      </c>
      <c r="Q34" s="244">
        <f>ROUND(E34*P34,2)</f>
        <v>0</v>
      </c>
      <c r="R34" s="246"/>
      <c r="S34" s="246" t="s">
        <v>186</v>
      </c>
      <c r="T34" s="247" t="s">
        <v>187</v>
      </c>
      <c r="U34" s="224">
        <v>0</v>
      </c>
      <c r="V34" s="224">
        <f>ROUND(E34*U34,2)</f>
        <v>0</v>
      </c>
      <c r="W34" s="224"/>
      <c r="X34" s="224" t="s">
        <v>246</v>
      </c>
      <c r="Y34" s="224" t="s">
        <v>207</v>
      </c>
      <c r="Z34" s="213"/>
      <c r="AA34" s="213"/>
      <c r="AB34" s="213"/>
      <c r="AC34" s="213"/>
      <c r="AD34" s="213"/>
      <c r="AE34" s="213"/>
      <c r="AF34" s="213"/>
      <c r="AG34" s="213" t="s">
        <v>800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6</v>
      </c>
      <c r="B35" s="242" t="s">
        <v>594</v>
      </c>
      <c r="C35" s="251" t="s">
        <v>1084</v>
      </c>
      <c r="D35" s="243" t="s">
        <v>228</v>
      </c>
      <c r="E35" s="244">
        <v>10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186</v>
      </c>
      <c r="T35" s="247" t="s">
        <v>187</v>
      </c>
      <c r="U35" s="224">
        <v>0</v>
      </c>
      <c r="V35" s="224">
        <f>ROUND(E35*U35,2)</f>
        <v>0</v>
      </c>
      <c r="W35" s="224"/>
      <c r="X35" s="224" t="s">
        <v>246</v>
      </c>
      <c r="Y35" s="224" t="s">
        <v>207</v>
      </c>
      <c r="Z35" s="213"/>
      <c r="AA35" s="213"/>
      <c r="AB35" s="213"/>
      <c r="AC35" s="213"/>
      <c r="AD35" s="213"/>
      <c r="AE35" s="213"/>
      <c r="AF35" s="213"/>
      <c r="AG35" s="213" t="s">
        <v>800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x14ac:dyDescent="0.2">
      <c r="A36" s="227" t="s">
        <v>181</v>
      </c>
      <c r="B36" s="228" t="s">
        <v>84</v>
      </c>
      <c r="C36" s="250" t="s">
        <v>85</v>
      </c>
      <c r="D36" s="229"/>
      <c r="E36" s="230"/>
      <c r="F36" s="231"/>
      <c r="G36" s="231">
        <f>SUMIF(AG37:AG40,"&lt;&gt;NOR",G37:G40)</f>
        <v>0</v>
      </c>
      <c r="H36" s="231"/>
      <c r="I36" s="231">
        <f>SUM(I37:I40)</f>
        <v>0</v>
      </c>
      <c r="J36" s="231"/>
      <c r="K36" s="231">
        <f>SUM(K37:K40)</f>
        <v>0</v>
      </c>
      <c r="L36" s="231"/>
      <c r="M36" s="231">
        <f>SUM(M37:M40)</f>
        <v>0</v>
      </c>
      <c r="N36" s="230"/>
      <c r="O36" s="230">
        <f>SUM(O37:O40)</f>
        <v>0</v>
      </c>
      <c r="P36" s="230"/>
      <c r="Q36" s="230">
        <f>SUM(Q37:Q40)</f>
        <v>0</v>
      </c>
      <c r="R36" s="231"/>
      <c r="S36" s="231"/>
      <c r="T36" s="232"/>
      <c r="U36" s="226"/>
      <c r="V36" s="226">
        <f>SUM(V37:V40)</f>
        <v>0</v>
      </c>
      <c r="W36" s="226"/>
      <c r="X36" s="226"/>
      <c r="Y36" s="226"/>
      <c r="AG36" t="s">
        <v>182</v>
      </c>
    </row>
    <row r="37" spans="1:60" outlineLevel="1" x14ac:dyDescent="0.2">
      <c r="A37" s="241">
        <v>7</v>
      </c>
      <c r="B37" s="242" t="s">
        <v>857</v>
      </c>
      <c r="C37" s="251" t="s">
        <v>1085</v>
      </c>
      <c r="D37" s="243" t="s">
        <v>269</v>
      </c>
      <c r="E37" s="244">
        <v>25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186</v>
      </c>
      <c r="T37" s="247" t="s">
        <v>187</v>
      </c>
      <c r="U37" s="224">
        <v>0</v>
      </c>
      <c r="V37" s="224">
        <f>ROUND(E37*U37,2)</f>
        <v>0</v>
      </c>
      <c r="W37" s="224"/>
      <c r="X37" s="224" t="s">
        <v>246</v>
      </c>
      <c r="Y37" s="224" t="s">
        <v>207</v>
      </c>
      <c r="Z37" s="213"/>
      <c r="AA37" s="213"/>
      <c r="AB37" s="213"/>
      <c r="AC37" s="213"/>
      <c r="AD37" s="213"/>
      <c r="AE37" s="213"/>
      <c r="AF37" s="213"/>
      <c r="AG37" s="213" t="s">
        <v>800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1">
        <v>8</v>
      </c>
      <c r="B38" s="242" t="s">
        <v>859</v>
      </c>
      <c r="C38" s="251" t="s">
        <v>1086</v>
      </c>
      <c r="D38" s="243" t="s">
        <v>269</v>
      </c>
      <c r="E38" s="244">
        <v>22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186</v>
      </c>
      <c r="T38" s="247" t="s">
        <v>187</v>
      </c>
      <c r="U38" s="224">
        <v>0</v>
      </c>
      <c r="V38" s="224">
        <f>ROUND(E38*U38,2)</f>
        <v>0</v>
      </c>
      <c r="W38" s="224"/>
      <c r="X38" s="224" t="s">
        <v>246</v>
      </c>
      <c r="Y38" s="224" t="s">
        <v>207</v>
      </c>
      <c r="Z38" s="213"/>
      <c r="AA38" s="213"/>
      <c r="AB38" s="213"/>
      <c r="AC38" s="213"/>
      <c r="AD38" s="213"/>
      <c r="AE38" s="213"/>
      <c r="AF38" s="213"/>
      <c r="AG38" s="213" t="s">
        <v>800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9</v>
      </c>
      <c r="B39" s="242" t="s">
        <v>861</v>
      </c>
      <c r="C39" s="251" t="s">
        <v>1087</v>
      </c>
      <c r="D39" s="243" t="s">
        <v>228</v>
      </c>
      <c r="E39" s="244">
        <v>16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186</v>
      </c>
      <c r="T39" s="247" t="s">
        <v>187</v>
      </c>
      <c r="U39" s="224">
        <v>0</v>
      </c>
      <c r="V39" s="224">
        <f>ROUND(E39*U39,2)</f>
        <v>0</v>
      </c>
      <c r="W39" s="224"/>
      <c r="X39" s="224" t="s">
        <v>229</v>
      </c>
      <c r="Y39" s="224" t="s">
        <v>207</v>
      </c>
      <c r="Z39" s="213"/>
      <c r="AA39" s="213"/>
      <c r="AB39" s="213"/>
      <c r="AC39" s="213"/>
      <c r="AD39" s="213"/>
      <c r="AE39" s="213"/>
      <c r="AF39" s="213"/>
      <c r="AG39" s="213" t="s">
        <v>804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1">
        <v>10</v>
      </c>
      <c r="B40" s="242" t="s">
        <v>863</v>
      </c>
      <c r="C40" s="251" t="s">
        <v>1088</v>
      </c>
      <c r="D40" s="243" t="s">
        <v>228</v>
      </c>
      <c r="E40" s="244">
        <v>10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186</v>
      </c>
      <c r="T40" s="247" t="s">
        <v>187</v>
      </c>
      <c r="U40" s="224">
        <v>0</v>
      </c>
      <c r="V40" s="224">
        <f>ROUND(E40*U40,2)</f>
        <v>0</v>
      </c>
      <c r="W40" s="224"/>
      <c r="X40" s="224" t="s">
        <v>229</v>
      </c>
      <c r="Y40" s="224" t="s">
        <v>207</v>
      </c>
      <c r="Z40" s="213"/>
      <c r="AA40" s="213"/>
      <c r="AB40" s="213"/>
      <c r="AC40" s="213"/>
      <c r="AD40" s="213"/>
      <c r="AE40" s="213"/>
      <c r="AF40" s="213"/>
      <c r="AG40" s="213" t="s">
        <v>804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x14ac:dyDescent="0.2">
      <c r="A41" s="227" t="s">
        <v>181</v>
      </c>
      <c r="B41" s="228" t="s">
        <v>88</v>
      </c>
      <c r="C41" s="250" t="s">
        <v>89</v>
      </c>
      <c r="D41" s="229"/>
      <c r="E41" s="230"/>
      <c r="F41" s="231"/>
      <c r="G41" s="231">
        <f>SUMIF(AG42:AG45,"&lt;&gt;NOR",G42:G45)</f>
        <v>0</v>
      </c>
      <c r="H41" s="231"/>
      <c r="I41" s="231">
        <f>SUM(I42:I45)</f>
        <v>0</v>
      </c>
      <c r="J41" s="231"/>
      <c r="K41" s="231">
        <f>SUM(K42:K45)</f>
        <v>0</v>
      </c>
      <c r="L41" s="231"/>
      <c r="M41" s="231">
        <f>SUM(M42:M45)</f>
        <v>0</v>
      </c>
      <c r="N41" s="230"/>
      <c r="O41" s="230">
        <f>SUM(O42:O45)</f>
        <v>0</v>
      </c>
      <c r="P41" s="230"/>
      <c r="Q41" s="230">
        <f>SUM(Q42:Q45)</f>
        <v>0</v>
      </c>
      <c r="R41" s="231"/>
      <c r="S41" s="231"/>
      <c r="T41" s="232"/>
      <c r="U41" s="226"/>
      <c r="V41" s="226">
        <f>SUM(V42:V45)</f>
        <v>0</v>
      </c>
      <c r="W41" s="226"/>
      <c r="X41" s="226"/>
      <c r="Y41" s="226"/>
      <c r="AG41" t="s">
        <v>182</v>
      </c>
    </row>
    <row r="42" spans="1:60" ht="33.75" outlineLevel="1" x14ac:dyDescent="0.2">
      <c r="A42" s="241">
        <v>11</v>
      </c>
      <c r="B42" s="242" t="s">
        <v>1089</v>
      </c>
      <c r="C42" s="251" t="s">
        <v>1090</v>
      </c>
      <c r="D42" s="243" t="s">
        <v>1091</v>
      </c>
      <c r="E42" s="244">
        <v>4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/>
      <c r="S42" s="246" t="s">
        <v>186</v>
      </c>
      <c r="T42" s="247" t="s">
        <v>187</v>
      </c>
      <c r="U42" s="224">
        <v>0</v>
      </c>
      <c r="V42" s="224">
        <f>ROUND(E42*U42,2)</f>
        <v>0</v>
      </c>
      <c r="W42" s="224"/>
      <c r="X42" s="224" t="s">
        <v>229</v>
      </c>
      <c r="Y42" s="224" t="s">
        <v>207</v>
      </c>
      <c r="Z42" s="213"/>
      <c r="AA42" s="213"/>
      <c r="AB42" s="213"/>
      <c r="AC42" s="213"/>
      <c r="AD42" s="213"/>
      <c r="AE42" s="213"/>
      <c r="AF42" s="213"/>
      <c r="AG42" s="213" t="s">
        <v>804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12</v>
      </c>
      <c r="B43" s="242" t="s">
        <v>1092</v>
      </c>
      <c r="C43" s="251" t="s">
        <v>1093</v>
      </c>
      <c r="D43" s="243" t="s">
        <v>1091</v>
      </c>
      <c r="E43" s="244">
        <v>2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186</v>
      </c>
      <c r="T43" s="247" t="s">
        <v>187</v>
      </c>
      <c r="U43" s="224">
        <v>0</v>
      </c>
      <c r="V43" s="224">
        <f>ROUND(E43*U43,2)</f>
        <v>0</v>
      </c>
      <c r="W43" s="224"/>
      <c r="X43" s="224" t="s">
        <v>229</v>
      </c>
      <c r="Y43" s="224" t="s">
        <v>207</v>
      </c>
      <c r="Z43" s="213"/>
      <c r="AA43" s="213"/>
      <c r="AB43" s="213"/>
      <c r="AC43" s="213"/>
      <c r="AD43" s="213"/>
      <c r="AE43" s="213"/>
      <c r="AF43" s="213"/>
      <c r="AG43" s="213" t="s">
        <v>804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ht="33.75" outlineLevel="1" x14ac:dyDescent="0.2">
      <c r="A44" s="241">
        <v>13</v>
      </c>
      <c r="B44" s="242" t="s">
        <v>1094</v>
      </c>
      <c r="C44" s="251" t="s">
        <v>1095</v>
      </c>
      <c r="D44" s="243" t="s">
        <v>1091</v>
      </c>
      <c r="E44" s="244">
        <v>42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186</v>
      </c>
      <c r="T44" s="247" t="s">
        <v>187</v>
      </c>
      <c r="U44" s="224">
        <v>0</v>
      </c>
      <c r="V44" s="224">
        <f>ROUND(E44*U44,2)</f>
        <v>0</v>
      </c>
      <c r="W44" s="224"/>
      <c r="X44" s="224" t="s">
        <v>229</v>
      </c>
      <c r="Y44" s="224" t="s">
        <v>207</v>
      </c>
      <c r="Z44" s="213"/>
      <c r="AA44" s="213"/>
      <c r="AB44" s="213"/>
      <c r="AC44" s="213"/>
      <c r="AD44" s="213"/>
      <c r="AE44" s="213"/>
      <c r="AF44" s="213"/>
      <c r="AG44" s="213" t="s">
        <v>804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ht="33.75" outlineLevel="1" x14ac:dyDescent="0.2">
      <c r="A45" s="241">
        <v>14</v>
      </c>
      <c r="B45" s="242" t="s">
        <v>1096</v>
      </c>
      <c r="C45" s="251" t="s">
        <v>1097</v>
      </c>
      <c r="D45" s="243" t="s">
        <v>250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186</v>
      </c>
      <c r="T45" s="247" t="s">
        <v>187</v>
      </c>
      <c r="U45" s="224">
        <v>0</v>
      </c>
      <c r="V45" s="224">
        <f>ROUND(E45*U45,2)</f>
        <v>0</v>
      </c>
      <c r="W45" s="224"/>
      <c r="X45" s="224" t="s">
        <v>246</v>
      </c>
      <c r="Y45" s="224" t="s">
        <v>207</v>
      </c>
      <c r="Z45" s="213"/>
      <c r="AA45" s="213"/>
      <c r="AB45" s="213"/>
      <c r="AC45" s="213"/>
      <c r="AD45" s="213"/>
      <c r="AE45" s="213"/>
      <c r="AF45" s="213"/>
      <c r="AG45" s="213" t="s">
        <v>800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x14ac:dyDescent="0.2">
      <c r="A46" s="227" t="s">
        <v>181</v>
      </c>
      <c r="B46" s="228" t="s">
        <v>90</v>
      </c>
      <c r="C46" s="250" t="s">
        <v>89</v>
      </c>
      <c r="D46" s="229"/>
      <c r="E46" s="230"/>
      <c r="F46" s="231"/>
      <c r="G46" s="231">
        <f>SUMIF(AG47:AG53,"&lt;&gt;NOR",G47:G53)</f>
        <v>0</v>
      </c>
      <c r="H46" s="231"/>
      <c r="I46" s="231">
        <f>SUM(I47:I53)</f>
        <v>0</v>
      </c>
      <c r="J46" s="231"/>
      <c r="K46" s="231">
        <f>SUM(K47:K53)</f>
        <v>0</v>
      </c>
      <c r="L46" s="231"/>
      <c r="M46" s="231">
        <f>SUM(M47:M53)</f>
        <v>0</v>
      </c>
      <c r="N46" s="230"/>
      <c r="O46" s="230">
        <f>SUM(O47:O53)</f>
        <v>0</v>
      </c>
      <c r="P46" s="230"/>
      <c r="Q46" s="230">
        <f>SUM(Q47:Q53)</f>
        <v>0</v>
      </c>
      <c r="R46" s="231"/>
      <c r="S46" s="231"/>
      <c r="T46" s="232"/>
      <c r="U46" s="226"/>
      <c r="V46" s="226">
        <f>SUM(V47:V53)</f>
        <v>0</v>
      </c>
      <c r="W46" s="226"/>
      <c r="X46" s="226"/>
      <c r="Y46" s="226"/>
      <c r="AG46" t="s">
        <v>182</v>
      </c>
    </row>
    <row r="47" spans="1:60" ht="22.5" outlineLevel="1" x14ac:dyDescent="0.2">
      <c r="A47" s="241">
        <v>15</v>
      </c>
      <c r="B47" s="242" t="s">
        <v>1098</v>
      </c>
      <c r="C47" s="251" t="s">
        <v>1099</v>
      </c>
      <c r="D47" s="243" t="s">
        <v>228</v>
      </c>
      <c r="E47" s="244">
        <v>1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186</v>
      </c>
      <c r="T47" s="247" t="s">
        <v>187</v>
      </c>
      <c r="U47" s="224">
        <v>0</v>
      </c>
      <c r="V47" s="224">
        <f>ROUND(E47*U47,2)</f>
        <v>0</v>
      </c>
      <c r="W47" s="224"/>
      <c r="X47" s="224" t="s">
        <v>246</v>
      </c>
      <c r="Y47" s="224" t="s">
        <v>207</v>
      </c>
      <c r="Z47" s="213"/>
      <c r="AA47" s="213"/>
      <c r="AB47" s="213"/>
      <c r="AC47" s="213"/>
      <c r="AD47" s="213"/>
      <c r="AE47" s="213"/>
      <c r="AF47" s="213"/>
      <c r="AG47" s="213" t="s">
        <v>800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1">
        <v>16</v>
      </c>
      <c r="B48" s="242" t="s">
        <v>1100</v>
      </c>
      <c r="C48" s="251" t="s">
        <v>1101</v>
      </c>
      <c r="D48" s="243" t="s">
        <v>228</v>
      </c>
      <c r="E48" s="244">
        <v>1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186</v>
      </c>
      <c r="T48" s="247" t="s">
        <v>187</v>
      </c>
      <c r="U48" s="224">
        <v>0</v>
      </c>
      <c r="V48" s="224">
        <f>ROUND(E48*U48,2)</f>
        <v>0</v>
      </c>
      <c r="W48" s="224"/>
      <c r="X48" s="224" t="s">
        <v>246</v>
      </c>
      <c r="Y48" s="224" t="s">
        <v>207</v>
      </c>
      <c r="Z48" s="213"/>
      <c r="AA48" s="213"/>
      <c r="AB48" s="213"/>
      <c r="AC48" s="213"/>
      <c r="AD48" s="213"/>
      <c r="AE48" s="213"/>
      <c r="AF48" s="213"/>
      <c r="AG48" s="213" t="s">
        <v>800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1" x14ac:dyDescent="0.2">
      <c r="A49" s="241">
        <v>17</v>
      </c>
      <c r="B49" s="242" t="s">
        <v>1102</v>
      </c>
      <c r="C49" s="251" t="s">
        <v>1103</v>
      </c>
      <c r="D49" s="243" t="s">
        <v>1091</v>
      </c>
      <c r="E49" s="244">
        <v>1</v>
      </c>
      <c r="F49" s="245"/>
      <c r="G49" s="246">
        <f>ROUND(E49*F49,2)</f>
        <v>0</v>
      </c>
      <c r="H49" s="245"/>
      <c r="I49" s="246">
        <f>ROUND(E49*H49,2)</f>
        <v>0</v>
      </c>
      <c r="J49" s="245"/>
      <c r="K49" s="246">
        <f>ROUND(E49*J49,2)</f>
        <v>0</v>
      </c>
      <c r="L49" s="246">
        <v>21</v>
      </c>
      <c r="M49" s="246">
        <f>G49*(1+L49/100)</f>
        <v>0</v>
      </c>
      <c r="N49" s="244">
        <v>0</v>
      </c>
      <c r="O49" s="244">
        <f>ROUND(E49*N49,2)</f>
        <v>0</v>
      </c>
      <c r="P49" s="244">
        <v>0</v>
      </c>
      <c r="Q49" s="244">
        <f>ROUND(E49*P49,2)</f>
        <v>0</v>
      </c>
      <c r="R49" s="246"/>
      <c r="S49" s="246" t="s">
        <v>186</v>
      </c>
      <c r="T49" s="247" t="s">
        <v>187</v>
      </c>
      <c r="U49" s="224">
        <v>0</v>
      </c>
      <c r="V49" s="224">
        <f>ROUND(E49*U49,2)</f>
        <v>0</v>
      </c>
      <c r="W49" s="224"/>
      <c r="X49" s="224" t="s">
        <v>229</v>
      </c>
      <c r="Y49" s="224" t="s">
        <v>207</v>
      </c>
      <c r="Z49" s="213"/>
      <c r="AA49" s="213"/>
      <c r="AB49" s="213"/>
      <c r="AC49" s="213"/>
      <c r="AD49" s="213"/>
      <c r="AE49" s="213"/>
      <c r="AF49" s="213"/>
      <c r="AG49" s="213" t="s">
        <v>804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outlineLevel="1" x14ac:dyDescent="0.2">
      <c r="A50" s="241">
        <v>18</v>
      </c>
      <c r="B50" s="242" t="s">
        <v>1104</v>
      </c>
      <c r="C50" s="251" t="s">
        <v>1105</v>
      </c>
      <c r="D50" s="243" t="s">
        <v>1091</v>
      </c>
      <c r="E50" s="244">
        <v>1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186</v>
      </c>
      <c r="T50" s="247" t="s">
        <v>187</v>
      </c>
      <c r="U50" s="224">
        <v>0</v>
      </c>
      <c r="V50" s="224">
        <f>ROUND(E50*U50,2)</f>
        <v>0</v>
      </c>
      <c r="W50" s="224"/>
      <c r="X50" s="224" t="s">
        <v>229</v>
      </c>
      <c r="Y50" s="224" t="s">
        <v>207</v>
      </c>
      <c r="Z50" s="213"/>
      <c r="AA50" s="213"/>
      <c r="AB50" s="213"/>
      <c r="AC50" s="213"/>
      <c r="AD50" s="213"/>
      <c r="AE50" s="213"/>
      <c r="AF50" s="213"/>
      <c r="AG50" s="213" t="s">
        <v>804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1" x14ac:dyDescent="0.2">
      <c r="A51" s="241">
        <v>19</v>
      </c>
      <c r="B51" s="242" t="s">
        <v>1106</v>
      </c>
      <c r="C51" s="251" t="s">
        <v>1107</v>
      </c>
      <c r="D51" s="243" t="s">
        <v>1091</v>
      </c>
      <c r="E51" s="244">
        <v>3</v>
      </c>
      <c r="F51" s="245"/>
      <c r="G51" s="246">
        <f>ROUND(E51*F51,2)</f>
        <v>0</v>
      </c>
      <c r="H51" s="245"/>
      <c r="I51" s="246">
        <f>ROUND(E51*H51,2)</f>
        <v>0</v>
      </c>
      <c r="J51" s="245"/>
      <c r="K51" s="246">
        <f>ROUND(E51*J51,2)</f>
        <v>0</v>
      </c>
      <c r="L51" s="246">
        <v>21</v>
      </c>
      <c r="M51" s="246">
        <f>G51*(1+L51/100)</f>
        <v>0</v>
      </c>
      <c r="N51" s="244">
        <v>0</v>
      </c>
      <c r="O51" s="244">
        <f>ROUND(E51*N51,2)</f>
        <v>0</v>
      </c>
      <c r="P51" s="244">
        <v>0</v>
      </c>
      <c r="Q51" s="244">
        <f>ROUND(E51*P51,2)</f>
        <v>0</v>
      </c>
      <c r="R51" s="246"/>
      <c r="S51" s="246" t="s">
        <v>186</v>
      </c>
      <c r="T51" s="247" t="s">
        <v>187</v>
      </c>
      <c r="U51" s="224">
        <v>0</v>
      </c>
      <c r="V51" s="224">
        <f>ROUND(E51*U51,2)</f>
        <v>0</v>
      </c>
      <c r="W51" s="224"/>
      <c r="X51" s="224" t="s">
        <v>229</v>
      </c>
      <c r="Y51" s="224" t="s">
        <v>207</v>
      </c>
      <c r="Z51" s="213"/>
      <c r="AA51" s="213"/>
      <c r="AB51" s="213"/>
      <c r="AC51" s="213"/>
      <c r="AD51" s="213"/>
      <c r="AE51" s="213"/>
      <c r="AF51" s="213"/>
      <c r="AG51" s="213" t="s">
        <v>804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20</v>
      </c>
      <c r="B52" s="242" t="s">
        <v>1108</v>
      </c>
      <c r="C52" s="251" t="s">
        <v>1109</v>
      </c>
      <c r="D52" s="243" t="s">
        <v>1110</v>
      </c>
      <c r="E52" s="244">
        <v>1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186</v>
      </c>
      <c r="T52" s="247" t="s">
        <v>187</v>
      </c>
      <c r="U52" s="224">
        <v>0</v>
      </c>
      <c r="V52" s="224">
        <f>ROUND(E52*U52,2)</f>
        <v>0</v>
      </c>
      <c r="W52" s="224"/>
      <c r="X52" s="224" t="s">
        <v>229</v>
      </c>
      <c r="Y52" s="224" t="s">
        <v>207</v>
      </c>
      <c r="Z52" s="213"/>
      <c r="AA52" s="213"/>
      <c r="AB52" s="213"/>
      <c r="AC52" s="213"/>
      <c r="AD52" s="213"/>
      <c r="AE52" s="213"/>
      <c r="AF52" s="213"/>
      <c r="AG52" s="213" t="s">
        <v>804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22.5" outlineLevel="1" x14ac:dyDescent="0.2">
      <c r="A53" s="234">
        <v>21</v>
      </c>
      <c r="B53" s="235" t="s">
        <v>1111</v>
      </c>
      <c r="C53" s="252" t="s">
        <v>1112</v>
      </c>
      <c r="D53" s="236" t="s">
        <v>1110</v>
      </c>
      <c r="E53" s="237">
        <v>1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186</v>
      </c>
      <c r="T53" s="240" t="s">
        <v>187</v>
      </c>
      <c r="U53" s="224">
        <v>0</v>
      </c>
      <c r="V53" s="224">
        <f>ROUND(E53*U53,2)</f>
        <v>0</v>
      </c>
      <c r="W53" s="224"/>
      <c r="X53" s="224" t="s">
        <v>229</v>
      </c>
      <c r="Y53" s="224" t="s">
        <v>207</v>
      </c>
      <c r="Z53" s="213"/>
      <c r="AA53" s="213"/>
      <c r="AB53" s="213"/>
      <c r="AC53" s="213"/>
      <c r="AD53" s="213"/>
      <c r="AE53" s="213"/>
      <c r="AF53" s="213"/>
      <c r="AG53" s="213" t="s">
        <v>804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x14ac:dyDescent="0.2">
      <c r="A54" s="3"/>
      <c r="B54" s="4"/>
      <c r="C54" s="25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167</v>
      </c>
    </row>
    <row r="55" spans="1:60" x14ac:dyDescent="0.2">
      <c r="A55" s="216"/>
      <c r="B55" s="217" t="s">
        <v>29</v>
      </c>
      <c r="C55" s="255"/>
      <c r="D55" s="218"/>
      <c r="E55" s="219"/>
      <c r="F55" s="219"/>
      <c r="G55" s="233">
        <f>G8+G31+G36+G41+G46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258</v>
      </c>
    </row>
    <row r="56" spans="1:60" x14ac:dyDescent="0.2">
      <c r="C56" s="256"/>
      <c r="D56" s="10"/>
      <c r="AG56" t="s">
        <v>259</v>
      </c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SXRs64ljjAHku6co8kBW0V+OEqxjxp7zNwvdc45vGFHlMBjq8TDeGXDFkPW97nbs6utdjHc67kcupY2ek91DA==" saltValue="ZLzn3EVoBp0hAOWbY3uXgg==" spinCount="100000" sheet="1" formatRows="0"/>
  <mergeCells count="24">
    <mergeCell ref="C24:G24"/>
    <mergeCell ref="C25:G25"/>
    <mergeCell ref="C26:G26"/>
    <mergeCell ref="C27:G27"/>
    <mergeCell ref="C28:G28"/>
    <mergeCell ref="C29:G29"/>
    <mergeCell ref="C18:G18"/>
    <mergeCell ref="C19:G19"/>
    <mergeCell ref="C20:G20"/>
    <mergeCell ref="C21:G21"/>
    <mergeCell ref="C22:G22"/>
    <mergeCell ref="C23:G23"/>
    <mergeCell ref="C12:G12"/>
    <mergeCell ref="C13:G13"/>
    <mergeCell ref="C14:G14"/>
    <mergeCell ref="C15:G15"/>
    <mergeCell ref="C16:G16"/>
    <mergeCell ref="C17:G17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00 00 Naklady</vt:lpstr>
      <vt:lpstr>D.1.4.1 D.1.4.1 Pol</vt:lpstr>
      <vt:lpstr>D.1.4.2 D.1.4.2 Pol</vt:lpstr>
      <vt:lpstr>D.1.4.3 D.1.4.3 Pol</vt:lpstr>
      <vt:lpstr>D.1.4.4 D.1.4.4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'D.1.4.1 D.1.4.1 Pol'!Názvy_tisku</vt:lpstr>
      <vt:lpstr>'D.1.4.2 D.1.4.2 Pol'!Názvy_tisku</vt:lpstr>
      <vt:lpstr>'D.1.4.3 D.1.4.3 Pol'!Názvy_tisku</vt:lpstr>
      <vt:lpstr>'D.1.4.4 D.1.4.4 Pol'!Názvy_tisku</vt:lpstr>
      <vt:lpstr>oadresa</vt:lpstr>
      <vt:lpstr>Stavba!Objednatel</vt:lpstr>
      <vt:lpstr>Stavba!Objekt</vt:lpstr>
      <vt:lpstr>'00 00 Naklady'!Oblast_tisku</vt:lpstr>
      <vt:lpstr>'D.1.4.1 D.1.4.1 Pol'!Oblast_tisku</vt:lpstr>
      <vt:lpstr>'D.1.4.2 D.1.4.2 Pol'!Oblast_tisku</vt:lpstr>
      <vt:lpstr>'D.1.4.3 D.1.4.3 Pol'!Oblast_tisku</vt:lpstr>
      <vt:lpstr>'D.1.4.4 D.1.4.4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 Hlubinka</dc:creator>
  <cp:lastModifiedBy>Josef Hlubinka</cp:lastModifiedBy>
  <cp:lastPrinted>2019-03-19T12:27:02Z</cp:lastPrinted>
  <dcterms:created xsi:type="dcterms:W3CDTF">2009-04-08T07:15:50Z</dcterms:created>
  <dcterms:modified xsi:type="dcterms:W3CDTF">2025-09-26T09:03:05Z</dcterms:modified>
</cp:coreProperties>
</file>