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dropbox\Dropbox\400_projekty\.Autorský dozor\P-22-039-000_CTIV Kyjov - V REALIZACI\13_CD\2025_10_03 - aktualizace int. a tech\02_Flash disk\03 - TECHNOLOGIE volná - VV\"/>
    </mc:Choice>
  </mc:AlternateContent>
  <xr:revisionPtr revIDLastSave="0" documentId="13_ncr:1_{72E60981-87F1-41F2-9B19-B52A16788CD3}" xr6:coauthVersionLast="47" xr6:coauthVersionMax="47" xr10:uidLastSave="{00000000-0000-0000-0000-000000000000}"/>
  <bookViews>
    <workbookView xWindow="29040" yWindow="120" windowWidth="27165" windowHeight="14745" xr2:uid="{00000000-000D-0000-FFFF-FFFF00000000}"/>
  </bookViews>
  <sheets>
    <sheet name="Rekapitulace stavby" sheetId="1" r:id="rId1"/>
    <sheet name="D.104.01a - Dílenská tech..." sheetId="2" r:id="rId2"/>
    <sheet name="D.105.01b - Dílenská tech..." sheetId="3" r:id="rId3"/>
    <sheet name="F.03 - Technika" sheetId="4" r:id="rId4"/>
  </sheets>
  <externalReferences>
    <externalReference r:id="rId5"/>
    <externalReference r:id="rId6"/>
  </externalReferences>
  <definedNames>
    <definedName name="_xlnm._FilterDatabase" localSheetId="1" hidden="1">'D.104.01a - Dílenská tech...'!$C$116:$K$121</definedName>
    <definedName name="_xlnm._FilterDatabase" localSheetId="2" hidden="1">'D.105.01b - Dílenská tech...'!$C$116:$K$141</definedName>
    <definedName name="_xlnm._FilterDatabase" localSheetId="3" hidden="1">'F.03 - Technika'!$C$119:$K$155</definedName>
    <definedName name="_xlnm.Print_Titles" localSheetId="1">'D.104.01a - Dílenská tech...'!$116:$116</definedName>
    <definedName name="_xlnm.Print_Titles" localSheetId="2">'D.105.01b - Dílenská tech...'!$116:$116</definedName>
    <definedName name="_xlnm.Print_Titles" localSheetId="3">'F.03 - Technika'!$119:$119</definedName>
    <definedName name="_xlnm.Print_Titles" localSheetId="0">'Rekapitulace stavby'!$92:$92</definedName>
    <definedName name="_xlnm.Print_Area" localSheetId="1">'D.104.01a - Dílenská tech...'!$C$104:$K$121</definedName>
    <definedName name="_xlnm.Print_Area" localSheetId="2">'D.105.01b - Dílenská tech...'!$C$104:$K$141</definedName>
    <definedName name="_xlnm.Print_Area" localSheetId="3">'F.03 - Technika'!$C$107:$K$155</definedName>
    <definedName name="_xlnm.Print_Area" localSheetId="0">'Rekapitulace stavby'!$D$4:$AO$76,'Rekapitulace stavby'!$C$82:$AQ$96</definedName>
  </definedNames>
  <calcPr calcId="191029" iterateDelta="1E-4"/>
</workbook>
</file>

<file path=xl/calcChain.xml><?xml version="1.0" encoding="utf-8"?>
<calcChain xmlns="http://schemas.openxmlformats.org/spreadsheetml/2006/main">
  <c r="AN97" i="1" l="1"/>
  <c r="AG96" i="1"/>
  <c r="AN96" i="1" s="1"/>
  <c r="E7" i="4"/>
  <c r="E110" i="4" s="1"/>
  <c r="J14" i="4"/>
  <c r="E15" i="4"/>
  <c r="F91" i="4" s="1"/>
  <c r="J15" i="4"/>
  <c r="J17" i="4"/>
  <c r="E18" i="4"/>
  <c r="F92" i="4" s="1"/>
  <c r="J18" i="4"/>
  <c r="J20" i="4"/>
  <c r="E21" i="4"/>
  <c r="J116" i="4" s="1"/>
  <c r="J21" i="4"/>
  <c r="J23" i="4"/>
  <c r="E24" i="4"/>
  <c r="J92" i="4" s="1"/>
  <c r="J24" i="4"/>
  <c r="J35" i="4"/>
  <c r="J36" i="4"/>
  <c r="J37" i="4"/>
  <c r="E87" i="4"/>
  <c r="F89" i="4"/>
  <c r="E112" i="4"/>
  <c r="F114" i="4"/>
  <c r="J122" i="4"/>
  <c r="BE122" i="4" s="1"/>
  <c r="P122" i="4"/>
  <c r="R122" i="4"/>
  <c r="T122" i="4"/>
  <c r="BF122" i="4"/>
  <c r="BG122" i="4"/>
  <c r="BH122" i="4"/>
  <c r="BI122" i="4"/>
  <c r="BK122" i="4"/>
  <c r="J123" i="4"/>
  <c r="BE123" i="4" s="1"/>
  <c r="P123" i="4"/>
  <c r="R123" i="4"/>
  <c r="R121" i="4" s="1"/>
  <c r="T123" i="4"/>
  <c r="BF123" i="4"/>
  <c r="BG123" i="4"/>
  <c r="BH123" i="4"/>
  <c r="BI123" i="4"/>
  <c r="BK123" i="4"/>
  <c r="J124" i="4"/>
  <c r="BE124" i="4" s="1"/>
  <c r="P124" i="4"/>
  <c r="R124" i="4"/>
  <c r="T124" i="4"/>
  <c r="BF124" i="4"/>
  <c r="BG124" i="4"/>
  <c r="BH124" i="4"/>
  <c r="BI124" i="4"/>
  <c r="BK124" i="4"/>
  <c r="J125" i="4"/>
  <c r="P125" i="4"/>
  <c r="R125" i="4"/>
  <c r="T125" i="4"/>
  <c r="BE125" i="4"/>
  <c r="BF125" i="4"/>
  <c r="BG125" i="4"/>
  <c r="BH125" i="4"/>
  <c r="BI125" i="4"/>
  <c r="BK125" i="4"/>
  <c r="J126" i="4"/>
  <c r="BE126" i="4" s="1"/>
  <c r="P126" i="4"/>
  <c r="R126" i="4"/>
  <c r="T126" i="4"/>
  <c r="BF126" i="4"/>
  <c r="BG126" i="4"/>
  <c r="BH126" i="4"/>
  <c r="BI126" i="4"/>
  <c r="BK126" i="4"/>
  <c r="J127" i="4"/>
  <c r="BE127" i="4" s="1"/>
  <c r="P127" i="4"/>
  <c r="R127" i="4"/>
  <c r="T127" i="4"/>
  <c r="BF127" i="4"/>
  <c r="BG127" i="4"/>
  <c r="BH127" i="4"/>
  <c r="BI127" i="4"/>
  <c r="BK127" i="4"/>
  <c r="J128" i="4"/>
  <c r="BE128" i="4" s="1"/>
  <c r="P128" i="4"/>
  <c r="R128" i="4"/>
  <c r="T128" i="4"/>
  <c r="BF128" i="4"/>
  <c r="BG128" i="4"/>
  <c r="BH128" i="4"/>
  <c r="BI128" i="4"/>
  <c r="BK128" i="4"/>
  <c r="BK129" i="4"/>
  <c r="J129" i="4" s="1"/>
  <c r="J98" i="4" s="1"/>
  <c r="J130" i="4"/>
  <c r="P130" i="4"/>
  <c r="P129" i="4" s="1"/>
  <c r="R130" i="4"/>
  <c r="R129" i="4" s="1"/>
  <c r="T130" i="4"/>
  <c r="BE130" i="4"/>
  <c r="BF130" i="4"/>
  <c r="BG130" i="4"/>
  <c r="BH130" i="4"/>
  <c r="BI130" i="4"/>
  <c r="BK130" i="4"/>
  <c r="J131" i="4"/>
  <c r="BE131" i="4" s="1"/>
  <c r="P131" i="4"/>
  <c r="R131" i="4"/>
  <c r="T131" i="4"/>
  <c r="BF131" i="4"/>
  <c r="BG131" i="4"/>
  <c r="BH131" i="4"/>
  <c r="BI131" i="4"/>
  <c r="BK131" i="4"/>
  <c r="J133" i="4"/>
  <c r="P133" i="4"/>
  <c r="R133" i="4"/>
  <c r="T133" i="4"/>
  <c r="BE133" i="4"/>
  <c r="BF133" i="4"/>
  <c r="BG133" i="4"/>
  <c r="BH133" i="4"/>
  <c r="BI133" i="4"/>
  <c r="BK133" i="4"/>
  <c r="J134" i="4"/>
  <c r="BE134" i="4" s="1"/>
  <c r="P134" i="4"/>
  <c r="R134" i="4"/>
  <c r="T134" i="4"/>
  <c r="BF134" i="4"/>
  <c r="BG134" i="4"/>
  <c r="BH134" i="4"/>
  <c r="BI134" i="4"/>
  <c r="BK134" i="4"/>
  <c r="J135" i="4"/>
  <c r="BE135" i="4" s="1"/>
  <c r="P135" i="4"/>
  <c r="R135" i="4"/>
  <c r="T135" i="4"/>
  <c r="BF135" i="4"/>
  <c r="BG135" i="4"/>
  <c r="BH135" i="4"/>
  <c r="BI135" i="4"/>
  <c r="BK135" i="4"/>
  <c r="J136" i="4"/>
  <c r="BE136" i="4" s="1"/>
  <c r="P136" i="4"/>
  <c r="R136" i="4"/>
  <c r="T136" i="4"/>
  <c r="BF136" i="4"/>
  <c r="BG136" i="4"/>
  <c r="BH136" i="4"/>
  <c r="BI136" i="4"/>
  <c r="BK136" i="4"/>
  <c r="J137" i="4"/>
  <c r="P137" i="4"/>
  <c r="R137" i="4"/>
  <c r="T137" i="4"/>
  <c r="BE137" i="4"/>
  <c r="BF137" i="4"/>
  <c r="BG137" i="4"/>
  <c r="BH137" i="4"/>
  <c r="BI137" i="4"/>
  <c r="BK137" i="4"/>
  <c r="J138" i="4"/>
  <c r="P138" i="4"/>
  <c r="R138" i="4"/>
  <c r="T138" i="4"/>
  <c r="BE138" i="4"/>
  <c r="BF138" i="4"/>
  <c r="BG138" i="4"/>
  <c r="BH138" i="4"/>
  <c r="BI138" i="4"/>
  <c r="BK138" i="4"/>
  <c r="J139" i="4"/>
  <c r="BE139" i="4" s="1"/>
  <c r="P139" i="4"/>
  <c r="R139" i="4"/>
  <c r="T139" i="4"/>
  <c r="BF139" i="4"/>
  <c r="BG139" i="4"/>
  <c r="BH139" i="4"/>
  <c r="BI139" i="4"/>
  <c r="BK139" i="4"/>
  <c r="J140" i="4"/>
  <c r="BE140" i="4" s="1"/>
  <c r="P140" i="4"/>
  <c r="R140" i="4"/>
  <c r="T140" i="4"/>
  <c r="BF140" i="4"/>
  <c r="BG140" i="4"/>
  <c r="BH140" i="4"/>
  <c r="BI140" i="4"/>
  <c r="BK140" i="4"/>
  <c r="J141" i="4"/>
  <c r="P141" i="4"/>
  <c r="R141" i="4"/>
  <c r="T141" i="4"/>
  <c r="BE141" i="4"/>
  <c r="BF141" i="4"/>
  <c r="BG141" i="4"/>
  <c r="BH141" i="4"/>
  <c r="BI141" i="4"/>
  <c r="BK141" i="4"/>
  <c r="J142" i="4"/>
  <c r="P142" i="4"/>
  <c r="R142" i="4"/>
  <c r="T142" i="4"/>
  <c r="BE142" i="4"/>
  <c r="BF142" i="4"/>
  <c r="BG142" i="4"/>
  <c r="BH142" i="4"/>
  <c r="BI142" i="4"/>
  <c r="BK142" i="4"/>
  <c r="J143" i="4"/>
  <c r="BE143" i="4" s="1"/>
  <c r="P143" i="4"/>
  <c r="R143" i="4"/>
  <c r="T143" i="4"/>
  <c r="BF143" i="4"/>
  <c r="BG143" i="4"/>
  <c r="BH143" i="4"/>
  <c r="BI143" i="4"/>
  <c r="BK143" i="4"/>
  <c r="J144" i="4"/>
  <c r="BE144" i="4" s="1"/>
  <c r="P144" i="4"/>
  <c r="R144" i="4"/>
  <c r="T144" i="4"/>
  <c r="BF144" i="4"/>
  <c r="BG144" i="4"/>
  <c r="BH144" i="4"/>
  <c r="BI144" i="4"/>
  <c r="BK144" i="4"/>
  <c r="J145" i="4"/>
  <c r="BE145" i="4" s="1"/>
  <c r="P145" i="4"/>
  <c r="R145" i="4"/>
  <c r="T145" i="4"/>
  <c r="BF145" i="4"/>
  <c r="BG145" i="4"/>
  <c r="BH145" i="4"/>
  <c r="BI145" i="4"/>
  <c r="BK145" i="4"/>
  <c r="J146" i="4"/>
  <c r="P146" i="4"/>
  <c r="R146" i="4"/>
  <c r="T146" i="4"/>
  <c r="BE146" i="4"/>
  <c r="BF146" i="4"/>
  <c r="BG146" i="4"/>
  <c r="BH146" i="4"/>
  <c r="BI146" i="4"/>
  <c r="BK146" i="4"/>
  <c r="J147" i="4"/>
  <c r="BE147" i="4" s="1"/>
  <c r="P147" i="4"/>
  <c r="R147" i="4"/>
  <c r="T147" i="4"/>
  <c r="BF147" i="4"/>
  <c r="BG147" i="4"/>
  <c r="BH147" i="4"/>
  <c r="BI147" i="4"/>
  <c r="BK147" i="4"/>
  <c r="J148" i="4"/>
  <c r="BE148" i="4" s="1"/>
  <c r="P148" i="4"/>
  <c r="R148" i="4"/>
  <c r="T148" i="4"/>
  <c r="BF148" i="4"/>
  <c r="BG148" i="4"/>
  <c r="BH148" i="4"/>
  <c r="BI148" i="4"/>
  <c r="BK148" i="4"/>
  <c r="J149" i="4"/>
  <c r="P149" i="4"/>
  <c r="R149" i="4"/>
  <c r="T149" i="4"/>
  <c r="BE149" i="4"/>
  <c r="BF149" i="4"/>
  <c r="BG149" i="4"/>
  <c r="BH149" i="4"/>
  <c r="BI149" i="4"/>
  <c r="BK149" i="4"/>
  <c r="J150" i="4"/>
  <c r="BE150" i="4" s="1"/>
  <c r="P150" i="4"/>
  <c r="R150" i="4"/>
  <c r="T150" i="4"/>
  <c r="BF150" i="4"/>
  <c r="BG150" i="4"/>
  <c r="BH150" i="4"/>
  <c r="BI150" i="4"/>
  <c r="BK150" i="4"/>
  <c r="J151" i="4"/>
  <c r="P151" i="4"/>
  <c r="R151" i="4"/>
  <c r="T151" i="4"/>
  <c r="BE151" i="4"/>
  <c r="BF151" i="4"/>
  <c r="BG151" i="4"/>
  <c r="BH151" i="4"/>
  <c r="BI151" i="4"/>
  <c r="BK151" i="4"/>
  <c r="J152" i="4"/>
  <c r="BE152" i="4" s="1"/>
  <c r="P152" i="4"/>
  <c r="R152" i="4"/>
  <c r="T152" i="4"/>
  <c r="BF152" i="4"/>
  <c r="BG152" i="4"/>
  <c r="BH152" i="4"/>
  <c r="BI152" i="4"/>
  <c r="BK152" i="4"/>
  <c r="J153" i="4"/>
  <c r="BE153" i="4" s="1"/>
  <c r="P153" i="4"/>
  <c r="R153" i="4"/>
  <c r="T153" i="4"/>
  <c r="BF153" i="4"/>
  <c r="BG153" i="4"/>
  <c r="BH153" i="4"/>
  <c r="BI153" i="4"/>
  <c r="BK153" i="4"/>
  <c r="T154" i="4"/>
  <c r="BK154" i="4"/>
  <c r="J154" i="4" s="1"/>
  <c r="J100" i="4" s="1"/>
  <c r="J155" i="4"/>
  <c r="BE155" i="4" s="1"/>
  <c r="P155" i="4"/>
  <c r="P154" i="4" s="1"/>
  <c r="R155" i="4"/>
  <c r="R154" i="4" s="1"/>
  <c r="T155" i="4"/>
  <c r="BF155" i="4"/>
  <c r="BG155" i="4"/>
  <c r="BH155" i="4"/>
  <c r="BI155" i="4"/>
  <c r="BK155" i="4"/>
  <c r="J12" i="4"/>
  <c r="P132" i="4" l="1"/>
  <c r="F35" i="4"/>
  <c r="BK132" i="4"/>
  <c r="J132" i="4" s="1"/>
  <c r="J99" i="4" s="1"/>
  <c r="T132" i="4"/>
  <c r="F37" i="4"/>
  <c r="BK121" i="4"/>
  <c r="F36" i="4"/>
  <c r="T129" i="4"/>
  <c r="F34" i="4"/>
  <c r="R132" i="4"/>
  <c r="R120" i="4" s="1"/>
  <c r="T121" i="4"/>
  <c r="P121" i="4"/>
  <c r="P120" i="4" s="1"/>
  <c r="J117" i="4"/>
  <c r="E85" i="4"/>
  <c r="F116" i="4"/>
  <c r="BK120" i="4"/>
  <c r="J120" i="4" s="1"/>
  <c r="J121" i="4"/>
  <c r="J97" i="4" s="1"/>
  <c r="F33" i="4"/>
  <c r="J114" i="4"/>
  <c r="J89" i="4"/>
  <c r="T120" i="4"/>
  <c r="J33" i="4"/>
  <c r="J91" i="4"/>
  <c r="F117" i="4"/>
  <c r="J34" i="4"/>
  <c r="J30" i="4" l="1"/>
  <c r="J39" i="4" s="1"/>
  <c r="J96" i="4"/>
  <c r="E7" i="3" l="1"/>
  <c r="E107" i="3" s="1"/>
  <c r="J14" i="3"/>
  <c r="E15" i="3"/>
  <c r="F113" i="3" s="1"/>
  <c r="J15" i="3"/>
  <c r="J17" i="3"/>
  <c r="E18" i="3"/>
  <c r="F92" i="3" s="1"/>
  <c r="J18" i="3"/>
  <c r="J20" i="3"/>
  <c r="E21" i="3"/>
  <c r="J21" i="3"/>
  <c r="J23" i="3"/>
  <c r="E24" i="3"/>
  <c r="J92" i="3" s="1"/>
  <c r="J24" i="3"/>
  <c r="J35" i="3"/>
  <c r="J36" i="3"/>
  <c r="J37" i="3"/>
  <c r="E85" i="3"/>
  <c r="E87" i="3"/>
  <c r="F89" i="3"/>
  <c r="J91" i="3"/>
  <c r="E109" i="3"/>
  <c r="F111" i="3"/>
  <c r="J113" i="3"/>
  <c r="J119" i="3"/>
  <c r="BE119" i="3" s="1"/>
  <c r="P119" i="3"/>
  <c r="R119" i="3"/>
  <c r="T119" i="3"/>
  <c r="BF119" i="3"/>
  <c r="BG119" i="3"/>
  <c r="BH119" i="3"/>
  <c r="BI119" i="3"/>
  <c r="BK119" i="3"/>
  <c r="J120" i="3"/>
  <c r="BE120" i="3" s="1"/>
  <c r="P120" i="3"/>
  <c r="R120" i="3"/>
  <c r="T120" i="3"/>
  <c r="BF120" i="3"/>
  <c r="BG120" i="3"/>
  <c r="BH120" i="3"/>
  <c r="BI120" i="3"/>
  <c r="BK120" i="3"/>
  <c r="J121" i="3"/>
  <c r="BE121" i="3" s="1"/>
  <c r="P121" i="3"/>
  <c r="R121" i="3"/>
  <c r="T121" i="3"/>
  <c r="BF121" i="3"/>
  <c r="BG121" i="3"/>
  <c r="BH121" i="3"/>
  <c r="BI121" i="3"/>
  <c r="BK121" i="3"/>
  <c r="J122" i="3"/>
  <c r="P122" i="3"/>
  <c r="R122" i="3"/>
  <c r="T122" i="3"/>
  <c r="BE122" i="3"/>
  <c r="BF122" i="3"/>
  <c r="BG122" i="3"/>
  <c r="BH122" i="3"/>
  <c r="BI122" i="3"/>
  <c r="BK122" i="3"/>
  <c r="J123" i="3"/>
  <c r="BE123" i="3" s="1"/>
  <c r="P123" i="3"/>
  <c r="R123" i="3"/>
  <c r="T123" i="3"/>
  <c r="BF123" i="3"/>
  <c r="BG123" i="3"/>
  <c r="BH123" i="3"/>
  <c r="BI123" i="3"/>
  <c r="BK123" i="3"/>
  <c r="J124" i="3"/>
  <c r="BE124" i="3" s="1"/>
  <c r="P124" i="3"/>
  <c r="R124" i="3"/>
  <c r="T124" i="3"/>
  <c r="BF124" i="3"/>
  <c r="BG124" i="3"/>
  <c r="BH124" i="3"/>
  <c r="BI124" i="3"/>
  <c r="BK124" i="3"/>
  <c r="J125" i="3"/>
  <c r="BE125" i="3" s="1"/>
  <c r="P125" i="3"/>
  <c r="R125" i="3"/>
  <c r="T125" i="3"/>
  <c r="BF125" i="3"/>
  <c r="BG125" i="3"/>
  <c r="BH125" i="3"/>
  <c r="BI125" i="3"/>
  <c r="BK125" i="3"/>
  <c r="J126" i="3"/>
  <c r="BE126" i="3" s="1"/>
  <c r="P126" i="3"/>
  <c r="R126" i="3"/>
  <c r="T126" i="3"/>
  <c r="BF126" i="3"/>
  <c r="BG126" i="3"/>
  <c r="BH126" i="3"/>
  <c r="BI126" i="3"/>
  <c r="BK126" i="3"/>
  <c r="J127" i="3"/>
  <c r="BE127" i="3" s="1"/>
  <c r="P127" i="3"/>
  <c r="R127" i="3"/>
  <c r="T127" i="3"/>
  <c r="BF127" i="3"/>
  <c r="BG127" i="3"/>
  <c r="BH127" i="3"/>
  <c r="BI127" i="3"/>
  <c r="BK127" i="3"/>
  <c r="J128" i="3"/>
  <c r="BE128" i="3" s="1"/>
  <c r="P128" i="3"/>
  <c r="R128" i="3"/>
  <c r="T128" i="3"/>
  <c r="BF128" i="3"/>
  <c r="BG128" i="3"/>
  <c r="BH128" i="3"/>
  <c r="BI128" i="3"/>
  <c r="BK128" i="3"/>
  <c r="J129" i="3"/>
  <c r="P129" i="3"/>
  <c r="R129" i="3"/>
  <c r="T129" i="3"/>
  <c r="BE129" i="3"/>
  <c r="BF129" i="3"/>
  <c r="BG129" i="3"/>
  <c r="BH129" i="3"/>
  <c r="BI129" i="3"/>
  <c r="BK129" i="3"/>
  <c r="J130" i="3"/>
  <c r="BE130" i="3" s="1"/>
  <c r="P130" i="3"/>
  <c r="R130" i="3"/>
  <c r="T130" i="3"/>
  <c r="BF130" i="3"/>
  <c r="BG130" i="3"/>
  <c r="BH130" i="3"/>
  <c r="BI130" i="3"/>
  <c r="BK130" i="3"/>
  <c r="J131" i="3"/>
  <c r="BE131" i="3" s="1"/>
  <c r="P131" i="3"/>
  <c r="R131" i="3"/>
  <c r="T131" i="3"/>
  <c r="BF131" i="3"/>
  <c r="BG131" i="3"/>
  <c r="BH131" i="3"/>
  <c r="BI131" i="3"/>
  <c r="BK131" i="3"/>
  <c r="J132" i="3"/>
  <c r="BE132" i="3" s="1"/>
  <c r="P132" i="3"/>
  <c r="R132" i="3"/>
  <c r="T132" i="3"/>
  <c r="BF132" i="3"/>
  <c r="BG132" i="3"/>
  <c r="BH132" i="3"/>
  <c r="BI132" i="3"/>
  <c r="BK132" i="3"/>
  <c r="J133" i="3"/>
  <c r="P133" i="3"/>
  <c r="R133" i="3"/>
  <c r="T133" i="3"/>
  <c r="BE133" i="3"/>
  <c r="BF133" i="3"/>
  <c r="BG133" i="3"/>
  <c r="BH133" i="3"/>
  <c r="BI133" i="3"/>
  <c r="BK133" i="3"/>
  <c r="J134" i="3"/>
  <c r="P134" i="3"/>
  <c r="R134" i="3"/>
  <c r="T134" i="3"/>
  <c r="BE134" i="3"/>
  <c r="BF134" i="3"/>
  <c r="BG134" i="3"/>
  <c r="BH134" i="3"/>
  <c r="BI134" i="3"/>
  <c r="BK134" i="3"/>
  <c r="J135" i="3"/>
  <c r="BE135" i="3" s="1"/>
  <c r="P135" i="3"/>
  <c r="R135" i="3"/>
  <c r="T135" i="3"/>
  <c r="BF135" i="3"/>
  <c r="BG135" i="3"/>
  <c r="BH135" i="3"/>
  <c r="BI135" i="3"/>
  <c r="BK135" i="3"/>
  <c r="J136" i="3"/>
  <c r="BE136" i="3" s="1"/>
  <c r="P136" i="3"/>
  <c r="R136" i="3"/>
  <c r="T136" i="3"/>
  <c r="BF136" i="3"/>
  <c r="BG136" i="3"/>
  <c r="BH136" i="3"/>
  <c r="BI136" i="3"/>
  <c r="BK136" i="3"/>
  <c r="J137" i="3"/>
  <c r="BE137" i="3" s="1"/>
  <c r="P137" i="3"/>
  <c r="R137" i="3"/>
  <c r="T137" i="3"/>
  <c r="BF137" i="3"/>
  <c r="BG137" i="3"/>
  <c r="BH137" i="3"/>
  <c r="BI137" i="3"/>
  <c r="BK137" i="3"/>
  <c r="J138" i="3"/>
  <c r="P138" i="3"/>
  <c r="R138" i="3"/>
  <c r="T138" i="3"/>
  <c r="BE138" i="3"/>
  <c r="BF138" i="3"/>
  <c r="BG138" i="3"/>
  <c r="BH138" i="3"/>
  <c r="BI138" i="3"/>
  <c r="BK138" i="3"/>
  <c r="J139" i="3"/>
  <c r="BE139" i="3" s="1"/>
  <c r="P139" i="3"/>
  <c r="R139" i="3"/>
  <c r="T139" i="3"/>
  <c r="BF139" i="3"/>
  <c r="BG139" i="3"/>
  <c r="BH139" i="3"/>
  <c r="BI139" i="3"/>
  <c r="BK139" i="3"/>
  <c r="J140" i="3"/>
  <c r="BE140" i="3" s="1"/>
  <c r="P140" i="3"/>
  <c r="R140" i="3"/>
  <c r="T140" i="3"/>
  <c r="BF140" i="3"/>
  <c r="BG140" i="3"/>
  <c r="BH140" i="3"/>
  <c r="BI140" i="3"/>
  <c r="BK140" i="3"/>
  <c r="J141" i="3"/>
  <c r="BE141" i="3" s="1"/>
  <c r="P141" i="3"/>
  <c r="R141" i="3"/>
  <c r="T141" i="3"/>
  <c r="BF141" i="3"/>
  <c r="BG141" i="3"/>
  <c r="BH141" i="3"/>
  <c r="BI141" i="3"/>
  <c r="BK141" i="3"/>
  <c r="J12" i="3"/>
  <c r="F37" i="3" l="1"/>
  <c r="F35" i="3"/>
  <c r="F36" i="3"/>
  <c r="F34" i="3"/>
  <c r="R118" i="3"/>
  <c r="R117" i="3" s="1"/>
  <c r="T118" i="3"/>
  <c r="T117" i="3" s="1"/>
  <c r="F91" i="3"/>
  <c r="BK118" i="3"/>
  <c r="BK117" i="3" s="1"/>
  <c r="J117" i="3" s="1"/>
  <c r="P118" i="3"/>
  <c r="P117" i="3" s="1"/>
  <c r="J114" i="3"/>
  <c r="J111" i="3"/>
  <c r="J89" i="3"/>
  <c r="J33" i="3"/>
  <c r="F33" i="3"/>
  <c r="F114" i="3"/>
  <c r="J34" i="3"/>
  <c r="J118" i="3" l="1"/>
  <c r="J97" i="3" s="1"/>
  <c r="J96" i="3"/>
  <c r="J30" i="3"/>
  <c r="J39" i="3" s="1"/>
  <c r="AN8" i="1" l="1"/>
  <c r="J37" i="2"/>
  <c r="J36" i="2"/>
  <c r="AY95" i="1"/>
  <c r="J35" i="2"/>
  <c r="AX95" i="1"/>
  <c r="BI121" i="2"/>
  <c r="BH121" i="2"/>
  <c r="BG121" i="2"/>
  <c r="BF121" i="2"/>
  <c r="T121" i="2"/>
  <c r="R121" i="2"/>
  <c r="P121" i="2"/>
  <c r="BI120" i="2"/>
  <c r="BH120" i="2"/>
  <c r="BG120" i="2"/>
  <c r="BF120" i="2"/>
  <c r="T120" i="2"/>
  <c r="R120" i="2"/>
  <c r="P120" i="2"/>
  <c r="BI119" i="2"/>
  <c r="BH119" i="2"/>
  <c r="F36" i="2" s="1"/>
  <c r="BG119" i="2"/>
  <c r="BF119" i="2"/>
  <c r="T119" i="2"/>
  <c r="R119" i="2"/>
  <c r="P119" i="2"/>
  <c r="F111" i="2"/>
  <c r="E109" i="2"/>
  <c r="F89" i="2"/>
  <c r="E87" i="2"/>
  <c r="J24" i="2"/>
  <c r="E24" i="2"/>
  <c r="J114" i="2" s="1"/>
  <c r="J23" i="2"/>
  <c r="J21" i="2"/>
  <c r="E21" i="2"/>
  <c r="J113" i="2" s="1"/>
  <c r="J20" i="2"/>
  <c r="J18" i="2"/>
  <c r="E18" i="2"/>
  <c r="F92" i="2" s="1"/>
  <c r="J17" i="2"/>
  <c r="J15" i="2"/>
  <c r="E15" i="2"/>
  <c r="F91" i="2" s="1"/>
  <c r="J14" i="2"/>
  <c r="E7" i="2"/>
  <c r="E107" i="2" s="1"/>
  <c r="L90" i="1"/>
  <c r="AM90" i="1"/>
  <c r="AM89" i="1"/>
  <c r="L89" i="1"/>
  <c r="L87" i="1"/>
  <c r="L85" i="1"/>
  <c r="L84" i="1"/>
  <c r="BK119" i="2"/>
  <c r="BK120" i="2"/>
  <c r="J120" i="2"/>
  <c r="BK121" i="2"/>
  <c r="J121" i="2"/>
  <c r="AS94" i="1"/>
  <c r="J119" i="2"/>
  <c r="AM87" i="1" l="1"/>
  <c r="J12" i="2"/>
  <c r="J111" i="2" s="1"/>
  <c r="BK118" i="2"/>
  <c r="BK117" i="2" s="1"/>
  <c r="J117" i="2" s="1"/>
  <c r="J30" i="2" s="1"/>
  <c r="P118" i="2"/>
  <c r="P117" i="2"/>
  <c r="AU95" i="1"/>
  <c r="R118" i="2"/>
  <c r="R117" i="2" s="1"/>
  <c r="T118" i="2"/>
  <c r="T117" i="2" s="1"/>
  <c r="F113" i="2"/>
  <c r="BE119" i="2"/>
  <c r="E85" i="2"/>
  <c r="J91" i="2"/>
  <c r="F114" i="2"/>
  <c r="J92" i="2"/>
  <c r="BE121" i="2"/>
  <c r="BE120" i="2"/>
  <c r="BC95" i="1"/>
  <c r="AU94" i="1"/>
  <c r="BC94" i="1"/>
  <c r="AY94" i="1" s="1"/>
  <c r="F35" i="2"/>
  <c r="BB95" i="1" s="1"/>
  <c r="BB94" i="1" s="1"/>
  <c r="W31" i="1" s="1"/>
  <c r="J34" i="2"/>
  <c r="AW95" i="1"/>
  <c r="F37" i="2"/>
  <c r="BD95" i="1" s="1"/>
  <c r="BD94" i="1" s="1"/>
  <c r="W33" i="1" s="1"/>
  <c r="F34" i="2"/>
  <c r="BA95" i="1"/>
  <c r="BA94" i="1" s="1"/>
  <c r="AW94" i="1" s="1"/>
  <c r="AK30" i="1" s="1"/>
  <c r="J89" i="2" l="1"/>
  <c r="AG95" i="1"/>
  <c r="J118" i="2"/>
  <c r="J97" i="2"/>
  <c r="J96" i="2"/>
  <c r="W32" i="1"/>
  <c r="AX94" i="1"/>
  <c r="W30" i="1"/>
  <c r="F33" i="2"/>
  <c r="AZ95" i="1" s="1"/>
  <c r="AZ94" i="1" s="1"/>
  <c r="W29" i="1" s="1"/>
  <c r="J33" i="2"/>
  <c r="AV95" i="1" s="1"/>
  <c r="AT95" i="1" s="1"/>
  <c r="AN95" i="1" s="1"/>
  <c r="AG94" i="1" l="1"/>
  <c r="J39" i="2"/>
  <c r="AV94" i="1"/>
  <c r="AK29" i="1" s="1"/>
  <c r="AK26" i="1" l="1"/>
  <c r="AK35" i="1" s="1"/>
  <c r="AT94" i="1"/>
  <c r="AN94" i="1" s="1"/>
</calcChain>
</file>

<file path=xl/sharedStrings.xml><?xml version="1.0" encoding="utf-8"?>
<sst xmlns="http://schemas.openxmlformats.org/spreadsheetml/2006/main" count="1404" uniqueCount="313">
  <si>
    <t>Export Komplet</t>
  </si>
  <si>
    <t/>
  </si>
  <si>
    <t>2.0</t>
  </si>
  <si>
    <t>False</t>
  </si>
  <si>
    <t>{2a9ca06f-920b-4206-825b-a05a84a3393e}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</si>
  <si>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</si>
  <si>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</si>
  <si>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</si>
  <si>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</si>
  <si>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</si>
  <si>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</si>
  <si>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</si>
  <si>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</si>
  <si>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</si>
  <si>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P-22-039-000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</si>
  <si>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</si>
  <si>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</si>
  <si>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Centrum technického a inovativního vzdělání, Kyjov</t>
  </si>
  <si>
    <t>KSO:</t>
  </si>
  <si>
    <t>CC-CZ:</t>
  </si>
  <si>
    <t>Místo:</t>
  </si>
  <si>
    <t xml:space="preserve"> </t>
  </si>
  <si>
    <t>Datum: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</si>
  <si>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</si>
  <si>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</si>
  <si>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</si>
  <si>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</si>
  <si>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</si>
  <si>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</si>
  <si>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</si>
  <si>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</si>
  <si>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</si>
  <si>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</si>
  <si>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</si>
  <si>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</si>
  <si>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</si>
  <si>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</si>
  <si>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</si>
  <si>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</si>
  <si>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</si>
  <si>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</si>
  <si>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</si>
  <si>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</si>
  <si>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</si>
  <si>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</si>
  <si>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</si>
  <si>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</si>
  <si>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</si>
  <si>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</si>
  <si>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</si>
  <si>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</si>
  <si>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</si>
  <si>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</si>
  <si>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</si>
  <si>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</si>
  <si>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</si>
  <si>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</si>
  <si>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</si>
  <si>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</si>
  <si>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</si>
  <si>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</si>
  <si>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</si>
  <si>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</si>
  <si>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</si>
  <si>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</si>
  <si>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</si>
  <si>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</si>
  <si>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</si>
  <si>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</si>
  <si>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</si>
  <si>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</si>
  <si>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</si>
  <si>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</si>
  <si>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</si>
  <si>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</si>
  <si>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</si>
  <si>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</si>
  <si>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D.104.01a</t>
  </si>
  <si>
    <t>Dílenská technologie mobilní</t>
  </si>
  <si>
    <t>STA</t>
  </si>
  <si>
    <t>1</t>
  </si>
  <si>
    <t>{ee95eaad-07d5-4644-a520-967a3bfeb7c9}</t>
  </si>
  <si>
    <t>2</t>
  </si>
  <si>
    <t>KRYCÍ LIST SOUPISU PRACÍ</t>
  </si>
  <si>
    <t>Objekt:</t>
  </si>
  <si>
    <t>D.104.01a - Dílenská technologie mobilní</t>
  </si>
  <si>
    <t>REKAPITULACE ČLENĚNÍ SOUPISU PRACÍ</t>
  </si>
  <si>
    <t>Kód dílu - Popis</t>
  </si>
  <si>
    <t>Cena celkem [CZK]</t>
  </si>
  <si>
    <t>Náklady ze soupisu prací</t>
  </si>
  <si>
    <t>-1</t>
  </si>
  <si>
    <t>R - Vybavení interiéru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</si>
  <si>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</si>
  <si>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</si>
  <si>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</si>
  <si>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</si>
  <si>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</si>
  <si>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</si>
  <si>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</si>
  <si>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</si>
  <si>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</si>
  <si>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</si>
  <si>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</si>
  <si>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</si>
  <si>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Dodavatel</t>
  </si>
  <si>
    <t>Náklady soupisu celkem</t>
  </si>
  <si>
    <t>R</t>
  </si>
  <si>
    <t>Vybavení interiéru</t>
  </si>
  <si>
    <t>ROZPOCET</t>
  </si>
  <si>
    <t>K</t>
  </si>
  <si>
    <t>X03</t>
  </si>
  <si>
    <t>Kombinované spotovací zařízení</t>
  </si>
  <si>
    <t>ks</t>
  </si>
  <si>
    <t>4</t>
  </si>
  <si>
    <t>-1594588076</t>
  </si>
  <si>
    <t>X04</t>
  </si>
  <si>
    <t>Bodová odporová svářečka včetně příslušenství</t>
  </si>
  <si>
    <t>-182579479</t>
  </si>
  <si>
    <t>3</t>
  </si>
  <si>
    <t>X10</t>
  </si>
  <si>
    <t>Mobilní odsávací a filtrační zařízení pro odtah svařovacích plynů</t>
  </si>
  <si>
    <t>1024547531</t>
  </si>
  <si>
    <t>24</t>
  </si>
  <si>
    <t>614411361</t>
  </si>
  <si>
    <t>X29</t>
  </si>
  <si>
    <t>23</t>
  </si>
  <si>
    <t>-458465147</t>
  </si>
  <si>
    <t>Mobilní odsávací a filtrační zařízení pro odtah svařovacích dýmů</t>
  </si>
  <si>
    <t>X28</t>
  </si>
  <si>
    <t>22</t>
  </si>
  <si>
    <t>1571348369</t>
  </si>
  <si>
    <t>Kabelový naviják</t>
  </si>
  <si>
    <t>X22</t>
  </si>
  <si>
    <t>78972899</t>
  </si>
  <si>
    <t>Ultrazvuková čistička - zprovoznění a zaškolení</t>
  </si>
  <si>
    <t>X21a</t>
  </si>
  <si>
    <t>20</t>
  </si>
  <si>
    <t>-560853444</t>
  </si>
  <si>
    <t>Ultrazvuková čistička</t>
  </si>
  <si>
    <t>X21</t>
  </si>
  <si>
    <t>19</t>
  </si>
  <si>
    <t>635461174</t>
  </si>
  <si>
    <t>Plnička automatických převodovek - zprovoznění a zaškolení</t>
  </si>
  <si>
    <t>X20a</t>
  </si>
  <si>
    <t>18</t>
  </si>
  <si>
    <t>1278573613</t>
  </si>
  <si>
    <t>Plnička automatických převodovek</t>
  </si>
  <si>
    <t>X20</t>
  </si>
  <si>
    <t>17</t>
  </si>
  <si>
    <t>1118726547</t>
  </si>
  <si>
    <t>Stolice pro test startérů a alternátorů - zprovoznění a zaškolení</t>
  </si>
  <si>
    <t>X19a</t>
  </si>
  <si>
    <t>16</t>
  </si>
  <si>
    <t>465283098</t>
  </si>
  <si>
    <t>Stolice pro test startérů a alternátorů</t>
  </si>
  <si>
    <t>X19</t>
  </si>
  <si>
    <t>15</t>
  </si>
  <si>
    <t>-1301655559</t>
  </si>
  <si>
    <t>Zvedací stůl - zprovoznění a zaškolení</t>
  </si>
  <si>
    <t>X18a</t>
  </si>
  <si>
    <t>14</t>
  </si>
  <si>
    <t>-1426729435</t>
  </si>
  <si>
    <t>Zvedací stůl</t>
  </si>
  <si>
    <t>X18</t>
  </si>
  <si>
    <t>13</t>
  </si>
  <si>
    <t>1007178531</t>
  </si>
  <si>
    <t>Zprovoznění a zaškolení pro servis klimatizací</t>
  </si>
  <si>
    <t>X16a</t>
  </si>
  <si>
    <t>-827825159</t>
  </si>
  <si>
    <t>Přístroj pro servis klimatizací včetně příslušenství</t>
  </si>
  <si>
    <t>X16</t>
  </si>
  <si>
    <t>11</t>
  </si>
  <si>
    <t>752473814</t>
  </si>
  <si>
    <t>Zařízení pro test vstřikovačů - Instalace a zprovoznění a zaškolení</t>
  </si>
  <si>
    <t>X15a</t>
  </si>
  <si>
    <t>10</t>
  </si>
  <si>
    <t>591663303</t>
  </si>
  <si>
    <t>Zařízení pro test vstřikovačů</t>
  </si>
  <si>
    <t>X15</t>
  </si>
  <si>
    <t>9</t>
  </si>
  <si>
    <t>-41847798</t>
  </si>
  <si>
    <t>Přístroj pro měření emisí - Instalace a zprovoznění a zaškolení</t>
  </si>
  <si>
    <t>X14a</t>
  </si>
  <si>
    <t>8</t>
  </si>
  <si>
    <t>1379797083</t>
  </si>
  <si>
    <t>Přístroj pro měření emisí</t>
  </si>
  <si>
    <t>X14</t>
  </si>
  <si>
    <t>7</t>
  </si>
  <si>
    <t>-1801492733</t>
  </si>
  <si>
    <t>Motortester - Instalace a zprovoznění a zaškolení</t>
  </si>
  <si>
    <t>X13a</t>
  </si>
  <si>
    <t>6</t>
  </si>
  <si>
    <t>1554171568</t>
  </si>
  <si>
    <t>Motortester</t>
  </si>
  <si>
    <t>X13</t>
  </si>
  <si>
    <t>5</t>
  </si>
  <si>
    <t>-2089512120</t>
  </si>
  <si>
    <t>Zařízení pro kalibraci - Instalace a zprovoznění a zaškolení</t>
  </si>
  <si>
    <t>X12a</t>
  </si>
  <si>
    <t>2141227961</t>
  </si>
  <si>
    <t>Zařízení pro kalibraci kamer a radarů včetně</t>
  </si>
  <si>
    <t>X12</t>
  </si>
  <si>
    <t>-1101237475</t>
  </si>
  <si>
    <t>Digitální regloskop - Instalace a zprovoznění a zaškolení</t>
  </si>
  <si>
    <t>X11a</t>
  </si>
  <si>
    <t>-899657561</t>
  </si>
  <si>
    <t>Digitální regloskop</t>
  </si>
  <si>
    <t>X11</t>
  </si>
  <si>
    <t>D.105.01b - Dílenská technologie mobilní</t>
  </si>
  <si>
    <t>{bcaadab3-863d-4218-823b-a10f221e1af5}</t>
  </si>
  <si>
    <t>-358717249</t>
  </si>
  <si>
    <t>Dataprojektor</t>
  </si>
  <si>
    <t>NF01</t>
  </si>
  <si>
    <t>31</t>
  </si>
  <si>
    <t>D.105 Opravárenská hala</t>
  </si>
  <si>
    <t>D.105</t>
  </si>
  <si>
    <t>928169997</t>
  </si>
  <si>
    <t>3D tisk kompozity</t>
  </si>
  <si>
    <t>NF21</t>
  </si>
  <si>
    <t>30</t>
  </si>
  <si>
    <t>-1685598037</t>
  </si>
  <si>
    <t>Stanice pro rozpouštění podpěr</t>
  </si>
  <si>
    <t>NF20</t>
  </si>
  <si>
    <t>29</t>
  </si>
  <si>
    <t>1702601792</t>
  </si>
  <si>
    <t>3D tiskárna velká</t>
  </si>
  <si>
    <t>NF19</t>
  </si>
  <si>
    <t>28</t>
  </si>
  <si>
    <t>1549388040</t>
  </si>
  <si>
    <t>Vyšívací stroj</t>
  </si>
  <si>
    <t>NF18</t>
  </si>
  <si>
    <t>27</t>
  </si>
  <si>
    <t>13083864</t>
  </si>
  <si>
    <t>3D tisk čokoládou</t>
  </si>
  <si>
    <t>NF17</t>
  </si>
  <si>
    <t>26</t>
  </si>
  <si>
    <t>-1296281998</t>
  </si>
  <si>
    <t>Ohýbačka vlasce</t>
  </si>
  <si>
    <t>NF16</t>
  </si>
  <si>
    <t>25</t>
  </si>
  <si>
    <t>-902107577</t>
  </si>
  <si>
    <t>Vakuová formovačka</t>
  </si>
  <si>
    <t>NF15</t>
  </si>
  <si>
    <t>1655890563</t>
  </si>
  <si>
    <t>3D skener</t>
  </si>
  <si>
    <t>NF14</t>
  </si>
  <si>
    <t>1668144988</t>
  </si>
  <si>
    <t>3D tiskárna</t>
  </si>
  <si>
    <t>NF13</t>
  </si>
  <si>
    <t>450880029</t>
  </si>
  <si>
    <t>Termolis</t>
  </si>
  <si>
    <t>NF12</t>
  </si>
  <si>
    <t>-1929169813</t>
  </si>
  <si>
    <t>Řezací plotr</t>
  </si>
  <si>
    <t>NF11</t>
  </si>
  <si>
    <t>103054362</t>
  </si>
  <si>
    <t>Dotykový panel</t>
  </si>
  <si>
    <t>NF10</t>
  </si>
  <si>
    <t>1831935230</t>
  </si>
  <si>
    <t>Tiskárna</t>
  </si>
  <si>
    <t>NF09</t>
  </si>
  <si>
    <t>-733304159</t>
  </si>
  <si>
    <t>Informační kiosek</t>
  </si>
  <si>
    <t>NF08</t>
  </si>
  <si>
    <t>1911553555</t>
  </si>
  <si>
    <t>Kooperativní robot</t>
  </si>
  <si>
    <t>NF07</t>
  </si>
  <si>
    <t>-1697069413</t>
  </si>
  <si>
    <t>Velkoformátový 3D tisk</t>
  </si>
  <si>
    <t>NF06</t>
  </si>
  <si>
    <t>-1104604832</t>
  </si>
  <si>
    <t>3D tisk kovem</t>
  </si>
  <si>
    <t>NF05</t>
  </si>
  <si>
    <t>-1268051394</t>
  </si>
  <si>
    <t>Laserová řezačka</t>
  </si>
  <si>
    <t>NF04</t>
  </si>
  <si>
    <t>660945234</t>
  </si>
  <si>
    <t>CNC fréza</t>
  </si>
  <si>
    <t>NF03</t>
  </si>
  <si>
    <t>-1770600962</t>
  </si>
  <si>
    <t>Plátno elektrické motorové</t>
  </si>
  <si>
    <t>NF02</t>
  </si>
  <si>
    <t>48573396</t>
  </si>
  <si>
    <t>Interiérové vybavení - technika</t>
  </si>
  <si>
    <t>-513925635</t>
  </si>
  <si>
    <t>-800774232</t>
  </si>
  <si>
    <t>D.102 Administrativní budova</t>
  </si>
  <si>
    <t>D.102</t>
  </si>
  <si>
    <t>1311982191</t>
  </si>
  <si>
    <t>1537083016</t>
  </si>
  <si>
    <t>959897329</t>
  </si>
  <si>
    <t>Plotter</t>
  </si>
  <si>
    <t>-110647386</t>
  </si>
  <si>
    <t>952392002</t>
  </si>
  <si>
    <t>Dotykový panel 65"</t>
  </si>
  <si>
    <t>1003699925</t>
  </si>
  <si>
    <t>Dotykový panel 86"</t>
  </si>
  <si>
    <t>-485186984</t>
  </si>
  <si>
    <t>Projekční plátno</t>
  </si>
  <si>
    <t>PP</t>
  </si>
  <si>
    <t>D.101 Coworking</t>
  </si>
  <si>
    <t>D.101</t>
  </si>
  <si>
    <t>D.105 - D.105 Opravárenská hala</t>
  </si>
  <si>
    <t>R - Interiérové vybavení - technika</t>
  </si>
  <si>
    <t>D.102 - D.102 Administrativní budova</t>
  </si>
  <si>
    <t>D.101 - D.101 Coworking</t>
  </si>
  <si>
    <t>F.03 - Technika</t>
  </si>
  <si>
    <t>{7d913955-7efc-49cd-85be-166dda7e810a}</t>
  </si>
  <si>
    <t>D.105.01b</t>
  </si>
  <si>
    <t>F.03</t>
  </si>
  <si>
    <t>Technika</t>
  </si>
  <si>
    <t>POZNÁMKA: ZADAVATEL UMOŽŇUJE DODAVATELŮM, ABY SE OD HODNOT DEFINOVANÝCH V POPISU JEDNOTLIVÝCH POPTÁVANÝCH ZAŘÍZENÍCH, NÁBYTKU, TECHNOLOGIÍCH A OSTATNÍHO VYBAVENÍ ODCHÝLILI O +/- 5%.</t>
  </si>
  <si>
    <t>Kombinovaná odsávačka/vypouštěčka s pantografem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</si>
</sst>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u/>
      <sz val="11"/>
      <color theme="10"/>
      <name val="Calibri"/>
      <scheme val="minor"/>
    </font>
    <font>
      <b/>
      <sz val="10"/>
      <color rgb="FFFF0000"/>
      <name val="Arial CE"/>
      <family val="2"/>
    </font>
    <font>
      <sz val="10"/>
      <color rgb="FFFF0000"/>
      <name val="Arial CE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0" fillId="0" borderId="0" applyNumberFormat="0" applyFill="0" applyBorder="0" applyAlignment="0" applyProtection="0"/>
  </cellStyleXfs>
  <cellXfs count="21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0" fillId="0" borderId="4" xfId="0" applyBorder="1"/>
    <xf numFmtId="0" fontId="0" fillId="0" borderId="3" xfId="0" applyBorder="1" applyAlignment="1">
      <alignment vertical="center"/>
    </xf>
    <xf numFmtId="0" fontId="13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18" fillId="5" borderId="0" xfId="0" applyFont="1" applyFill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" fontId="16" fillId="0" borderId="14" xfId="0" applyNumberFormat="1" applyFont="1" applyBorder="1" applyAlignment="1">
      <alignment vertical="center"/>
    </xf>
    <xf numFmtId="4" fontId="16" fillId="0" borderId="0" xfId="0" applyNumberFormat="1" applyFont="1" applyAlignment="1">
      <alignment vertical="center"/>
    </xf>
    <xf numFmtId="166" fontId="16" fillId="0" borderId="0" xfId="0" applyNumberFormat="1" applyFont="1" applyAlignment="1">
      <alignment vertical="center"/>
    </xf>
    <xf numFmtId="4" fontId="16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5" fillId="0" borderId="19" xfId="0" applyNumberFormat="1" applyFont="1" applyBorder="1" applyAlignment="1">
      <alignment vertical="center"/>
    </xf>
    <xf numFmtId="4" fontId="25" fillId="0" borderId="20" xfId="0" applyNumberFormat="1" applyFont="1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4" fontId="25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4" fontId="18" fillId="3" borderId="22" xfId="0" applyNumberFormat="1" applyFont="1" applyFill="1" applyBorder="1" applyAlignment="1" applyProtection="1">
      <alignment vertical="center"/>
      <protection locked="0"/>
    </xf>
    <xf numFmtId="0" fontId="18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14" fontId="2" fillId="3" borderId="0" xfId="0" applyNumberFormat="1" applyFont="1" applyFill="1" applyAlignment="1" applyProtection="1">
      <alignment horizontal="left" vertical="center"/>
      <protection locked="0"/>
    </xf>
    <xf numFmtId="0" fontId="24" fillId="0" borderId="23" xfId="0" applyFont="1" applyBorder="1" applyAlignment="1">
      <alignment vertical="center"/>
    </xf>
    <xf numFmtId="0" fontId="0" fillId="0" borderId="23" xfId="0" applyBorder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0" fillId="0" borderId="0" xfId="0"/>
    <xf numFmtId="0" fontId="18" fillId="5" borderId="6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left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right" vertical="center"/>
    </xf>
    <xf numFmtId="0" fontId="18" fillId="5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/>
    </xf>
    <xf numFmtId="0" fontId="17" fillId="0" borderId="14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4" fontId="14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4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4" fontId="20" fillId="0" borderId="0" xfId="0" applyNumberFormat="1" applyFont="1" applyAlignment="1">
      <alignment horizontal="right" vertical="center"/>
    </xf>
    <xf numFmtId="4" fontId="20" fillId="0" borderId="0" xfId="0" applyNumberFormat="1" applyFont="1" applyAlignment="1">
      <alignment vertical="center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3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23" fillId="0" borderId="23" xfId="0" applyFont="1" applyBorder="1" applyAlignment="1">
      <alignment horizontal="left" vertical="center" wrapText="1"/>
    </xf>
    <xf numFmtId="4" fontId="24" fillId="0" borderId="23" xfId="0" applyNumberFormat="1" applyFont="1" applyBorder="1" applyAlignment="1">
      <alignment vertical="center"/>
    </xf>
    <xf numFmtId="0" fontId="24" fillId="0" borderId="23" xfId="0" applyFont="1" applyBorder="1" applyAlignment="1">
      <alignment vertical="center"/>
    </xf>
    <xf numFmtId="0" fontId="0" fillId="0" borderId="0" xfId="0" applyProtection="1"/>
    <xf numFmtId="0" fontId="9" fillId="2" borderId="0" xfId="0" applyFont="1" applyFill="1" applyAlignment="1" applyProtection="1">
      <alignment horizontal="center" vertical="center"/>
    </xf>
    <xf numFmtId="0" fontId="0" fillId="0" borderId="0" xfId="0" applyProtection="1"/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 applyProtection="1"/>
    <xf numFmtId="0" fontId="10" fillId="0" borderId="0" xfId="0" applyFont="1" applyAlignment="1" applyProtection="1">
      <alignment horizontal="left" vertical="center"/>
    </xf>
    <xf numFmtId="0" fontId="26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165" fontId="2" fillId="0" borderId="0" xfId="0" applyNumberFormat="1" applyFont="1" applyAlignment="1" applyProtection="1">
      <alignment horizontal="left" vertical="center"/>
    </xf>
    <xf numFmtId="0" fontId="2" fillId="3" borderId="0" xfId="0" applyFont="1" applyFill="1" applyAlignment="1" applyProtection="1">
      <alignment horizontal="left" vertical="center"/>
    </xf>
    <xf numFmtId="0" fontId="2" fillId="3" borderId="0" xfId="0" applyFont="1" applyFill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Alignment="1" applyProtection="1">
      <alignment vertical="center" wrapText="1"/>
    </xf>
    <xf numFmtId="0" fontId="0" fillId="0" borderId="3" xfId="0" applyBorder="1" applyAlignment="1" applyProtection="1">
      <alignment vertical="center" wrapText="1"/>
    </xf>
    <xf numFmtId="0" fontId="2" fillId="0" borderId="0" xfId="0" applyFont="1" applyAlignment="1" applyProtection="1">
      <alignment horizontal="left" vertical="center" wrapText="1"/>
    </xf>
    <xf numFmtId="0" fontId="0" fillId="0" borderId="12" xfId="0" applyBorder="1" applyAlignment="1" applyProtection="1">
      <alignment vertical="center"/>
    </xf>
    <xf numFmtId="0" fontId="13" fillId="0" borderId="0" xfId="0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17" fillId="0" borderId="0" xfId="0" applyFont="1" applyAlignment="1" applyProtection="1">
      <alignment horizontal="left" vertical="center"/>
    </xf>
    <xf numFmtId="4" fontId="1" fillId="0" borderId="0" xfId="0" applyNumberFormat="1" applyFont="1" applyAlignment="1" applyProtection="1">
      <alignment vertical="center"/>
    </xf>
    <xf numFmtId="164" fontId="1" fillId="0" borderId="0" xfId="0" applyNumberFormat="1" applyFont="1" applyAlignment="1" applyProtection="1">
      <alignment horizontal="right" vertical="center"/>
    </xf>
    <xf numFmtId="0" fontId="0" fillId="5" borderId="0" xfId="0" applyFill="1" applyAlignment="1" applyProtection="1">
      <alignment vertical="center"/>
    </xf>
    <xf numFmtId="0" fontId="4" fillId="5" borderId="6" xfId="0" applyFont="1" applyFill="1" applyBorder="1" applyAlignment="1" applyProtection="1">
      <alignment horizontal="left" vertical="center"/>
    </xf>
    <xf numFmtId="0" fontId="0" fillId="5" borderId="7" xfId="0" applyFill="1" applyBorder="1" applyAlignment="1" applyProtection="1">
      <alignment vertical="center"/>
    </xf>
    <xf numFmtId="0" fontId="4" fillId="5" borderId="7" xfId="0" applyFont="1" applyFill="1" applyBorder="1" applyAlignment="1" applyProtection="1">
      <alignment horizontal="right" vertical="center"/>
    </xf>
    <xf numFmtId="0" fontId="4" fillId="5" borderId="7" xfId="0" applyFont="1" applyFill="1" applyBorder="1" applyAlignment="1" applyProtection="1">
      <alignment horizontal="center" vertical="center"/>
    </xf>
    <xf numFmtId="4" fontId="4" fillId="5" borderId="7" xfId="0" applyNumberFormat="1" applyFont="1" applyFill="1" applyBorder="1" applyAlignment="1" applyProtection="1">
      <alignment vertical="center"/>
    </xf>
    <xf numFmtId="0" fontId="0" fillId="5" borderId="8" xfId="0" applyFill="1" applyBorder="1" applyAlignment="1" applyProtection="1">
      <alignment vertical="center"/>
    </xf>
    <xf numFmtId="0" fontId="15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5" xfId="0" applyBorder="1" applyAlignment="1" applyProtection="1">
      <alignment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right" vertical="center"/>
    </xf>
    <xf numFmtId="0" fontId="0" fillId="0" borderId="9" xfId="0" applyBorder="1" applyAlignment="1" applyProtection="1">
      <alignment vertical="center"/>
    </xf>
    <xf numFmtId="0" fontId="0" fillId="0" borderId="10" xfId="0" applyBorder="1" applyAlignment="1" applyProtection="1">
      <alignment vertical="center"/>
    </xf>
    <xf numFmtId="0" fontId="0" fillId="0" borderId="1" xfId="0" applyBorder="1" applyAlignment="1" applyProtection="1">
      <alignment vertical="center"/>
    </xf>
    <xf numFmtId="0" fontId="0" fillId="0" borderId="2" xfId="0" applyBorder="1" applyAlignment="1" applyProtection="1">
      <alignment vertical="center"/>
    </xf>
    <xf numFmtId="0" fontId="2" fillId="0" borderId="0" xfId="0" applyFont="1" applyAlignment="1" applyProtection="1">
      <alignment horizontal="left" vertical="center" wrapText="1"/>
    </xf>
    <xf numFmtId="0" fontId="18" fillId="5" borderId="0" xfId="0" applyFont="1" applyFill="1" applyAlignment="1" applyProtection="1">
      <alignment horizontal="left" vertical="center"/>
    </xf>
    <xf numFmtId="0" fontId="18" fillId="5" borderId="0" xfId="0" applyFont="1" applyFill="1" applyAlignment="1" applyProtection="1">
      <alignment horizontal="right" vertical="center"/>
    </xf>
    <xf numFmtId="0" fontId="27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vertical="center"/>
    </xf>
    <xf numFmtId="0" fontId="6" fillId="0" borderId="3" xfId="0" applyFont="1" applyBorder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0" fillId="0" borderId="0" xfId="0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18" fillId="5" borderId="16" xfId="0" applyFont="1" applyFill="1" applyBorder="1" applyAlignment="1" applyProtection="1">
      <alignment horizontal="center" vertical="center" wrapText="1"/>
    </xf>
    <xf numFmtId="0" fontId="18" fillId="5" borderId="17" xfId="0" applyFont="1" applyFill="1" applyBorder="1" applyAlignment="1" applyProtection="1">
      <alignment horizontal="center" vertical="center" wrapText="1"/>
    </xf>
    <xf numFmtId="0" fontId="18" fillId="5" borderId="18" xfId="0" applyFont="1" applyFill="1" applyBorder="1" applyAlignment="1" applyProtection="1">
      <alignment horizontal="center" vertical="center" wrapText="1"/>
    </xf>
    <xf numFmtId="0" fontId="19" fillId="0" borderId="16" xfId="0" applyFont="1" applyBorder="1" applyAlignment="1" applyProtection="1">
      <alignment horizontal="center" vertical="center" wrapText="1"/>
    </xf>
    <xf numFmtId="0" fontId="19" fillId="0" borderId="17" xfId="0" applyFont="1" applyBorder="1" applyAlignment="1" applyProtection="1">
      <alignment horizontal="center" vertical="center" wrapText="1"/>
    </xf>
    <xf numFmtId="0" fontId="19" fillId="0" borderId="18" xfId="0" applyFont="1" applyBorder="1" applyAlignment="1" applyProtection="1">
      <alignment horizontal="center" vertical="center" wrapText="1"/>
    </xf>
    <xf numFmtId="0" fontId="20" fillId="0" borderId="0" xfId="0" applyFont="1" applyAlignment="1" applyProtection="1">
      <alignment horizontal="left" vertical="center"/>
    </xf>
    <xf numFmtId="4" fontId="20" fillId="0" borderId="0" xfId="0" applyNumberFormat="1" applyFont="1" applyProtection="1"/>
    <xf numFmtId="0" fontId="0" fillId="0" borderId="11" xfId="0" applyBorder="1" applyAlignment="1" applyProtection="1">
      <alignment vertical="center"/>
    </xf>
    <xf numFmtId="166" fontId="28" fillId="0" borderId="12" xfId="0" applyNumberFormat="1" applyFont="1" applyBorder="1" applyProtection="1"/>
    <xf numFmtId="0" fontId="0" fillId="0" borderId="13" xfId="0" applyBorder="1" applyAlignment="1" applyProtection="1">
      <alignment vertical="center"/>
    </xf>
    <xf numFmtId="0" fontId="7" fillId="0" borderId="0" xfId="0" applyFont="1" applyProtection="1"/>
    <xf numFmtId="0" fontId="7" fillId="0" borderId="3" xfId="0" applyFont="1" applyBorder="1" applyProtection="1"/>
    <xf numFmtId="0" fontId="7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4" fontId="6" fillId="0" borderId="0" xfId="0" applyNumberFormat="1" applyFont="1" applyProtection="1"/>
    <xf numFmtId="0" fontId="7" fillId="0" borderId="14" xfId="0" applyFont="1" applyBorder="1" applyProtection="1"/>
    <xf numFmtId="166" fontId="7" fillId="0" borderId="0" xfId="0" applyNumberFormat="1" applyFont="1" applyProtection="1"/>
    <xf numFmtId="0" fontId="7" fillId="0" borderId="15" xfId="0" applyFont="1" applyBorder="1" applyProtection="1"/>
    <xf numFmtId="0" fontId="18" fillId="0" borderId="22" xfId="0" applyFont="1" applyBorder="1" applyAlignment="1" applyProtection="1">
      <alignment horizontal="center" vertical="center"/>
    </xf>
    <xf numFmtId="49" fontId="18" fillId="0" borderId="22" xfId="0" applyNumberFormat="1" applyFont="1" applyBorder="1" applyAlignment="1" applyProtection="1">
      <alignment horizontal="left" vertical="center" wrapText="1"/>
    </xf>
    <xf numFmtId="0" fontId="18" fillId="0" borderId="22" xfId="0" applyFont="1" applyBorder="1" applyAlignment="1" applyProtection="1">
      <alignment horizontal="left" vertical="center" wrapText="1"/>
    </xf>
    <xf numFmtId="0" fontId="18" fillId="0" borderId="22" xfId="0" applyFont="1" applyBorder="1" applyAlignment="1" applyProtection="1">
      <alignment horizontal="center" vertical="center" wrapText="1"/>
    </xf>
    <xf numFmtId="167" fontId="18" fillId="0" borderId="22" xfId="0" applyNumberFormat="1" applyFont="1" applyBorder="1" applyAlignment="1" applyProtection="1">
      <alignment vertical="center"/>
    </xf>
    <xf numFmtId="4" fontId="18" fillId="0" borderId="22" xfId="0" applyNumberFormat="1" applyFont="1" applyBorder="1" applyAlignment="1" applyProtection="1">
      <alignment vertical="center"/>
    </xf>
    <xf numFmtId="0" fontId="19" fillId="3" borderId="14" xfId="0" applyFont="1" applyFill="1" applyBorder="1" applyAlignment="1" applyProtection="1">
      <alignment horizontal="left" vertical="center"/>
    </xf>
    <xf numFmtId="0" fontId="19" fillId="0" borderId="0" xfId="0" applyFont="1" applyAlignment="1" applyProtection="1">
      <alignment horizontal="center" vertical="center"/>
    </xf>
    <xf numFmtId="166" fontId="19" fillId="0" borderId="0" xfId="0" applyNumberFormat="1" applyFont="1" applyAlignment="1" applyProtection="1">
      <alignment vertical="center"/>
    </xf>
    <xf numFmtId="0" fontId="19" fillId="0" borderId="15" xfId="0" applyFont="1" applyBorder="1" applyAlignment="1" applyProtection="1">
      <alignment horizontal="left" vertical="center"/>
    </xf>
    <xf numFmtId="0" fontId="19" fillId="3" borderId="19" xfId="0" applyFont="1" applyFill="1" applyBorder="1" applyAlignment="1" applyProtection="1">
      <alignment horizontal="left" vertical="center"/>
    </xf>
    <xf numFmtId="0" fontId="19" fillId="0" borderId="20" xfId="0" applyFont="1" applyBorder="1" applyAlignment="1" applyProtection="1">
      <alignment horizontal="center" vertical="center"/>
    </xf>
    <xf numFmtId="0" fontId="0" fillId="0" borderId="20" xfId="0" applyBorder="1" applyAlignment="1" applyProtection="1">
      <alignment vertical="center"/>
    </xf>
    <xf numFmtId="166" fontId="19" fillId="0" borderId="20" xfId="0" applyNumberFormat="1" applyFont="1" applyBorder="1" applyAlignment="1" applyProtection="1">
      <alignment vertical="center"/>
    </xf>
    <xf numFmtId="0" fontId="19" fillId="0" borderId="21" xfId="0" applyFont="1" applyBorder="1" applyAlignment="1" applyProtection="1">
      <alignment horizontal="left" vertical="center"/>
    </xf>
    <xf numFmtId="0" fontId="31" fillId="0" borderId="0" xfId="0" applyFont="1" applyProtection="1"/>
    <xf numFmtId="0" fontId="32" fillId="0" borderId="0" xfId="0" applyFont="1" applyProtection="1"/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54DC39D2-ADEF-4745-A493-D0D27029F2EF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2F3C9B44-2C47-4616-8489-B560D9EB82BE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QualityGroup\Desktop\D.105_CTIV%20Kyjov%20-%20Technologie%20voln&#225;_V&#253;kaz%20v&#253;m&#283;r_00.xlsx" TargetMode="External"/><Relationship Id="rId1" Type="http://schemas.openxmlformats.org/officeDocument/2006/relationships/externalLinkPath" Target="file:///C:\Users\QualityGroup\Desktop\D.105_CTIV%20Kyjov%20-%20Technologie%20voln&#225;_V&#253;kaz%20v&#253;m&#283;r_00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QualityGroup\Desktop\F.03_CTIV%20Kyjov%20-%20Technologie%20voln&#225;_V&#253;kaz%20v&#253;m&#283;r_00.xlsx" TargetMode="External"/><Relationship Id="rId1" Type="http://schemas.openxmlformats.org/officeDocument/2006/relationships/externalLinkPath" Target="file:///C:\Users\QualityGroup\Desktop\F.03_CTIV%20Kyjov%20-%20Technologie%20voln&#225;_V&#253;kaz%20v&#253;m&#283;r_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kapitulace stavby"/>
      <sheetName val="D.105.01b - Dílenská tech..."/>
    </sheetNames>
    <sheetDataSet>
      <sheetData sheetId="0">
        <row r="6">
          <cell r="K6" t="str">
            <v>Centrum technického a inovativního vzdělání, Kyjov</v>
          </cell>
        </row>
        <row r="8">
          <cell r="AN8">
            <v>45894</v>
          </cell>
        </row>
        <row r="10">
          <cell r="AN10" t="str">
            <v/>
          </cell>
        </row>
        <row r="11">
          <cell r="E11" t="str">
            <v xml:space="preserve"> </v>
          </cell>
          <cell r="AN11" t="str">
            <v/>
          </cell>
        </row>
        <row r="13">
          <cell r="AN13" t="str">
            <v>Vyplň údaj</v>
          </cell>
        </row>
        <row r="14">
          <cell r="E14" t="str">
            <v>Vyplň údaj</v>
          </cell>
          <cell r="AN14" t="str">
            <v>Vyplň údaj</v>
          </cell>
        </row>
        <row r="16">
          <cell r="AN16" t="str">
            <v/>
          </cell>
        </row>
        <row r="17">
          <cell r="E17" t="str">
            <v xml:space="preserve"> </v>
          </cell>
          <cell r="AN17" t="str">
            <v/>
          </cell>
        </row>
        <row r="19">
          <cell r="AN19" t="str">
            <v/>
          </cell>
        </row>
        <row r="20">
          <cell r="E20" t="str">
            <v xml:space="preserve"> </v>
          </cell>
          <cell r="AN20" t="str">
            <v/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kapitulace stavby"/>
      <sheetName val="F.03 - Technika"/>
    </sheetNames>
    <sheetDataSet>
      <sheetData sheetId="0">
        <row r="6">
          <cell r="K6" t="str">
            <v>Centrum technického a inovativního vzdělání, Kyjov</v>
          </cell>
        </row>
        <row r="8">
          <cell r="AN8">
            <v>45894</v>
          </cell>
        </row>
        <row r="10">
          <cell r="AN10" t="str">
            <v/>
          </cell>
        </row>
        <row r="11">
          <cell r="E11" t="str">
            <v xml:space="preserve"> </v>
          </cell>
          <cell r="AN11" t="str">
            <v/>
          </cell>
        </row>
        <row r="13">
          <cell r="AN13" t="str">
            <v>Vyplň údaj</v>
          </cell>
        </row>
        <row r="14">
          <cell r="E14" t="str">
            <v>Vyplň údaj</v>
          </cell>
          <cell r="AN14" t="str">
            <v>Vyplň údaj</v>
          </cell>
        </row>
        <row r="16">
          <cell r="AN16" t="str">
            <v/>
          </cell>
        </row>
        <row r="17">
          <cell r="E17" t="str">
            <v xml:space="preserve"> </v>
          </cell>
          <cell r="AN17" t="str">
            <v/>
          </cell>
        </row>
        <row r="19">
          <cell r="AN19" t="str">
            <v/>
          </cell>
        </row>
        <row r="20">
          <cell r="E20" t="str">
            <v xml:space="preserve"> </v>
          </cell>
          <cell r="AN20" t="str">
            <v/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8"/>
  <sheetViews>
    <sheetView showGridLines="0" tabSelected="1" workbookViewId="0">
      <selection activeCell="BE79" sqref="BE79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1" t="s">
        <v>0</v>
      </c>
      <c r="AZ1" s="11" t="s">
        <v>1</v>
      </c>
      <c r="BA1" s="11" t="s">
        <v>2</v>
      </c>
      <c r="BB1" s="11" t="s">
        <v>1</v>
      </c>
      <c r="BT1" s="11" t="s">
        <v>3</v>
      </c>
      <c r="BU1" s="11" t="s">
        <v>3</v>
      </c>
      <c r="BV1" s="11" t="s">
        <v>4</v>
      </c>
    </row>
    <row r="2" spans="1:74" ht="36.950000000000003" customHeight="1">
      <c r="AR2" s="83" t="s">
        <v>5</v>
      </c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S2" s="12" t="s">
        <v>6</v>
      </c>
      <c r="BT2" s="12" t="s">
        <v>7</v>
      </c>
    </row>
    <row r="3" spans="1:74" ht="6.95" customHeight="1">
      <c r="B3" s="13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5"/>
      <c r="BS3" s="12" t="s">
        <v>6</v>
      </c>
      <c r="BT3" s="12" t="s">
        <v>8</v>
      </c>
    </row>
    <row r="4" spans="1:74" ht="24.95" customHeight="1">
      <c r="B4" s="15"/>
      <c r="D4" s="16" t="s">
        <v>9</v>
      </c>
      <c r="AR4" s="15"/>
      <c r="AS4" s="17" t="s">
        <v>10</v>
      </c>
      <c r="BE4" s="18" t="s">
        <v>11</v>
      </c>
      <c r="BS4" s="12" t="s">
        <v>12</v>
      </c>
    </row>
    <row r="5" spans="1:74" ht="12" customHeight="1">
      <c r="B5" s="15"/>
      <c r="D5" s="19" t="s">
        <v>13</v>
      </c>
      <c r="K5" s="114" t="s">
        <v>14</v>
      </c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R5" s="15"/>
      <c r="BE5" s="111" t="s">
        <v>15</v>
      </c>
      <c r="BS5" s="12" t="s">
        <v>6</v>
      </c>
    </row>
    <row r="6" spans="1:74" ht="36.950000000000003" customHeight="1">
      <c r="B6" s="15"/>
      <c r="D6" s="21" t="s">
        <v>16</v>
      </c>
      <c r="K6" s="115" t="s">
        <v>17</v>
      </c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R6" s="15"/>
      <c r="BE6" s="112"/>
      <c r="BS6" s="12" t="s">
        <v>6</v>
      </c>
    </row>
    <row r="7" spans="1:74" ht="12" customHeight="1">
      <c r="B7" s="15"/>
      <c r="D7" s="22" t="s">
        <v>18</v>
      </c>
      <c r="K7" s="20" t="s">
        <v>1</v>
      </c>
      <c r="AK7" s="22" t="s">
        <v>19</v>
      </c>
      <c r="AN7" s="20" t="s">
        <v>1</v>
      </c>
      <c r="AR7" s="15"/>
      <c r="BE7" s="112"/>
      <c r="BS7" s="12" t="s">
        <v>6</v>
      </c>
    </row>
    <row r="8" spans="1:74" ht="12" customHeight="1">
      <c r="B8" s="15"/>
      <c r="D8" s="22" t="s">
        <v>20</v>
      </c>
      <c r="K8" s="20" t="s">
        <v>21</v>
      </c>
      <c r="AK8" s="22" t="s">
        <v>22</v>
      </c>
      <c r="AN8" s="80">
        <f ca="1">TODAY()</f>
        <v>45936</v>
      </c>
      <c r="AR8" s="15"/>
      <c r="BE8" s="112"/>
      <c r="BS8" s="12" t="s">
        <v>6</v>
      </c>
    </row>
    <row r="9" spans="1:74" ht="14.45" customHeight="1">
      <c r="B9" s="15"/>
      <c r="AR9" s="15"/>
      <c r="BE9" s="112"/>
      <c r="BS9" s="12" t="s">
        <v>6</v>
      </c>
    </row>
    <row r="10" spans="1:74" ht="12" customHeight="1">
      <c r="B10" s="15"/>
      <c r="D10" s="22" t="s">
        <v>23</v>
      </c>
      <c r="AK10" s="22" t="s">
        <v>24</v>
      </c>
      <c r="AN10" s="20" t="s">
        <v>1</v>
      </c>
      <c r="AR10" s="15"/>
      <c r="BE10" s="112"/>
      <c r="BS10" s="12" t="s">
        <v>6</v>
      </c>
    </row>
    <row r="11" spans="1:74" ht="18.399999999999999" customHeight="1">
      <c r="B11" s="15"/>
      <c r="E11" s="20" t="s">
        <v>21</v>
      </c>
      <c r="AK11" s="22" t="s">
        <v>25</v>
      </c>
      <c r="AN11" s="20" t="s">
        <v>1</v>
      </c>
      <c r="AR11" s="15"/>
      <c r="BE11" s="112"/>
      <c r="BS11" s="12" t="s">
        <v>6</v>
      </c>
    </row>
    <row r="12" spans="1:74" ht="6.95" customHeight="1">
      <c r="B12" s="15"/>
      <c r="AR12" s="15"/>
      <c r="BE12" s="112"/>
      <c r="BS12" s="12" t="s">
        <v>6</v>
      </c>
    </row>
    <row r="13" spans="1:74" ht="12" customHeight="1">
      <c r="B13" s="15"/>
      <c r="D13" s="22" t="s">
        <v>26</v>
      </c>
      <c r="AK13" s="22" t="s">
        <v>24</v>
      </c>
      <c r="AN13" s="23" t="s">
        <v>27</v>
      </c>
      <c r="AR13" s="15"/>
      <c r="BE13" s="112"/>
      <c r="BS13" s="12" t="s">
        <v>6</v>
      </c>
    </row>
    <row r="14" spans="1:74" ht="12.75">
      <c r="B14" s="15"/>
      <c r="E14" s="116" t="s">
        <v>27</v>
      </c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22" t="s">
        <v>25</v>
      </c>
      <c r="AN14" s="23" t="s">
        <v>27</v>
      </c>
      <c r="AR14" s="15"/>
      <c r="BE14" s="112"/>
      <c r="BS14" s="12" t="s">
        <v>6</v>
      </c>
    </row>
    <row r="15" spans="1:74" ht="6.95" customHeight="1">
      <c r="B15" s="15"/>
      <c r="AR15" s="15"/>
      <c r="BE15" s="112"/>
      <c r="BS15" s="12" t="s">
        <v>3</v>
      </c>
    </row>
    <row r="16" spans="1:74" ht="12" customHeight="1">
      <c r="B16" s="15"/>
      <c r="D16" s="22" t="s">
        <v>28</v>
      </c>
      <c r="AK16" s="22" t="s">
        <v>24</v>
      </c>
      <c r="AN16" s="20" t="s">
        <v>1</v>
      </c>
      <c r="AR16" s="15"/>
      <c r="BE16" s="112"/>
      <c r="BS16" s="12" t="s">
        <v>3</v>
      </c>
    </row>
    <row r="17" spans="2:71" ht="18.399999999999999" customHeight="1">
      <c r="B17" s="15"/>
      <c r="E17" s="20" t="s">
        <v>21</v>
      </c>
      <c r="AK17" s="22" t="s">
        <v>25</v>
      </c>
      <c r="AN17" s="20" t="s">
        <v>1</v>
      </c>
      <c r="AR17" s="15"/>
      <c r="BE17" s="112"/>
      <c r="BS17" s="12" t="s">
        <v>29</v>
      </c>
    </row>
    <row r="18" spans="2:71" ht="6.95" customHeight="1">
      <c r="B18" s="15"/>
      <c r="AR18" s="15"/>
      <c r="BE18" s="112"/>
      <c r="BS18" s="12" t="s">
        <v>6</v>
      </c>
    </row>
    <row r="19" spans="2:71" ht="12" customHeight="1">
      <c r="B19" s="15"/>
      <c r="D19" s="22" t="s">
        <v>30</v>
      </c>
      <c r="AK19" s="22" t="s">
        <v>24</v>
      </c>
      <c r="AN19" s="20" t="s">
        <v>1</v>
      </c>
      <c r="AR19" s="15"/>
      <c r="BE19" s="112"/>
      <c r="BS19" s="12" t="s">
        <v>6</v>
      </c>
    </row>
    <row r="20" spans="2:71" ht="18.399999999999999" customHeight="1">
      <c r="B20" s="15"/>
      <c r="E20" s="20" t="s">
        <v>21</v>
      </c>
      <c r="AK20" s="22" t="s">
        <v>25</v>
      </c>
      <c r="AN20" s="20" t="s">
        <v>1</v>
      </c>
      <c r="AR20" s="15"/>
      <c r="BE20" s="112"/>
      <c r="BS20" s="12" t="s">
        <v>3</v>
      </c>
    </row>
    <row r="21" spans="2:71" ht="6.95" customHeight="1">
      <c r="B21" s="15"/>
      <c r="AR21" s="15"/>
      <c r="BE21" s="112"/>
    </row>
    <row r="22" spans="2:71" ht="12" customHeight="1">
      <c r="B22" s="15"/>
      <c r="D22" s="22" t="s">
        <v>31</v>
      </c>
      <c r="AR22" s="15"/>
      <c r="BE22" s="112"/>
    </row>
    <row r="23" spans="2:71" ht="16.5" customHeight="1">
      <c r="B23" s="15"/>
      <c r="E23" s="118" t="s">
        <v>1</v>
      </c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118"/>
      <c r="AJ23" s="118"/>
      <c r="AK23" s="118"/>
      <c r="AL23" s="118"/>
      <c r="AM23" s="118"/>
      <c r="AN23" s="118"/>
      <c r="AR23" s="15"/>
      <c r="BE23" s="112"/>
    </row>
    <row r="24" spans="2:71" ht="6.95" customHeight="1">
      <c r="B24" s="15"/>
      <c r="AR24" s="15"/>
      <c r="BE24" s="112"/>
    </row>
    <row r="25" spans="2:71" ht="6.95" customHeight="1">
      <c r="B25" s="15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5"/>
      <c r="BE25" s="112"/>
    </row>
    <row r="26" spans="2:71" s="1" customFormat="1" ht="25.9" customHeight="1">
      <c r="B26" s="25"/>
      <c r="D26" s="26" t="s">
        <v>32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119">
        <f>ROUND(AG94,2)</f>
        <v>0</v>
      </c>
      <c r="AL26" s="120"/>
      <c r="AM26" s="120"/>
      <c r="AN26" s="120"/>
      <c r="AO26" s="120"/>
      <c r="AR26" s="25"/>
      <c r="BE26" s="112"/>
    </row>
    <row r="27" spans="2:71" s="1" customFormat="1" ht="6.95" customHeight="1">
      <c r="B27" s="25"/>
      <c r="AR27" s="25"/>
      <c r="BE27" s="112"/>
    </row>
    <row r="28" spans="2:71" s="1" customFormat="1" ht="12.75">
      <c r="B28" s="25"/>
      <c r="L28" s="121" t="s">
        <v>33</v>
      </c>
      <c r="M28" s="121"/>
      <c r="N28" s="121"/>
      <c r="O28" s="121"/>
      <c r="P28" s="121"/>
      <c r="W28" s="121" t="s">
        <v>34</v>
      </c>
      <c r="X28" s="121"/>
      <c r="Y28" s="121"/>
      <c r="Z28" s="121"/>
      <c r="AA28" s="121"/>
      <c r="AB28" s="121"/>
      <c r="AC28" s="121"/>
      <c r="AD28" s="121"/>
      <c r="AE28" s="121"/>
      <c r="AK28" s="121" t="s">
        <v>35</v>
      </c>
      <c r="AL28" s="121"/>
      <c r="AM28" s="121"/>
      <c r="AN28" s="121"/>
      <c r="AO28" s="121"/>
      <c r="AR28" s="25"/>
      <c r="BE28" s="112"/>
    </row>
    <row r="29" spans="2:71" s="2" customFormat="1" ht="14.45" customHeight="1">
      <c r="B29" s="28"/>
      <c r="D29" s="22" t="s">
        <v>36</v>
      </c>
      <c r="F29" s="22" t="s">
        <v>37</v>
      </c>
      <c r="L29" s="101">
        <v>0.21</v>
      </c>
      <c r="M29" s="100"/>
      <c r="N29" s="100"/>
      <c r="O29" s="100"/>
      <c r="P29" s="100"/>
      <c r="W29" s="99">
        <f>ROUND(AZ94, 2)</f>
        <v>0</v>
      </c>
      <c r="X29" s="100"/>
      <c r="Y29" s="100"/>
      <c r="Z29" s="100"/>
      <c r="AA29" s="100"/>
      <c r="AB29" s="100"/>
      <c r="AC29" s="100"/>
      <c r="AD29" s="100"/>
      <c r="AE29" s="100"/>
      <c r="AK29" s="99">
        <f>ROUND(AV94, 2)</f>
        <v>0</v>
      </c>
      <c r="AL29" s="100"/>
      <c r="AM29" s="100"/>
      <c r="AN29" s="100"/>
      <c r="AO29" s="100"/>
      <c r="AR29" s="28"/>
      <c r="BE29" s="113"/>
    </row>
    <row r="30" spans="2:71" s="2" customFormat="1" ht="14.45" customHeight="1">
      <c r="B30" s="28"/>
      <c r="F30" s="22" t="s">
        <v>38</v>
      </c>
      <c r="L30" s="101">
        <v>0.12</v>
      </c>
      <c r="M30" s="100"/>
      <c r="N30" s="100"/>
      <c r="O30" s="100"/>
      <c r="P30" s="100"/>
      <c r="W30" s="99">
        <f>ROUND(BA94, 2)</f>
        <v>0</v>
      </c>
      <c r="X30" s="100"/>
      <c r="Y30" s="100"/>
      <c r="Z30" s="100"/>
      <c r="AA30" s="100"/>
      <c r="AB30" s="100"/>
      <c r="AC30" s="100"/>
      <c r="AD30" s="100"/>
      <c r="AE30" s="100"/>
      <c r="AK30" s="99">
        <f>ROUND(AW94, 2)</f>
        <v>0</v>
      </c>
      <c r="AL30" s="100"/>
      <c r="AM30" s="100"/>
      <c r="AN30" s="100"/>
      <c r="AO30" s="100"/>
      <c r="AR30" s="28"/>
      <c r="BE30" s="113"/>
    </row>
    <row r="31" spans="2:71" s="2" customFormat="1" ht="14.45" hidden="1" customHeight="1">
      <c r="B31" s="28"/>
      <c r="F31" s="22" t="s">
        <v>39</v>
      </c>
      <c r="L31" s="101">
        <v>0.21</v>
      </c>
      <c r="M31" s="100"/>
      <c r="N31" s="100"/>
      <c r="O31" s="100"/>
      <c r="P31" s="100"/>
      <c r="W31" s="99">
        <f>ROUND(BB94, 2)</f>
        <v>0</v>
      </c>
      <c r="X31" s="100"/>
      <c r="Y31" s="100"/>
      <c r="Z31" s="100"/>
      <c r="AA31" s="100"/>
      <c r="AB31" s="100"/>
      <c r="AC31" s="100"/>
      <c r="AD31" s="100"/>
      <c r="AE31" s="100"/>
      <c r="AK31" s="99">
        <v>0</v>
      </c>
      <c r="AL31" s="100"/>
      <c r="AM31" s="100"/>
      <c r="AN31" s="100"/>
      <c r="AO31" s="100"/>
      <c r="AR31" s="28"/>
      <c r="BE31" s="113"/>
    </row>
    <row r="32" spans="2:71" s="2" customFormat="1" ht="14.45" hidden="1" customHeight="1">
      <c r="B32" s="28"/>
      <c r="F32" s="22" t="s">
        <v>40</v>
      </c>
      <c r="L32" s="101">
        <v>0.12</v>
      </c>
      <c r="M32" s="100"/>
      <c r="N32" s="100"/>
      <c r="O32" s="100"/>
      <c r="P32" s="100"/>
      <c r="W32" s="99">
        <f>ROUND(BC94, 2)</f>
        <v>0</v>
      </c>
      <c r="X32" s="100"/>
      <c r="Y32" s="100"/>
      <c r="Z32" s="100"/>
      <c r="AA32" s="100"/>
      <c r="AB32" s="100"/>
      <c r="AC32" s="100"/>
      <c r="AD32" s="100"/>
      <c r="AE32" s="100"/>
      <c r="AK32" s="99">
        <v>0</v>
      </c>
      <c r="AL32" s="100"/>
      <c r="AM32" s="100"/>
      <c r="AN32" s="100"/>
      <c r="AO32" s="100"/>
      <c r="AR32" s="28"/>
      <c r="BE32" s="113"/>
    </row>
    <row r="33" spans="2:57" s="2" customFormat="1" ht="14.45" hidden="1" customHeight="1">
      <c r="B33" s="28"/>
      <c r="F33" s="22" t="s">
        <v>41</v>
      </c>
      <c r="L33" s="101">
        <v>0</v>
      </c>
      <c r="M33" s="100"/>
      <c r="N33" s="100"/>
      <c r="O33" s="100"/>
      <c r="P33" s="100"/>
      <c r="W33" s="99">
        <f>ROUND(BD94, 2)</f>
        <v>0</v>
      </c>
      <c r="X33" s="100"/>
      <c r="Y33" s="100"/>
      <c r="Z33" s="100"/>
      <c r="AA33" s="100"/>
      <c r="AB33" s="100"/>
      <c r="AC33" s="100"/>
      <c r="AD33" s="100"/>
      <c r="AE33" s="100"/>
      <c r="AK33" s="99">
        <v>0</v>
      </c>
      <c r="AL33" s="100"/>
      <c r="AM33" s="100"/>
      <c r="AN33" s="100"/>
      <c r="AO33" s="100"/>
      <c r="AR33" s="28"/>
      <c r="BE33" s="113"/>
    </row>
    <row r="34" spans="2:57" s="1" customFormat="1" ht="6.95" customHeight="1">
      <c r="B34" s="25"/>
      <c r="AR34" s="25"/>
      <c r="BE34" s="112"/>
    </row>
    <row r="35" spans="2:57" s="1" customFormat="1" ht="25.9" customHeight="1">
      <c r="B35" s="25"/>
      <c r="C35" s="29"/>
      <c r="D35" s="30" t="s">
        <v>42</v>
      </c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2" t="s">
        <v>43</v>
      </c>
      <c r="U35" s="31"/>
      <c r="V35" s="31"/>
      <c r="W35" s="31"/>
      <c r="X35" s="102" t="s">
        <v>44</v>
      </c>
      <c r="Y35" s="103"/>
      <c r="Z35" s="103"/>
      <c r="AA35" s="103"/>
      <c r="AB35" s="103"/>
      <c r="AC35" s="31"/>
      <c r="AD35" s="31"/>
      <c r="AE35" s="31"/>
      <c r="AF35" s="31"/>
      <c r="AG35" s="31"/>
      <c r="AH35" s="31"/>
      <c r="AI35" s="31"/>
      <c r="AJ35" s="31"/>
      <c r="AK35" s="104">
        <f>SUM(AK26:AK33)</f>
        <v>0</v>
      </c>
      <c r="AL35" s="103"/>
      <c r="AM35" s="103"/>
      <c r="AN35" s="103"/>
      <c r="AO35" s="105"/>
      <c r="AP35" s="29"/>
      <c r="AQ35" s="29"/>
      <c r="AR35" s="25"/>
    </row>
    <row r="36" spans="2:57" s="1" customFormat="1" ht="6.95" customHeight="1">
      <c r="B36" s="25"/>
      <c r="AR36" s="25"/>
    </row>
    <row r="37" spans="2:57" s="1" customFormat="1" ht="14.45" customHeight="1">
      <c r="B37" s="25"/>
      <c r="AR37" s="25"/>
    </row>
    <row r="38" spans="2:57" ht="14.45" customHeight="1">
      <c r="B38" s="15"/>
      <c r="AR38" s="15"/>
    </row>
    <row r="39" spans="2:57" ht="14.45" customHeight="1">
      <c r="B39" s="15"/>
      <c r="AR39" s="15"/>
    </row>
    <row r="40" spans="2:57" ht="14.45" customHeight="1">
      <c r="B40" s="15"/>
      <c r="AR40" s="15"/>
    </row>
    <row r="41" spans="2:57" ht="14.45" customHeight="1">
      <c r="B41" s="15"/>
      <c r="AR41" s="15"/>
    </row>
    <row r="42" spans="2:57" ht="14.45" customHeight="1">
      <c r="B42" s="15"/>
      <c r="AR42" s="15"/>
    </row>
    <row r="43" spans="2:57" ht="14.45" customHeight="1">
      <c r="B43" s="15"/>
      <c r="AR43" s="15"/>
    </row>
    <row r="44" spans="2:57" ht="14.45" customHeight="1">
      <c r="B44" s="15"/>
      <c r="AR44" s="15"/>
    </row>
    <row r="45" spans="2:57" ht="14.45" customHeight="1">
      <c r="B45" s="15"/>
      <c r="AR45" s="15"/>
    </row>
    <row r="46" spans="2:57" ht="14.45" customHeight="1">
      <c r="B46" s="15"/>
      <c r="AR46" s="15"/>
    </row>
    <row r="47" spans="2:57" ht="14.45" customHeight="1">
      <c r="B47" s="15"/>
      <c r="AR47" s="15"/>
    </row>
    <row r="48" spans="2:57" ht="14.45" customHeight="1">
      <c r="B48" s="15"/>
      <c r="AR48" s="15"/>
    </row>
    <row r="49" spans="2:44" s="1" customFormat="1" ht="14.45" customHeight="1">
      <c r="B49" s="25"/>
      <c r="D49" s="33" t="s">
        <v>45</v>
      </c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3" t="s">
        <v>46</v>
      </c>
      <c r="AI49" s="34"/>
      <c r="AJ49" s="34"/>
      <c r="AK49" s="34"/>
      <c r="AL49" s="34"/>
      <c r="AM49" s="34"/>
      <c r="AN49" s="34"/>
      <c r="AO49" s="34"/>
      <c r="AR49" s="25"/>
    </row>
    <row r="50" spans="2:44">
      <c r="B50" s="15"/>
      <c r="AR50" s="15"/>
    </row>
    <row r="51" spans="2:44">
      <c r="B51" s="15"/>
      <c r="AR51" s="15"/>
    </row>
    <row r="52" spans="2:44">
      <c r="B52" s="15"/>
      <c r="AR52" s="15"/>
    </row>
    <row r="53" spans="2:44">
      <c r="B53" s="15"/>
      <c r="AR53" s="15"/>
    </row>
    <row r="54" spans="2:44">
      <c r="B54" s="15"/>
      <c r="AR54" s="15"/>
    </row>
    <row r="55" spans="2:44">
      <c r="B55" s="15"/>
      <c r="AR55" s="15"/>
    </row>
    <row r="56" spans="2:44">
      <c r="B56" s="15"/>
      <c r="AR56" s="15"/>
    </row>
    <row r="57" spans="2:44">
      <c r="B57" s="15"/>
      <c r="AR57" s="15"/>
    </row>
    <row r="58" spans="2:44">
      <c r="B58" s="15"/>
      <c r="AR58" s="15"/>
    </row>
    <row r="59" spans="2:44">
      <c r="B59" s="15"/>
      <c r="AR59" s="15"/>
    </row>
    <row r="60" spans="2:44" s="1" customFormat="1" ht="12.75">
      <c r="B60" s="25"/>
      <c r="D60" s="35" t="s">
        <v>47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35" t="s">
        <v>48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5" t="s">
        <v>47</v>
      </c>
      <c r="AI60" s="27"/>
      <c r="AJ60" s="27"/>
      <c r="AK60" s="27"/>
      <c r="AL60" s="27"/>
      <c r="AM60" s="35" t="s">
        <v>48</v>
      </c>
      <c r="AN60" s="27"/>
      <c r="AO60" s="27"/>
      <c r="AR60" s="25"/>
    </row>
    <row r="61" spans="2:44">
      <c r="B61" s="15"/>
      <c r="AR61" s="15"/>
    </row>
    <row r="62" spans="2:44">
      <c r="B62" s="15"/>
      <c r="AR62" s="15"/>
    </row>
    <row r="63" spans="2:44">
      <c r="B63" s="15"/>
      <c r="AR63" s="15"/>
    </row>
    <row r="64" spans="2:44" s="1" customFormat="1" ht="12.75">
      <c r="B64" s="25"/>
      <c r="D64" s="33" t="s">
        <v>49</v>
      </c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3" t="s">
        <v>50</v>
      </c>
      <c r="AI64" s="34"/>
      <c r="AJ64" s="34"/>
      <c r="AK64" s="34"/>
      <c r="AL64" s="34"/>
      <c r="AM64" s="34"/>
      <c r="AN64" s="34"/>
      <c r="AO64" s="34"/>
      <c r="AR64" s="25"/>
    </row>
    <row r="65" spans="2:44">
      <c r="B65" s="15"/>
      <c r="AR65" s="15"/>
    </row>
    <row r="66" spans="2:44">
      <c r="B66" s="15"/>
      <c r="AR66" s="15"/>
    </row>
    <row r="67" spans="2:44">
      <c r="B67" s="15"/>
      <c r="AR67" s="15"/>
    </row>
    <row r="68" spans="2:44">
      <c r="B68" s="15"/>
      <c r="AR68" s="15"/>
    </row>
    <row r="69" spans="2:44">
      <c r="B69" s="15"/>
      <c r="AR69" s="15"/>
    </row>
    <row r="70" spans="2:44">
      <c r="B70" s="15"/>
      <c r="AR70" s="15"/>
    </row>
    <row r="71" spans="2:44">
      <c r="B71" s="15"/>
      <c r="AR71" s="15"/>
    </row>
    <row r="72" spans="2:44">
      <c r="B72" s="15"/>
      <c r="AR72" s="15"/>
    </row>
    <row r="73" spans="2:44">
      <c r="B73" s="15"/>
      <c r="AR73" s="15"/>
    </row>
    <row r="74" spans="2:44">
      <c r="B74" s="15"/>
      <c r="AR74" s="15"/>
    </row>
    <row r="75" spans="2:44" s="1" customFormat="1" ht="12.75">
      <c r="B75" s="25"/>
      <c r="D75" s="35" t="s">
        <v>47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5" t="s">
        <v>48</v>
      </c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5" t="s">
        <v>47</v>
      </c>
      <c r="AI75" s="27"/>
      <c r="AJ75" s="27"/>
      <c r="AK75" s="27"/>
      <c r="AL75" s="27"/>
      <c r="AM75" s="35" t="s">
        <v>48</v>
      </c>
      <c r="AN75" s="27"/>
      <c r="AO75" s="27"/>
      <c r="AR75" s="25"/>
    </row>
    <row r="76" spans="2:44" s="1" customFormat="1">
      <c r="B76" s="25"/>
      <c r="AR76" s="25"/>
    </row>
    <row r="77" spans="2:44" s="1" customFormat="1" ht="6.95" customHeight="1"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25"/>
    </row>
    <row r="81" spans="1:91" s="1" customFormat="1" ht="6.95" customHeight="1"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25"/>
    </row>
    <row r="82" spans="1:91" s="1" customFormat="1" ht="24.95" customHeight="1">
      <c r="B82" s="25"/>
      <c r="C82" s="16" t="s">
        <v>51</v>
      </c>
      <c r="AR82" s="25"/>
    </row>
    <row r="83" spans="1:91" s="1" customFormat="1" ht="6.95" customHeight="1">
      <c r="B83" s="25"/>
      <c r="AR83" s="25"/>
    </row>
    <row r="84" spans="1:91" s="3" customFormat="1" ht="12" customHeight="1">
      <c r="B84" s="40"/>
      <c r="C84" s="22" t="s">
        <v>13</v>
      </c>
      <c r="L84" s="3" t="str">
        <f>K5</f>
        <v>P-22-039-000</v>
      </c>
      <c r="AR84" s="40"/>
    </row>
    <row r="85" spans="1:91" s="4" customFormat="1" ht="36.950000000000003" customHeight="1">
      <c r="B85" s="41"/>
      <c r="C85" s="42" t="s">
        <v>16</v>
      </c>
      <c r="L85" s="90" t="str">
        <f>K6</f>
        <v>Centrum technického a inovativního vzdělání, Kyjov</v>
      </c>
      <c r="M85" s="91"/>
      <c r="N85" s="91"/>
      <c r="O85" s="91"/>
      <c r="P85" s="91"/>
      <c r="Q85" s="91"/>
      <c r="R85" s="91"/>
      <c r="S85" s="91"/>
      <c r="T85" s="91"/>
      <c r="U85" s="91"/>
      <c r="V85" s="91"/>
      <c r="W85" s="91"/>
      <c r="X85" s="91"/>
      <c r="Y85" s="91"/>
      <c r="Z85" s="91"/>
      <c r="AA85" s="91"/>
      <c r="AB85" s="91"/>
      <c r="AC85" s="91"/>
      <c r="AD85" s="91"/>
      <c r="AE85" s="91"/>
      <c r="AF85" s="91"/>
      <c r="AG85" s="91"/>
      <c r="AH85" s="91"/>
      <c r="AI85" s="91"/>
      <c r="AJ85" s="91"/>
      <c r="AR85" s="41"/>
    </row>
    <row r="86" spans="1:91" s="1" customFormat="1" ht="6.95" customHeight="1">
      <c r="B86" s="25"/>
      <c r="AR86" s="25"/>
    </row>
    <row r="87" spans="1:91" s="1" customFormat="1" ht="12" customHeight="1">
      <c r="B87" s="25"/>
      <c r="C87" s="22" t="s">
        <v>20</v>
      </c>
      <c r="L87" s="43" t="str">
        <f>IF(K8="","",K8)</f>
        <v xml:space="preserve"> </v>
      </c>
      <c r="AI87" s="22" t="s">
        <v>22</v>
      </c>
      <c r="AM87" s="92">
        <f ca="1">IF(AN8= "","",AN8)</f>
        <v>45936</v>
      </c>
      <c r="AN87" s="92"/>
      <c r="AR87" s="25"/>
    </row>
    <row r="88" spans="1:91" s="1" customFormat="1" ht="6.95" customHeight="1">
      <c r="B88" s="25"/>
      <c r="AR88" s="25"/>
    </row>
    <row r="89" spans="1:91" s="1" customFormat="1" ht="15.2" customHeight="1">
      <c r="B89" s="25"/>
      <c r="C89" s="22" t="s">
        <v>23</v>
      </c>
      <c r="L89" s="3" t="str">
        <f>IF(E11= "","",E11)</f>
        <v xml:space="preserve"> </v>
      </c>
      <c r="AI89" s="22" t="s">
        <v>28</v>
      </c>
      <c r="AM89" s="93" t="str">
        <f>IF(E17="","",E17)</f>
        <v xml:space="preserve"> </v>
      </c>
      <c r="AN89" s="94"/>
      <c r="AO89" s="94"/>
      <c r="AP89" s="94"/>
      <c r="AR89" s="25"/>
      <c r="AS89" s="95" t="s">
        <v>52</v>
      </c>
      <c r="AT89" s="96"/>
      <c r="AU89" s="44"/>
      <c r="AV89" s="44"/>
      <c r="AW89" s="44"/>
      <c r="AX89" s="44"/>
      <c r="AY89" s="44"/>
      <c r="AZ89" s="44"/>
      <c r="BA89" s="44"/>
      <c r="BB89" s="44"/>
      <c r="BC89" s="44"/>
      <c r="BD89" s="45"/>
    </row>
    <row r="90" spans="1:91" s="1" customFormat="1" ht="15.2" customHeight="1">
      <c r="B90" s="25"/>
      <c r="C90" s="22" t="s">
        <v>26</v>
      </c>
      <c r="L90" s="3" t="str">
        <f>IF(E14= "Vyplň údaj","",E14)</f>
        <v/>
      </c>
      <c r="AI90" s="22" t="s">
        <v>30</v>
      </c>
      <c r="AM90" s="93" t="str">
        <f>IF(E20="","",E20)</f>
        <v xml:space="preserve"> </v>
      </c>
      <c r="AN90" s="94"/>
      <c r="AO90" s="94"/>
      <c r="AP90" s="94"/>
      <c r="AR90" s="25"/>
      <c r="AS90" s="97"/>
      <c r="AT90" s="98"/>
      <c r="BD90" s="46"/>
    </row>
    <row r="91" spans="1:91" s="1" customFormat="1" ht="10.9" customHeight="1">
      <c r="B91" s="25"/>
      <c r="AR91" s="25"/>
      <c r="AS91" s="97"/>
      <c r="AT91" s="98"/>
      <c r="BD91" s="46"/>
    </row>
    <row r="92" spans="1:91" s="1" customFormat="1" ht="29.25" customHeight="1">
      <c r="B92" s="25"/>
      <c r="C92" s="85" t="s">
        <v>53</v>
      </c>
      <c r="D92" s="86"/>
      <c r="E92" s="86"/>
      <c r="F92" s="86"/>
      <c r="G92" s="86"/>
      <c r="H92" s="47"/>
      <c r="I92" s="87" t="s">
        <v>54</v>
      </c>
      <c r="J92" s="86"/>
      <c r="K92" s="86"/>
      <c r="L92" s="86"/>
      <c r="M92" s="86"/>
      <c r="N92" s="86"/>
      <c r="O92" s="86"/>
      <c r="P92" s="86"/>
      <c r="Q92" s="86"/>
      <c r="R92" s="86"/>
      <c r="S92" s="86"/>
      <c r="T92" s="86"/>
      <c r="U92" s="86"/>
      <c r="V92" s="86"/>
      <c r="W92" s="86"/>
      <c r="X92" s="86"/>
      <c r="Y92" s="86"/>
      <c r="Z92" s="86"/>
      <c r="AA92" s="86"/>
      <c r="AB92" s="86"/>
      <c r="AC92" s="86"/>
      <c r="AD92" s="86"/>
      <c r="AE92" s="86"/>
      <c r="AF92" s="86"/>
      <c r="AG92" s="88" t="s">
        <v>55</v>
      </c>
      <c r="AH92" s="86"/>
      <c r="AI92" s="86"/>
      <c r="AJ92" s="86"/>
      <c r="AK92" s="86"/>
      <c r="AL92" s="86"/>
      <c r="AM92" s="86"/>
      <c r="AN92" s="87" t="s">
        <v>56</v>
      </c>
      <c r="AO92" s="86"/>
      <c r="AP92" s="89"/>
      <c r="AQ92" s="48" t="s">
        <v>57</v>
      </c>
      <c r="AR92" s="25"/>
      <c r="AS92" s="49" t="s">
        <v>58</v>
      </c>
      <c r="AT92" s="50" t="s">
        <v>59</v>
      </c>
      <c r="AU92" s="50" t="s">
        <v>60</v>
      </c>
      <c r="AV92" s="50" t="s">
        <v>61</v>
      </c>
      <c r="AW92" s="50" t="s">
        <v>62</v>
      </c>
      <c r="AX92" s="50" t="s">
        <v>63</v>
      </c>
      <c r="AY92" s="50" t="s">
        <v>64</v>
      </c>
      <c r="AZ92" s="50" t="s">
        <v>65</v>
      </c>
      <c r="BA92" s="50" t="s">
        <v>66</v>
      </c>
      <c r="BB92" s="50" t="s">
        <v>67</v>
      </c>
      <c r="BC92" s="50" t="s">
        <v>68</v>
      </c>
      <c r="BD92" s="51" t="s">
        <v>69</v>
      </c>
    </row>
    <row r="93" spans="1:91" s="1" customFormat="1" ht="10.9" customHeight="1">
      <c r="B93" s="25"/>
      <c r="AR93" s="25"/>
      <c r="AS93" s="52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5"/>
    </row>
    <row r="94" spans="1:91" s="5" customFormat="1" ht="32.450000000000003" customHeight="1">
      <c r="B94" s="53"/>
      <c r="C94" s="54" t="s">
        <v>70</v>
      </c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  <c r="AD94" s="55"/>
      <c r="AE94" s="55"/>
      <c r="AF94" s="55"/>
      <c r="AG94" s="109">
        <f>ROUND(AG95,2)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56" t="s">
        <v>1</v>
      </c>
      <c r="AR94" s="53"/>
      <c r="AS94" s="57">
        <f>ROUND(AS95,2)</f>
        <v>0</v>
      </c>
      <c r="AT94" s="58">
        <f>ROUND(SUM(AV94:AW94),2)</f>
        <v>0</v>
      </c>
      <c r="AU94" s="59">
        <f>ROUND(AU95,5)</f>
        <v>0</v>
      </c>
      <c r="AV94" s="58">
        <f>ROUND(AZ94*L29,2)</f>
        <v>0</v>
      </c>
      <c r="AW94" s="58">
        <f>ROUND(BA94*L30,2)</f>
        <v>0</v>
      </c>
      <c r="AX94" s="58">
        <f>ROUND(BB94*L29,2)</f>
        <v>0</v>
      </c>
      <c r="AY94" s="58">
        <f>ROUND(BC94*L30,2)</f>
        <v>0</v>
      </c>
      <c r="AZ94" s="58">
        <f>ROUND(AZ95,2)</f>
        <v>0</v>
      </c>
      <c r="BA94" s="58">
        <f>ROUND(BA95,2)</f>
        <v>0</v>
      </c>
      <c r="BB94" s="58">
        <f>ROUND(BB95,2)</f>
        <v>0</v>
      </c>
      <c r="BC94" s="58">
        <f>ROUND(BC95,2)</f>
        <v>0</v>
      </c>
      <c r="BD94" s="60">
        <f>ROUND(BD95,2)</f>
        <v>0</v>
      </c>
      <c r="BS94" s="61" t="s">
        <v>71</v>
      </c>
      <c r="BT94" s="61" t="s">
        <v>72</v>
      </c>
      <c r="BU94" s="62" t="s">
        <v>73</v>
      </c>
      <c r="BV94" s="61" t="s">
        <v>74</v>
      </c>
      <c r="BW94" s="61" t="s">
        <v>4</v>
      </c>
      <c r="BX94" s="61" t="s">
        <v>75</v>
      </c>
      <c r="CL94" s="61" t="s">
        <v>1</v>
      </c>
    </row>
    <row r="95" spans="1:91" s="6" customFormat="1" ht="24.75" customHeight="1">
      <c r="A95" s="63" t="s">
        <v>76</v>
      </c>
      <c r="B95" s="64"/>
      <c r="C95" s="65"/>
      <c r="D95" s="108" t="s">
        <v>77</v>
      </c>
      <c r="E95" s="108"/>
      <c r="F95" s="108"/>
      <c r="G95" s="108"/>
      <c r="H95" s="108"/>
      <c r="I95" s="66"/>
      <c r="J95" s="108" t="s">
        <v>78</v>
      </c>
      <c r="K95" s="108"/>
      <c r="L95" s="108"/>
      <c r="M95" s="108"/>
      <c r="N95" s="108"/>
      <c r="O95" s="108"/>
      <c r="P95" s="108"/>
      <c r="Q95" s="108"/>
      <c r="R95" s="108"/>
      <c r="S95" s="108"/>
      <c r="T95" s="108"/>
      <c r="U95" s="108"/>
      <c r="V95" s="108"/>
      <c r="W95" s="108"/>
      <c r="X95" s="108"/>
      <c r="Y95" s="108"/>
      <c r="Z95" s="108"/>
      <c r="AA95" s="108"/>
      <c r="AB95" s="108"/>
      <c r="AC95" s="108"/>
      <c r="AD95" s="108"/>
      <c r="AE95" s="108"/>
      <c r="AF95" s="108"/>
      <c r="AG95" s="106">
        <f>'D.104.01a - Dílenská tech...'!J30</f>
        <v>0</v>
      </c>
      <c r="AH95" s="107"/>
      <c r="AI95" s="107"/>
      <c r="AJ95" s="107"/>
      <c r="AK95" s="107"/>
      <c r="AL95" s="107"/>
      <c r="AM95" s="107"/>
      <c r="AN95" s="106">
        <f>SUM(AG95,AT95)</f>
        <v>0</v>
      </c>
      <c r="AO95" s="107"/>
      <c r="AP95" s="107"/>
      <c r="AQ95" s="67" t="s">
        <v>79</v>
      </c>
      <c r="AR95" s="64"/>
      <c r="AS95" s="68">
        <v>0</v>
      </c>
      <c r="AT95" s="69">
        <f>ROUND(SUM(AV95:AW95),2)</f>
        <v>0</v>
      </c>
      <c r="AU95" s="70">
        <f>'D.104.01a - Dílenská tech...'!P117</f>
        <v>0</v>
      </c>
      <c r="AV95" s="69">
        <f>'D.104.01a - Dílenská tech...'!J33</f>
        <v>0</v>
      </c>
      <c r="AW95" s="69">
        <f>'D.104.01a - Dílenská tech...'!J34</f>
        <v>0</v>
      </c>
      <c r="AX95" s="69">
        <f>'D.104.01a - Dílenská tech...'!J35</f>
        <v>0</v>
      </c>
      <c r="AY95" s="69">
        <f>'D.104.01a - Dílenská tech...'!J36</f>
        <v>0</v>
      </c>
      <c r="AZ95" s="69">
        <f>'D.104.01a - Dílenská tech...'!F33</f>
        <v>0</v>
      </c>
      <c r="BA95" s="69">
        <f>'D.104.01a - Dílenská tech...'!F34</f>
        <v>0</v>
      </c>
      <c r="BB95" s="69">
        <f>'D.104.01a - Dílenská tech...'!F35</f>
        <v>0</v>
      </c>
      <c r="BC95" s="69">
        <f>'D.104.01a - Dílenská tech...'!F36</f>
        <v>0</v>
      </c>
      <c r="BD95" s="71">
        <f>'D.104.01a - Dílenská tech...'!F37</f>
        <v>0</v>
      </c>
      <c r="BT95" s="72" t="s">
        <v>80</v>
      </c>
      <c r="BV95" s="72" t="s">
        <v>74</v>
      </c>
      <c r="BW95" s="72" t="s">
        <v>81</v>
      </c>
      <c r="BX95" s="72" t="s">
        <v>4</v>
      </c>
      <c r="CL95" s="72" t="s">
        <v>1</v>
      </c>
      <c r="CM95" s="72" t="s">
        <v>82</v>
      </c>
    </row>
    <row r="96" spans="1:91" s="1" customFormat="1" ht="30" customHeight="1">
      <c r="A96" s="63" t="s">
        <v>76</v>
      </c>
      <c r="B96" s="25"/>
      <c r="D96" s="108" t="s">
        <v>308</v>
      </c>
      <c r="E96" s="108"/>
      <c r="F96" s="108"/>
      <c r="G96" s="108"/>
      <c r="H96" s="108"/>
      <c r="I96" s="66"/>
      <c r="J96" s="108" t="s">
        <v>78</v>
      </c>
      <c r="K96" s="108"/>
      <c r="L96" s="108"/>
      <c r="M96" s="108"/>
      <c r="N96" s="108"/>
      <c r="O96" s="108"/>
      <c r="P96" s="108"/>
      <c r="Q96" s="108"/>
      <c r="R96" s="108"/>
      <c r="S96" s="108"/>
      <c r="T96" s="108"/>
      <c r="U96" s="108"/>
      <c r="V96" s="108"/>
      <c r="W96" s="108"/>
      <c r="X96" s="108"/>
      <c r="Y96" s="108"/>
      <c r="Z96" s="108"/>
      <c r="AA96" s="108"/>
      <c r="AB96" s="108"/>
      <c r="AC96" s="108"/>
      <c r="AD96" s="108"/>
      <c r="AE96" s="108"/>
      <c r="AF96" s="108"/>
      <c r="AG96" s="106">
        <f>'D.105.01b - Dílenská tech...'!J31</f>
        <v>0</v>
      </c>
      <c r="AH96" s="107"/>
      <c r="AI96" s="107"/>
      <c r="AJ96" s="107"/>
      <c r="AK96" s="107"/>
      <c r="AL96" s="107"/>
      <c r="AM96" s="107"/>
      <c r="AN96" s="106">
        <f>SUM(AG96,AT96)</f>
        <v>0</v>
      </c>
      <c r="AO96" s="107"/>
      <c r="AP96" s="107"/>
      <c r="AR96" s="25"/>
    </row>
    <row r="97" spans="1:44" s="1" customFormat="1" ht="16.5" customHeight="1">
      <c r="A97" s="63" t="s">
        <v>76</v>
      </c>
      <c r="B97" s="36"/>
      <c r="C97" s="82"/>
      <c r="D97" s="122" t="s">
        <v>309</v>
      </c>
      <c r="E97" s="122"/>
      <c r="F97" s="122"/>
      <c r="G97" s="122"/>
      <c r="H97" s="122"/>
      <c r="I97" s="81"/>
      <c r="J97" s="122" t="s">
        <v>310</v>
      </c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  <c r="AA97" s="122"/>
      <c r="AB97" s="122"/>
      <c r="AC97" s="122"/>
      <c r="AD97" s="122"/>
      <c r="AE97" s="122"/>
      <c r="AF97" s="122"/>
      <c r="AG97" s="123">
        <v>0</v>
      </c>
      <c r="AH97" s="124"/>
      <c r="AI97" s="124"/>
      <c r="AJ97" s="124"/>
      <c r="AK97" s="124"/>
      <c r="AL97" s="124"/>
      <c r="AM97" s="124"/>
      <c r="AN97" s="123">
        <f>SUM(AG97,AT97)</f>
        <v>0</v>
      </c>
      <c r="AO97" s="124"/>
      <c r="AP97" s="124"/>
      <c r="AQ97" s="37"/>
      <c r="AR97" s="25"/>
    </row>
    <row r="98" spans="1:44" ht="18.75" customHeight="1"/>
  </sheetData>
  <mergeCells count="50">
    <mergeCell ref="D97:H97"/>
    <mergeCell ref="J97:AF97"/>
    <mergeCell ref="AG97:AM97"/>
    <mergeCell ref="AN97:AP97"/>
    <mergeCell ref="AK30:AO30"/>
    <mergeCell ref="L30:P30"/>
    <mergeCell ref="W31:AE31"/>
    <mergeCell ref="L31:P31"/>
    <mergeCell ref="D96:H96"/>
    <mergeCell ref="J96:AF96"/>
    <mergeCell ref="AG96:AM96"/>
    <mergeCell ref="AN96:AP96"/>
    <mergeCell ref="W32:AE32"/>
    <mergeCell ref="AK32:AO32"/>
    <mergeCell ref="L32:P32"/>
    <mergeCell ref="AN95:AP95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</mergeCells>
  <hyperlinks>
    <hyperlink ref="A95" location="'D.104.01a - Dílenská tech...'!C2" display="/" xr:uid="{00000000-0004-0000-0000-000000000000}"/>
    <hyperlink ref="A96" location="'D.105.01b - Dílenská tech...'!C2" display="/" xr:uid="{0405854D-AC93-4A70-A9C2-EFAAFBB792AD}"/>
    <hyperlink ref="A97" location="'F.03 - Technika'!C2" display="/" xr:uid="{040CA6F2-4783-455B-ABE1-A630B64DAC14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128"/>
  <sheetViews>
    <sheetView showGridLines="0" workbookViewId="0">
      <selection activeCell="I121" sqref="I121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1" width="14.16406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1:46" ht="36.950000000000003" customHeight="1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6" t="s">
        <v>5</v>
      </c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5"/>
      <c r="X2" s="125"/>
      <c r="Y2" s="125"/>
      <c r="Z2" s="125"/>
      <c r="AA2" s="125"/>
      <c r="AB2" s="125"/>
      <c r="AT2" s="12" t="s">
        <v>81</v>
      </c>
    </row>
    <row r="3" spans="1:46" ht="6.95" hidden="1" customHeight="1">
      <c r="A3" s="125"/>
      <c r="B3" s="128"/>
      <c r="C3" s="129"/>
      <c r="D3" s="129"/>
      <c r="E3" s="129"/>
      <c r="F3" s="129"/>
      <c r="G3" s="129"/>
      <c r="H3" s="129"/>
      <c r="I3" s="129"/>
      <c r="J3" s="129"/>
      <c r="K3" s="129"/>
      <c r="L3" s="130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T3" s="12" t="s">
        <v>82</v>
      </c>
    </row>
    <row r="4" spans="1:46" ht="24.95" hidden="1" customHeight="1">
      <c r="A4" s="125"/>
      <c r="B4" s="130"/>
      <c r="C4" s="125"/>
      <c r="D4" s="131" t="s">
        <v>83</v>
      </c>
      <c r="E4" s="125"/>
      <c r="F4" s="125"/>
      <c r="G4" s="125"/>
      <c r="H4" s="125"/>
      <c r="I4" s="125"/>
      <c r="J4" s="125"/>
      <c r="K4" s="125"/>
      <c r="L4" s="130"/>
      <c r="M4" s="132" t="s">
        <v>10</v>
      </c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T4" s="12" t="s">
        <v>3</v>
      </c>
    </row>
    <row r="5" spans="1:46" ht="6.95" hidden="1" customHeight="1">
      <c r="A5" s="125"/>
      <c r="B5" s="130"/>
      <c r="C5" s="125"/>
      <c r="D5" s="125"/>
      <c r="E5" s="125"/>
      <c r="F5" s="125"/>
      <c r="G5" s="125"/>
      <c r="H5" s="125"/>
      <c r="I5" s="125"/>
      <c r="J5" s="125"/>
      <c r="K5" s="125"/>
      <c r="L5" s="130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</row>
    <row r="6" spans="1:46" ht="12" hidden="1" customHeight="1">
      <c r="A6" s="125"/>
      <c r="B6" s="130"/>
      <c r="C6" s="125"/>
      <c r="D6" s="133" t="s">
        <v>16</v>
      </c>
      <c r="E6" s="125"/>
      <c r="F6" s="125"/>
      <c r="G6" s="125"/>
      <c r="H6" s="125"/>
      <c r="I6" s="125"/>
      <c r="J6" s="125"/>
      <c r="K6" s="125"/>
      <c r="L6" s="130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</row>
    <row r="7" spans="1:46" ht="16.5" hidden="1" customHeight="1">
      <c r="A7" s="125"/>
      <c r="B7" s="130"/>
      <c r="C7" s="125"/>
      <c r="D7" s="125"/>
      <c r="E7" s="134" t="str">
        <f>'Rekapitulace stavby'!K6</f>
        <v>Centrum technického a inovativního vzdělání, Kyjov</v>
      </c>
      <c r="F7" s="135"/>
      <c r="G7" s="135"/>
      <c r="H7" s="135"/>
      <c r="I7" s="125"/>
      <c r="J7" s="125"/>
      <c r="K7" s="125"/>
      <c r="L7" s="130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</row>
    <row r="8" spans="1:46" s="1" customFormat="1" ht="12" hidden="1" customHeight="1">
      <c r="A8" s="136"/>
      <c r="B8" s="137"/>
      <c r="C8" s="136"/>
      <c r="D8" s="133" t="s">
        <v>84</v>
      </c>
      <c r="E8" s="136"/>
      <c r="F8" s="136"/>
      <c r="G8" s="136"/>
      <c r="H8" s="136"/>
      <c r="I8" s="136"/>
      <c r="J8" s="136"/>
      <c r="K8" s="136"/>
      <c r="L8" s="137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6"/>
      <c r="AB8" s="136"/>
    </row>
    <row r="9" spans="1:46" s="1" customFormat="1" ht="16.5" hidden="1" customHeight="1">
      <c r="A9" s="136"/>
      <c r="B9" s="137"/>
      <c r="C9" s="136"/>
      <c r="D9" s="136"/>
      <c r="E9" s="138" t="s">
        <v>85</v>
      </c>
      <c r="F9" s="139"/>
      <c r="G9" s="139"/>
      <c r="H9" s="139"/>
      <c r="I9" s="136"/>
      <c r="J9" s="136"/>
      <c r="K9" s="136"/>
      <c r="L9" s="137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  <c r="AA9" s="136"/>
      <c r="AB9" s="136"/>
    </row>
    <row r="10" spans="1:46" s="1" customFormat="1" hidden="1">
      <c r="A10" s="136"/>
      <c r="B10" s="137"/>
      <c r="C10" s="136"/>
      <c r="D10" s="136"/>
      <c r="E10" s="136"/>
      <c r="F10" s="136"/>
      <c r="G10" s="136"/>
      <c r="H10" s="136"/>
      <c r="I10" s="136"/>
      <c r="J10" s="136"/>
      <c r="K10" s="136"/>
      <c r="L10" s="137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136"/>
      <c r="AA10" s="136"/>
      <c r="AB10" s="136"/>
    </row>
    <row r="11" spans="1:46" s="1" customFormat="1" ht="12" hidden="1" customHeight="1">
      <c r="A11" s="136"/>
      <c r="B11" s="137"/>
      <c r="C11" s="136"/>
      <c r="D11" s="133" t="s">
        <v>18</v>
      </c>
      <c r="E11" s="136"/>
      <c r="F11" s="140" t="s">
        <v>1</v>
      </c>
      <c r="G11" s="136"/>
      <c r="H11" s="136"/>
      <c r="I11" s="133" t="s">
        <v>19</v>
      </c>
      <c r="J11" s="140" t="s">
        <v>1</v>
      </c>
      <c r="K11" s="136"/>
      <c r="L11" s="137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6"/>
    </row>
    <row r="12" spans="1:46" s="1" customFormat="1" ht="12" hidden="1" customHeight="1">
      <c r="A12" s="136"/>
      <c r="B12" s="137"/>
      <c r="C12" s="136"/>
      <c r="D12" s="133" t="s">
        <v>20</v>
      </c>
      <c r="E12" s="136"/>
      <c r="F12" s="140" t="s">
        <v>21</v>
      </c>
      <c r="G12" s="136"/>
      <c r="H12" s="136"/>
      <c r="I12" s="133" t="s">
        <v>22</v>
      </c>
      <c r="J12" s="141">
        <f ca="1">'Rekapitulace stavby'!AN8</f>
        <v>45936</v>
      </c>
      <c r="K12" s="136"/>
      <c r="L12" s="137"/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6"/>
      <c r="Y12" s="136"/>
      <c r="Z12" s="136"/>
      <c r="AA12" s="136"/>
      <c r="AB12" s="136"/>
    </row>
    <row r="13" spans="1:46" s="1" customFormat="1" ht="10.9" hidden="1" customHeight="1">
      <c r="A13" s="136"/>
      <c r="B13" s="137"/>
      <c r="C13" s="136"/>
      <c r="D13" s="136"/>
      <c r="E13" s="136"/>
      <c r="F13" s="136"/>
      <c r="G13" s="136"/>
      <c r="H13" s="136"/>
      <c r="I13" s="136"/>
      <c r="J13" s="136"/>
      <c r="K13" s="136"/>
      <c r="L13" s="137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6"/>
      <c r="Y13" s="136"/>
      <c r="Z13" s="136"/>
      <c r="AA13" s="136"/>
      <c r="AB13" s="136"/>
    </row>
    <row r="14" spans="1:46" s="1" customFormat="1" ht="12" hidden="1" customHeight="1">
      <c r="A14" s="136"/>
      <c r="B14" s="137"/>
      <c r="C14" s="136"/>
      <c r="D14" s="133" t="s">
        <v>23</v>
      </c>
      <c r="E14" s="136"/>
      <c r="F14" s="136"/>
      <c r="G14" s="136"/>
      <c r="H14" s="136"/>
      <c r="I14" s="133" t="s">
        <v>24</v>
      </c>
      <c r="J14" s="140" t="str">
        <f>IF('Rekapitulace stavby'!AN10="","",'Rekapitulace stavby'!AN10)</f>
        <v/>
      </c>
      <c r="K14" s="136"/>
      <c r="L14" s="137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36"/>
      <c r="Y14" s="136"/>
      <c r="Z14" s="136"/>
      <c r="AA14" s="136"/>
      <c r="AB14" s="136"/>
    </row>
    <row r="15" spans="1:46" s="1" customFormat="1" ht="18" hidden="1" customHeight="1">
      <c r="A15" s="136"/>
      <c r="B15" s="137"/>
      <c r="C15" s="136"/>
      <c r="D15" s="136"/>
      <c r="E15" s="140" t="str">
        <f>IF('Rekapitulace stavby'!E11="","",'Rekapitulace stavby'!E11)</f>
        <v xml:space="preserve"> </v>
      </c>
      <c r="F15" s="136"/>
      <c r="G15" s="136"/>
      <c r="H15" s="136"/>
      <c r="I15" s="133" t="s">
        <v>25</v>
      </c>
      <c r="J15" s="140" t="str">
        <f>IF('Rekapitulace stavby'!AN11="","",'Rekapitulace stavby'!AN11)</f>
        <v/>
      </c>
      <c r="K15" s="136"/>
      <c r="L15" s="137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6"/>
      <c r="Z15" s="136"/>
      <c r="AA15" s="136"/>
      <c r="AB15" s="136"/>
    </row>
    <row r="16" spans="1:46" s="1" customFormat="1" ht="6.95" hidden="1" customHeight="1">
      <c r="A16" s="136"/>
      <c r="B16" s="137"/>
      <c r="C16" s="136"/>
      <c r="D16" s="136"/>
      <c r="E16" s="136"/>
      <c r="F16" s="136"/>
      <c r="G16" s="136"/>
      <c r="H16" s="136"/>
      <c r="I16" s="136"/>
      <c r="J16" s="136"/>
      <c r="K16" s="136"/>
      <c r="L16" s="137"/>
      <c r="M16" s="136"/>
      <c r="N16" s="136"/>
      <c r="O16" s="136"/>
      <c r="P16" s="136"/>
      <c r="Q16" s="136"/>
      <c r="R16" s="136"/>
      <c r="S16" s="136"/>
      <c r="T16" s="136"/>
      <c r="U16" s="136"/>
      <c r="V16" s="136"/>
      <c r="W16" s="136"/>
      <c r="X16" s="136"/>
      <c r="Y16" s="136"/>
      <c r="Z16" s="136"/>
      <c r="AA16" s="136"/>
      <c r="AB16" s="136"/>
    </row>
    <row r="17" spans="1:28" s="1" customFormat="1" ht="12" hidden="1" customHeight="1">
      <c r="A17" s="136"/>
      <c r="B17" s="137"/>
      <c r="C17" s="136"/>
      <c r="D17" s="133" t="s">
        <v>26</v>
      </c>
      <c r="E17" s="136"/>
      <c r="F17" s="136"/>
      <c r="G17" s="136"/>
      <c r="H17" s="136"/>
      <c r="I17" s="133" t="s">
        <v>24</v>
      </c>
      <c r="J17" s="142" t="str">
        <f>'Rekapitulace stavby'!AN13</f>
        <v>Vyplň údaj</v>
      </c>
      <c r="K17" s="136"/>
      <c r="L17" s="137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6"/>
      <c r="X17" s="136"/>
      <c r="Y17" s="136"/>
      <c r="Z17" s="136"/>
      <c r="AA17" s="136"/>
      <c r="AB17" s="136"/>
    </row>
    <row r="18" spans="1:28" s="1" customFormat="1" ht="18" hidden="1" customHeight="1">
      <c r="A18" s="136"/>
      <c r="B18" s="137"/>
      <c r="C18" s="136"/>
      <c r="D18" s="136"/>
      <c r="E18" s="143" t="str">
        <f>'Rekapitulace stavby'!E14</f>
        <v>Vyplň údaj</v>
      </c>
      <c r="F18" s="144"/>
      <c r="G18" s="144"/>
      <c r="H18" s="144"/>
      <c r="I18" s="133" t="s">
        <v>25</v>
      </c>
      <c r="J18" s="142" t="str">
        <f>'Rekapitulace stavby'!AN14</f>
        <v>Vyplň údaj</v>
      </c>
      <c r="K18" s="136"/>
      <c r="L18" s="137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6"/>
      <c r="Z18" s="136"/>
      <c r="AA18" s="136"/>
      <c r="AB18" s="136"/>
    </row>
    <row r="19" spans="1:28" s="1" customFormat="1" ht="6.95" hidden="1" customHeight="1">
      <c r="A19" s="136"/>
      <c r="B19" s="137"/>
      <c r="C19" s="136"/>
      <c r="D19" s="136"/>
      <c r="E19" s="136"/>
      <c r="F19" s="136"/>
      <c r="G19" s="136"/>
      <c r="H19" s="136"/>
      <c r="I19" s="136"/>
      <c r="J19" s="136"/>
      <c r="K19" s="136"/>
      <c r="L19" s="137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136"/>
    </row>
    <row r="20" spans="1:28" s="1" customFormat="1" ht="12" hidden="1" customHeight="1">
      <c r="A20" s="136"/>
      <c r="B20" s="137"/>
      <c r="C20" s="136"/>
      <c r="D20" s="133" t="s">
        <v>28</v>
      </c>
      <c r="E20" s="136"/>
      <c r="F20" s="136"/>
      <c r="G20" s="136"/>
      <c r="H20" s="136"/>
      <c r="I20" s="133" t="s">
        <v>24</v>
      </c>
      <c r="J20" s="140" t="str">
        <f>IF('Rekapitulace stavby'!AN16="","",'Rekapitulace stavby'!AN16)</f>
        <v/>
      </c>
      <c r="K20" s="136"/>
      <c r="L20" s="137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36"/>
    </row>
    <row r="21" spans="1:28" s="1" customFormat="1" ht="18" hidden="1" customHeight="1">
      <c r="A21" s="136"/>
      <c r="B21" s="137"/>
      <c r="C21" s="136"/>
      <c r="D21" s="136"/>
      <c r="E21" s="140" t="str">
        <f>IF('Rekapitulace stavby'!E17="","",'Rekapitulace stavby'!E17)</f>
        <v xml:space="preserve"> </v>
      </c>
      <c r="F21" s="136"/>
      <c r="G21" s="136"/>
      <c r="H21" s="136"/>
      <c r="I21" s="133" t="s">
        <v>25</v>
      </c>
      <c r="J21" s="140" t="str">
        <f>IF('Rekapitulace stavby'!AN17="","",'Rekapitulace stavby'!AN17)</f>
        <v/>
      </c>
      <c r="K21" s="136"/>
      <c r="L21" s="137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136"/>
    </row>
    <row r="22" spans="1:28" s="1" customFormat="1" ht="6.95" hidden="1" customHeight="1">
      <c r="A22" s="136"/>
      <c r="B22" s="137"/>
      <c r="C22" s="136"/>
      <c r="D22" s="136"/>
      <c r="E22" s="136"/>
      <c r="F22" s="136"/>
      <c r="G22" s="136"/>
      <c r="H22" s="136"/>
      <c r="I22" s="136"/>
      <c r="J22" s="136"/>
      <c r="K22" s="136"/>
      <c r="L22" s="137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</row>
    <row r="23" spans="1:28" s="1" customFormat="1" ht="12" hidden="1" customHeight="1">
      <c r="A23" s="136"/>
      <c r="B23" s="137"/>
      <c r="C23" s="136"/>
      <c r="D23" s="133" t="s">
        <v>30</v>
      </c>
      <c r="E23" s="136"/>
      <c r="F23" s="136"/>
      <c r="G23" s="136"/>
      <c r="H23" s="136"/>
      <c r="I23" s="133" t="s">
        <v>24</v>
      </c>
      <c r="J23" s="140" t="str">
        <f>IF('Rekapitulace stavby'!AN19="","",'Rekapitulace stavby'!AN19)</f>
        <v/>
      </c>
      <c r="K23" s="136"/>
      <c r="L23" s="137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</row>
    <row r="24" spans="1:28" s="1" customFormat="1" ht="18" hidden="1" customHeight="1">
      <c r="A24" s="136"/>
      <c r="B24" s="137"/>
      <c r="C24" s="136"/>
      <c r="D24" s="136"/>
      <c r="E24" s="140" t="str">
        <f>IF('Rekapitulace stavby'!E20="","",'Rekapitulace stavby'!E20)</f>
        <v xml:space="preserve"> </v>
      </c>
      <c r="F24" s="136"/>
      <c r="G24" s="136"/>
      <c r="H24" s="136"/>
      <c r="I24" s="133" t="s">
        <v>25</v>
      </c>
      <c r="J24" s="140" t="str">
        <f>IF('Rekapitulace stavby'!AN20="","",'Rekapitulace stavby'!AN20)</f>
        <v/>
      </c>
      <c r="K24" s="136"/>
      <c r="L24" s="137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  <c r="Y24" s="136"/>
      <c r="Z24" s="136"/>
      <c r="AA24" s="136"/>
      <c r="AB24" s="136"/>
    </row>
    <row r="25" spans="1:28" s="1" customFormat="1" ht="6.95" hidden="1" customHeight="1">
      <c r="A25" s="136"/>
      <c r="B25" s="137"/>
      <c r="C25" s="136"/>
      <c r="D25" s="136"/>
      <c r="E25" s="136"/>
      <c r="F25" s="136"/>
      <c r="G25" s="136"/>
      <c r="H25" s="136"/>
      <c r="I25" s="136"/>
      <c r="J25" s="136"/>
      <c r="K25" s="136"/>
      <c r="L25" s="137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36"/>
      <c r="X25" s="136"/>
      <c r="Y25" s="136"/>
      <c r="Z25" s="136"/>
      <c r="AA25" s="136"/>
      <c r="AB25" s="136"/>
    </row>
    <row r="26" spans="1:28" s="1" customFormat="1" ht="12" hidden="1" customHeight="1">
      <c r="A26" s="136"/>
      <c r="B26" s="137"/>
      <c r="C26" s="136"/>
      <c r="D26" s="133" t="s">
        <v>31</v>
      </c>
      <c r="E26" s="136"/>
      <c r="F26" s="136"/>
      <c r="G26" s="136"/>
      <c r="H26" s="136"/>
      <c r="I26" s="136"/>
      <c r="J26" s="136"/>
      <c r="K26" s="136"/>
      <c r="L26" s="137"/>
      <c r="M26" s="136"/>
      <c r="N26" s="136"/>
      <c r="O26" s="136"/>
      <c r="P26" s="136"/>
      <c r="Q26" s="136"/>
      <c r="R26" s="136"/>
      <c r="S26" s="136"/>
      <c r="T26" s="136"/>
      <c r="U26" s="136"/>
      <c r="V26" s="136"/>
      <c r="W26" s="136"/>
      <c r="X26" s="136"/>
      <c r="Y26" s="136"/>
      <c r="Z26" s="136"/>
      <c r="AA26" s="136"/>
      <c r="AB26" s="136"/>
    </row>
    <row r="27" spans="1:28" s="7" customFormat="1" ht="16.5" hidden="1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6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</row>
    <row r="28" spans="1:28" s="1" customFormat="1" ht="6.95" hidden="1" customHeight="1">
      <c r="A28" s="136"/>
      <c r="B28" s="137"/>
      <c r="C28" s="136"/>
      <c r="D28" s="136"/>
      <c r="E28" s="136"/>
      <c r="F28" s="136"/>
      <c r="G28" s="136"/>
      <c r="H28" s="136"/>
      <c r="I28" s="136"/>
      <c r="J28" s="136"/>
      <c r="K28" s="136"/>
      <c r="L28" s="137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</row>
    <row r="29" spans="1:28" s="1" customFormat="1" ht="6.95" hidden="1" customHeight="1">
      <c r="A29" s="136"/>
      <c r="B29" s="137"/>
      <c r="C29" s="136"/>
      <c r="D29" s="148"/>
      <c r="E29" s="148"/>
      <c r="F29" s="148"/>
      <c r="G29" s="148"/>
      <c r="H29" s="148"/>
      <c r="I29" s="148"/>
      <c r="J29" s="148"/>
      <c r="K29" s="148"/>
      <c r="L29" s="137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</row>
    <row r="30" spans="1:28" s="1" customFormat="1" ht="25.35" hidden="1" customHeight="1">
      <c r="A30" s="136"/>
      <c r="B30" s="137"/>
      <c r="C30" s="136"/>
      <c r="D30" s="149" t="s">
        <v>32</v>
      </c>
      <c r="E30" s="136"/>
      <c r="F30" s="136"/>
      <c r="G30" s="136"/>
      <c r="H30" s="136"/>
      <c r="I30" s="136"/>
      <c r="J30" s="150">
        <f>ROUND(J117, 2)</f>
        <v>0</v>
      </c>
      <c r="K30" s="136"/>
      <c r="L30" s="137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6"/>
    </row>
    <row r="31" spans="1:28" s="1" customFormat="1" ht="6.95" hidden="1" customHeight="1">
      <c r="A31" s="136"/>
      <c r="B31" s="137"/>
      <c r="C31" s="136"/>
      <c r="D31" s="148"/>
      <c r="E31" s="148"/>
      <c r="F31" s="148"/>
      <c r="G31" s="148"/>
      <c r="H31" s="148"/>
      <c r="I31" s="148"/>
      <c r="J31" s="148"/>
      <c r="K31" s="148"/>
      <c r="L31" s="137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</row>
    <row r="32" spans="1:28" s="1" customFormat="1" ht="14.45" hidden="1" customHeight="1">
      <c r="A32" s="136"/>
      <c r="B32" s="137"/>
      <c r="C32" s="136"/>
      <c r="D32" s="136"/>
      <c r="E32" s="136"/>
      <c r="F32" s="151" t="s">
        <v>34</v>
      </c>
      <c r="G32" s="136"/>
      <c r="H32" s="136"/>
      <c r="I32" s="151" t="s">
        <v>33</v>
      </c>
      <c r="J32" s="151" t="s">
        <v>35</v>
      </c>
      <c r="K32" s="136"/>
      <c r="L32" s="137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6"/>
    </row>
    <row r="33" spans="1:28" s="1" customFormat="1" ht="14.45" hidden="1" customHeight="1">
      <c r="A33" s="136"/>
      <c r="B33" s="137"/>
      <c r="C33" s="136"/>
      <c r="D33" s="152" t="s">
        <v>36</v>
      </c>
      <c r="E33" s="133" t="s">
        <v>37</v>
      </c>
      <c r="F33" s="153">
        <f>ROUND((SUM(BE117:BE121)),  2)</f>
        <v>0</v>
      </c>
      <c r="G33" s="136"/>
      <c r="H33" s="136"/>
      <c r="I33" s="154">
        <v>0.21</v>
      </c>
      <c r="J33" s="153">
        <f>ROUND(((SUM(BE117:BE121))*I33),  2)</f>
        <v>0</v>
      </c>
      <c r="K33" s="136"/>
      <c r="L33" s="137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36"/>
    </row>
    <row r="34" spans="1:28" s="1" customFormat="1" ht="14.45" hidden="1" customHeight="1">
      <c r="A34" s="136"/>
      <c r="B34" s="137"/>
      <c r="C34" s="136"/>
      <c r="D34" s="136"/>
      <c r="E34" s="133" t="s">
        <v>38</v>
      </c>
      <c r="F34" s="153">
        <f>ROUND((SUM(BF117:BF121)),  2)</f>
        <v>0</v>
      </c>
      <c r="G34" s="136"/>
      <c r="H34" s="136"/>
      <c r="I34" s="154">
        <v>0.12</v>
      </c>
      <c r="J34" s="153">
        <f>ROUND(((SUM(BF117:BF121))*I34),  2)</f>
        <v>0</v>
      </c>
      <c r="K34" s="136"/>
      <c r="L34" s="137"/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36"/>
      <c r="X34" s="136"/>
      <c r="Y34" s="136"/>
      <c r="Z34" s="136"/>
      <c r="AA34" s="136"/>
      <c r="AB34" s="136"/>
    </row>
    <row r="35" spans="1:28" s="1" customFormat="1" ht="14.45" hidden="1" customHeight="1">
      <c r="A35" s="136"/>
      <c r="B35" s="137"/>
      <c r="C35" s="136"/>
      <c r="D35" s="136"/>
      <c r="E35" s="133" t="s">
        <v>39</v>
      </c>
      <c r="F35" s="153">
        <f>ROUND((SUM(BG117:BG121)),  2)</f>
        <v>0</v>
      </c>
      <c r="G35" s="136"/>
      <c r="H35" s="136"/>
      <c r="I35" s="154">
        <v>0.21</v>
      </c>
      <c r="J35" s="153">
        <f>0</f>
        <v>0</v>
      </c>
      <c r="K35" s="136"/>
      <c r="L35" s="137"/>
      <c r="M35" s="136"/>
      <c r="N35" s="136"/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6"/>
      <c r="AA35" s="136"/>
      <c r="AB35" s="136"/>
    </row>
    <row r="36" spans="1:28" s="1" customFormat="1" ht="14.45" hidden="1" customHeight="1">
      <c r="A36" s="136"/>
      <c r="B36" s="137"/>
      <c r="C36" s="136"/>
      <c r="D36" s="136"/>
      <c r="E36" s="133" t="s">
        <v>40</v>
      </c>
      <c r="F36" s="153">
        <f>ROUND((SUM(BH117:BH121)),  2)</f>
        <v>0</v>
      </c>
      <c r="G36" s="136"/>
      <c r="H36" s="136"/>
      <c r="I36" s="154">
        <v>0.12</v>
      </c>
      <c r="J36" s="153">
        <f>0</f>
        <v>0</v>
      </c>
      <c r="K36" s="136"/>
      <c r="L36" s="137"/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6"/>
      <c r="Y36" s="136"/>
      <c r="Z36" s="136"/>
      <c r="AA36" s="136"/>
      <c r="AB36" s="136"/>
    </row>
    <row r="37" spans="1:28" s="1" customFormat="1" ht="14.45" hidden="1" customHeight="1">
      <c r="A37" s="136"/>
      <c r="B37" s="137"/>
      <c r="C37" s="136"/>
      <c r="D37" s="136"/>
      <c r="E37" s="133" t="s">
        <v>41</v>
      </c>
      <c r="F37" s="153">
        <f>ROUND((SUM(BI117:BI121)),  2)</f>
        <v>0</v>
      </c>
      <c r="G37" s="136"/>
      <c r="H37" s="136"/>
      <c r="I37" s="154">
        <v>0</v>
      </c>
      <c r="J37" s="153">
        <f>0</f>
        <v>0</v>
      </c>
      <c r="K37" s="136"/>
      <c r="L37" s="137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A37" s="136"/>
      <c r="AB37" s="136"/>
    </row>
    <row r="38" spans="1:28" s="1" customFormat="1" ht="6.95" hidden="1" customHeight="1">
      <c r="A38" s="136"/>
      <c r="B38" s="137"/>
      <c r="C38" s="136"/>
      <c r="D38" s="136"/>
      <c r="E38" s="136"/>
      <c r="F38" s="136"/>
      <c r="G38" s="136"/>
      <c r="H38" s="136"/>
      <c r="I38" s="136"/>
      <c r="J38" s="136"/>
      <c r="K38" s="136"/>
      <c r="L38" s="137"/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  <c r="Y38" s="136"/>
      <c r="Z38" s="136"/>
      <c r="AA38" s="136"/>
      <c r="AB38" s="136"/>
    </row>
    <row r="39" spans="1:28" s="1" customFormat="1" ht="25.35" hidden="1" customHeight="1">
      <c r="A39" s="136"/>
      <c r="B39" s="137"/>
      <c r="C39" s="155"/>
      <c r="D39" s="156" t="s">
        <v>42</v>
      </c>
      <c r="E39" s="157"/>
      <c r="F39" s="157"/>
      <c r="G39" s="158" t="s">
        <v>43</v>
      </c>
      <c r="H39" s="159" t="s">
        <v>44</v>
      </c>
      <c r="I39" s="157"/>
      <c r="J39" s="160">
        <f>SUM(J30:J37)</f>
        <v>0</v>
      </c>
      <c r="K39" s="161"/>
      <c r="L39" s="137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</row>
    <row r="40" spans="1:28" s="1" customFormat="1" ht="14.45" hidden="1" customHeight="1">
      <c r="A40" s="136"/>
      <c r="B40" s="137"/>
      <c r="C40" s="136"/>
      <c r="D40" s="136"/>
      <c r="E40" s="136"/>
      <c r="F40" s="136"/>
      <c r="G40" s="136"/>
      <c r="H40" s="136"/>
      <c r="I40" s="136"/>
      <c r="J40" s="136"/>
      <c r="K40" s="136"/>
      <c r="L40" s="137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  <c r="AA40" s="136"/>
      <c r="AB40" s="136"/>
    </row>
    <row r="41" spans="1:28" ht="14.45" hidden="1" customHeight="1">
      <c r="A41" s="125"/>
      <c r="B41" s="130"/>
      <c r="C41" s="125"/>
      <c r="D41" s="125"/>
      <c r="E41" s="125"/>
      <c r="F41" s="125"/>
      <c r="G41" s="125"/>
      <c r="H41" s="125"/>
      <c r="I41" s="125"/>
      <c r="J41" s="125"/>
      <c r="K41" s="125"/>
      <c r="L41" s="130"/>
      <c r="M41" s="125"/>
      <c r="N41" s="125"/>
      <c r="O41" s="125"/>
      <c r="P41" s="125"/>
      <c r="Q41" s="125"/>
      <c r="R41" s="125"/>
      <c r="S41" s="125"/>
      <c r="T41" s="125"/>
      <c r="U41" s="125"/>
      <c r="V41" s="125"/>
      <c r="W41" s="125"/>
      <c r="X41" s="125"/>
      <c r="Y41" s="125"/>
      <c r="Z41" s="125"/>
      <c r="AA41" s="125"/>
      <c r="AB41" s="125"/>
    </row>
    <row r="42" spans="1:28" ht="14.45" hidden="1" customHeight="1">
      <c r="A42" s="125"/>
      <c r="B42" s="130"/>
      <c r="C42" s="125"/>
      <c r="D42" s="125"/>
      <c r="E42" s="125"/>
      <c r="F42" s="125"/>
      <c r="G42" s="125"/>
      <c r="H42" s="125"/>
      <c r="I42" s="125"/>
      <c r="J42" s="125"/>
      <c r="K42" s="125"/>
      <c r="L42" s="130"/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125"/>
      <c r="X42" s="125"/>
      <c r="Y42" s="125"/>
      <c r="Z42" s="125"/>
      <c r="AA42" s="125"/>
      <c r="AB42" s="125"/>
    </row>
    <row r="43" spans="1:28" ht="14.45" hidden="1" customHeight="1">
      <c r="A43" s="125"/>
      <c r="B43" s="130"/>
      <c r="C43" s="125"/>
      <c r="D43" s="125"/>
      <c r="E43" s="125"/>
      <c r="F43" s="125"/>
      <c r="G43" s="125"/>
      <c r="H43" s="125"/>
      <c r="I43" s="125"/>
      <c r="J43" s="125"/>
      <c r="K43" s="125"/>
      <c r="L43" s="130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5"/>
      <c r="Y43" s="125"/>
      <c r="Z43" s="125"/>
      <c r="AA43" s="125"/>
      <c r="AB43" s="125"/>
    </row>
    <row r="44" spans="1:28" ht="14.45" hidden="1" customHeight="1">
      <c r="A44" s="125"/>
      <c r="B44" s="130"/>
      <c r="C44" s="125"/>
      <c r="D44" s="125"/>
      <c r="E44" s="125"/>
      <c r="F44" s="125"/>
      <c r="G44" s="125"/>
      <c r="H44" s="125"/>
      <c r="I44" s="125"/>
      <c r="J44" s="125"/>
      <c r="K44" s="125"/>
      <c r="L44" s="130"/>
      <c r="M44" s="125"/>
      <c r="N44" s="125"/>
      <c r="O44" s="125"/>
      <c r="P44" s="125"/>
      <c r="Q44" s="125"/>
      <c r="R44" s="125"/>
      <c r="S44" s="125"/>
      <c r="T44" s="125"/>
      <c r="U44" s="125"/>
      <c r="V44" s="125"/>
      <c r="W44" s="125"/>
      <c r="X44" s="125"/>
      <c r="Y44" s="125"/>
      <c r="Z44" s="125"/>
      <c r="AA44" s="125"/>
      <c r="AB44" s="125"/>
    </row>
    <row r="45" spans="1:28" ht="14.45" hidden="1" customHeight="1">
      <c r="A45" s="125"/>
      <c r="B45" s="130"/>
      <c r="C45" s="125"/>
      <c r="D45" s="125"/>
      <c r="E45" s="125"/>
      <c r="F45" s="125"/>
      <c r="G45" s="125"/>
      <c r="H45" s="125"/>
      <c r="I45" s="125"/>
      <c r="J45" s="125"/>
      <c r="K45" s="125"/>
      <c r="L45" s="130"/>
      <c r="M45" s="125"/>
      <c r="N45" s="125"/>
      <c r="O45" s="125"/>
      <c r="P45" s="125"/>
      <c r="Q45" s="125"/>
      <c r="R45" s="125"/>
      <c r="S45" s="125"/>
      <c r="T45" s="125"/>
      <c r="U45" s="125"/>
      <c r="V45" s="125"/>
      <c r="W45" s="125"/>
      <c r="X45" s="125"/>
      <c r="Y45" s="125"/>
      <c r="Z45" s="125"/>
      <c r="AA45" s="125"/>
      <c r="AB45" s="125"/>
    </row>
    <row r="46" spans="1:28" ht="14.45" hidden="1" customHeight="1">
      <c r="A46" s="125"/>
      <c r="B46" s="130"/>
      <c r="C46" s="125"/>
      <c r="D46" s="125"/>
      <c r="E46" s="125"/>
      <c r="F46" s="125"/>
      <c r="G46" s="125"/>
      <c r="H46" s="125"/>
      <c r="I46" s="125"/>
      <c r="J46" s="125"/>
      <c r="K46" s="125"/>
      <c r="L46" s="130"/>
      <c r="M46" s="125"/>
      <c r="N46" s="125"/>
      <c r="O46" s="125"/>
      <c r="P46" s="125"/>
      <c r="Q46" s="125"/>
      <c r="R46" s="125"/>
      <c r="S46" s="125"/>
      <c r="T46" s="125"/>
      <c r="U46" s="125"/>
      <c r="V46" s="125"/>
      <c r="W46" s="125"/>
      <c r="X46" s="125"/>
      <c r="Y46" s="125"/>
      <c r="Z46" s="125"/>
      <c r="AA46" s="125"/>
      <c r="AB46" s="125"/>
    </row>
    <row r="47" spans="1:28" ht="14.45" hidden="1" customHeight="1">
      <c r="A47" s="125"/>
      <c r="B47" s="130"/>
      <c r="C47" s="125"/>
      <c r="D47" s="125"/>
      <c r="E47" s="125"/>
      <c r="F47" s="125"/>
      <c r="G47" s="125"/>
      <c r="H47" s="125"/>
      <c r="I47" s="125"/>
      <c r="J47" s="125"/>
      <c r="K47" s="125"/>
      <c r="L47" s="130"/>
      <c r="M47" s="125"/>
      <c r="N47" s="125"/>
      <c r="O47" s="125"/>
      <c r="P47" s="125"/>
      <c r="Q47" s="125"/>
      <c r="R47" s="125"/>
      <c r="S47" s="125"/>
      <c r="T47" s="125"/>
      <c r="U47" s="125"/>
      <c r="V47" s="125"/>
      <c r="W47" s="125"/>
      <c r="X47" s="125"/>
      <c r="Y47" s="125"/>
      <c r="Z47" s="125"/>
      <c r="AA47" s="125"/>
      <c r="AB47" s="125"/>
    </row>
    <row r="48" spans="1:28" ht="14.45" hidden="1" customHeight="1">
      <c r="A48" s="125"/>
      <c r="B48" s="130"/>
      <c r="C48" s="125"/>
      <c r="D48" s="125"/>
      <c r="E48" s="125"/>
      <c r="F48" s="125"/>
      <c r="G48" s="125"/>
      <c r="H48" s="125"/>
      <c r="I48" s="125"/>
      <c r="J48" s="125"/>
      <c r="K48" s="125"/>
      <c r="L48" s="130"/>
      <c r="M48" s="125"/>
      <c r="N48" s="125"/>
      <c r="O48" s="125"/>
      <c r="P48" s="125"/>
      <c r="Q48" s="125"/>
      <c r="R48" s="125"/>
      <c r="S48" s="125"/>
      <c r="T48" s="125"/>
      <c r="U48" s="125"/>
      <c r="V48" s="125"/>
      <c r="W48" s="125"/>
      <c r="X48" s="125"/>
      <c r="Y48" s="125"/>
      <c r="Z48" s="125"/>
      <c r="AA48" s="125"/>
      <c r="AB48" s="125"/>
    </row>
    <row r="49" spans="1:28" ht="14.45" hidden="1" customHeight="1">
      <c r="A49" s="125"/>
      <c r="B49" s="130"/>
      <c r="C49" s="125"/>
      <c r="D49" s="125"/>
      <c r="E49" s="125"/>
      <c r="F49" s="125"/>
      <c r="G49" s="125"/>
      <c r="H49" s="125"/>
      <c r="I49" s="125"/>
      <c r="J49" s="125"/>
      <c r="K49" s="125"/>
      <c r="L49" s="130"/>
      <c r="M49" s="125"/>
      <c r="N49" s="125"/>
      <c r="O49" s="125"/>
      <c r="P49" s="125"/>
      <c r="Q49" s="125"/>
      <c r="R49" s="125"/>
      <c r="S49" s="125"/>
      <c r="T49" s="125"/>
      <c r="U49" s="125"/>
      <c r="V49" s="125"/>
      <c r="W49" s="125"/>
      <c r="X49" s="125"/>
      <c r="Y49" s="125"/>
      <c r="Z49" s="125"/>
      <c r="AA49" s="125"/>
      <c r="AB49" s="125"/>
    </row>
    <row r="50" spans="1:28" s="1" customFormat="1" ht="14.45" hidden="1" customHeight="1">
      <c r="A50" s="136"/>
      <c r="B50" s="137"/>
      <c r="C50" s="136"/>
      <c r="D50" s="162" t="s">
        <v>45</v>
      </c>
      <c r="E50" s="163"/>
      <c r="F50" s="163"/>
      <c r="G50" s="162" t="s">
        <v>46</v>
      </c>
      <c r="H50" s="163"/>
      <c r="I50" s="163"/>
      <c r="J50" s="163"/>
      <c r="K50" s="163"/>
      <c r="L50" s="137"/>
      <c r="M50" s="136"/>
      <c r="N50" s="136"/>
      <c r="O50" s="136"/>
      <c r="P50" s="136"/>
      <c r="Q50" s="136"/>
      <c r="R50" s="136"/>
      <c r="S50" s="136"/>
      <c r="T50" s="136"/>
      <c r="U50" s="136"/>
      <c r="V50" s="136"/>
      <c r="W50" s="136"/>
      <c r="X50" s="136"/>
      <c r="Y50" s="136"/>
      <c r="Z50" s="136"/>
      <c r="AA50" s="136"/>
      <c r="AB50" s="136"/>
    </row>
    <row r="51" spans="1:28" hidden="1">
      <c r="A51" s="125"/>
      <c r="B51" s="130"/>
      <c r="C51" s="125"/>
      <c r="D51" s="125"/>
      <c r="E51" s="125"/>
      <c r="F51" s="125"/>
      <c r="G51" s="125"/>
      <c r="H51" s="125"/>
      <c r="I51" s="125"/>
      <c r="J51" s="125"/>
      <c r="K51" s="125"/>
      <c r="L51" s="130"/>
      <c r="M51" s="125"/>
      <c r="N51" s="125"/>
      <c r="O51" s="125"/>
      <c r="P51" s="125"/>
      <c r="Q51" s="125"/>
      <c r="R51" s="125"/>
      <c r="S51" s="125"/>
      <c r="T51" s="125"/>
      <c r="U51" s="125"/>
      <c r="V51" s="125"/>
      <c r="W51" s="125"/>
      <c r="X51" s="125"/>
      <c r="Y51" s="125"/>
      <c r="Z51" s="125"/>
      <c r="AA51" s="125"/>
      <c r="AB51" s="125"/>
    </row>
    <row r="52" spans="1:28" hidden="1">
      <c r="A52" s="125"/>
      <c r="B52" s="130"/>
      <c r="C52" s="125"/>
      <c r="D52" s="125"/>
      <c r="E52" s="125"/>
      <c r="F52" s="125"/>
      <c r="G52" s="125"/>
      <c r="H52" s="125"/>
      <c r="I52" s="125"/>
      <c r="J52" s="125"/>
      <c r="K52" s="125"/>
      <c r="L52" s="130"/>
      <c r="M52" s="125"/>
      <c r="N52" s="125"/>
      <c r="O52" s="125"/>
      <c r="P52" s="125"/>
      <c r="Q52" s="125"/>
      <c r="R52" s="125"/>
      <c r="S52" s="125"/>
      <c r="T52" s="125"/>
      <c r="U52" s="125"/>
      <c r="V52" s="125"/>
      <c r="W52" s="125"/>
      <c r="X52" s="125"/>
      <c r="Y52" s="125"/>
      <c r="Z52" s="125"/>
      <c r="AA52" s="125"/>
      <c r="AB52" s="125"/>
    </row>
    <row r="53" spans="1:28" hidden="1">
      <c r="A53" s="125"/>
      <c r="B53" s="130"/>
      <c r="C53" s="125"/>
      <c r="D53" s="125"/>
      <c r="E53" s="125"/>
      <c r="F53" s="125"/>
      <c r="G53" s="125"/>
      <c r="H53" s="125"/>
      <c r="I53" s="125"/>
      <c r="J53" s="125"/>
      <c r="K53" s="125"/>
      <c r="L53" s="130"/>
      <c r="M53" s="125"/>
      <c r="N53" s="125"/>
      <c r="O53" s="125"/>
      <c r="P53" s="125"/>
      <c r="Q53" s="125"/>
      <c r="R53" s="125"/>
      <c r="S53" s="125"/>
      <c r="T53" s="125"/>
      <c r="U53" s="125"/>
      <c r="V53" s="125"/>
      <c r="W53" s="125"/>
      <c r="X53" s="125"/>
      <c r="Y53" s="125"/>
      <c r="Z53" s="125"/>
      <c r="AA53" s="125"/>
      <c r="AB53" s="125"/>
    </row>
    <row r="54" spans="1:28" hidden="1">
      <c r="A54" s="125"/>
      <c r="B54" s="130"/>
      <c r="C54" s="125"/>
      <c r="D54" s="125"/>
      <c r="E54" s="125"/>
      <c r="F54" s="125"/>
      <c r="G54" s="125"/>
      <c r="H54" s="125"/>
      <c r="I54" s="125"/>
      <c r="J54" s="125"/>
      <c r="K54" s="125"/>
      <c r="L54" s="130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</row>
    <row r="55" spans="1:28" hidden="1">
      <c r="A55" s="125"/>
      <c r="B55" s="130"/>
      <c r="C55" s="125"/>
      <c r="D55" s="125"/>
      <c r="E55" s="125"/>
      <c r="F55" s="125"/>
      <c r="G55" s="125"/>
      <c r="H55" s="125"/>
      <c r="I55" s="125"/>
      <c r="J55" s="125"/>
      <c r="K55" s="125"/>
      <c r="L55" s="130"/>
      <c r="M55" s="125"/>
      <c r="N55" s="125"/>
      <c r="O55" s="125"/>
      <c r="P55" s="125"/>
      <c r="Q55" s="125"/>
      <c r="R55" s="125"/>
      <c r="S55" s="125"/>
      <c r="T55" s="125"/>
      <c r="U55" s="125"/>
      <c r="V55" s="125"/>
      <c r="W55" s="125"/>
      <c r="X55" s="125"/>
      <c r="Y55" s="125"/>
      <c r="Z55" s="125"/>
      <c r="AA55" s="125"/>
      <c r="AB55" s="125"/>
    </row>
    <row r="56" spans="1:28" hidden="1">
      <c r="A56" s="125"/>
      <c r="B56" s="130"/>
      <c r="C56" s="125"/>
      <c r="D56" s="125"/>
      <c r="E56" s="125"/>
      <c r="F56" s="125"/>
      <c r="G56" s="125"/>
      <c r="H56" s="125"/>
      <c r="I56" s="125"/>
      <c r="J56" s="125"/>
      <c r="K56" s="125"/>
      <c r="L56" s="130"/>
      <c r="M56" s="125"/>
      <c r="N56" s="125"/>
      <c r="O56" s="125"/>
      <c r="P56" s="125"/>
      <c r="Q56" s="125"/>
      <c r="R56" s="125"/>
      <c r="S56" s="125"/>
      <c r="T56" s="125"/>
      <c r="U56" s="125"/>
      <c r="V56" s="125"/>
      <c r="W56" s="125"/>
      <c r="X56" s="125"/>
      <c r="Y56" s="125"/>
      <c r="Z56" s="125"/>
      <c r="AA56" s="125"/>
      <c r="AB56" s="125"/>
    </row>
    <row r="57" spans="1:28" hidden="1">
      <c r="A57" s="125"/>
      <c r="B57" s="130"/>
      <c r="C57" s="125"/>
      <c r="D57" s="125"/>
      <c r="E57" s="125"/>
      <c r="F57" s="125"/>
      <c r="G57" s="125"/>
      <c r="H57" s="125"/>
      <c r="I57" s="125"/>
      <c r="J57" s="125"/>
      <c r="K57" s="125"/>
      <c r="L57" s="130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</row>
    <row r="58" spans="1:28" hidden="1">
      <c r="A58" s="125"/>
      <c r="B58" s="130"/>
      <c r="C58" s="125"/>
      <c r="D58" s="125"/>
      <c r="E58" s="125"/>
      <c r="F58" s="125"/>
      <c r="G58" s="125"/>
      <c r="H58" s="125"/>
      <c r="I58" s="125"/>
      <c r="J58" s="125"/>
      <c r="K58" s="125"/>
      <c r="L58" s="130"/>
      <c r="M58" s="125"/>
      <c r="N58" s="125"/>
      <c r="O58" s="125"/>
      <c r="P58" s="125"/>
      <c r="Q58" s="125"/>
      <c r="R58" s="125"/>
      <c r="S58" s="125"/>
      <c r="T58" s="125"/>
      <c r="U58" s="125"/>
      <c r="V58" s="125"/>
      <c r="W58" s="125"/>
      <c r="X58" s="125"/>
      <c r="Y58" s="125"/>
      <c r="Z58" s="125"/>
      <c r="AA58" s="125"/>
      <c r="AB58" s="125"/>
    </row>
    <row r="59" spans="1:28" hidden="1">
      <c r="A59" s="125"/>
      <c r="B59" s="130"/>
      <c r="C59" s="125"/>
      <c r="D59" s="125"/>
      <c r="E59" s="125"/>
      <c r="F59" s="125"/>
      <c r="G59" s="125"/>
      <c r="H59" s="125"/>
      <c r="I59" s="125"/>
      <c r="J59" s="125"/>
      <c r="K59" s="125"/>
      <c r="L59" s="130"/>
      <c r="M59" s="125"/>
      <c r="N59" s="125"/>
      <c r="O59" s="125"/>
      <c r="P59" s="125"/>
      <c r="Q59" s="125"/>
      <c r="R59" s="125"/>
      <c r="S59" s="125"/>
      <c r="T59" s="125"/>
      <c r="U59" s="125"/>
      <c r="V59" s="125"/>
      <c r="W59" s="125"/>
      <c r="X59" s="125"/>
      <c r="Y59" s="125"/>
      <c r="Z59" s="125"/>
      <c r="AA59" s="125"/>
      <c r="AB59" s="125"/>
    </row>
    <row r="60" spans="1:28" hidden="1">
      <c r="A60" s="125"/>
      <c r="B60" s="130"/>
      <c r="C60" s="125"/>
      <c r="D60" s="125"/>
      <c r="E60" s="125"/>
      <c r="F60" s="125"/>
      <c r="G60" s="125"/>
      <c r="H60" s="125"/>
      <c r="I60" s="125"/>
      <c r="J60" s="125"/>
      <c r="K60" s="125"/>
      <c r="L60" s="130"/>
      <c r="M60" s="125"/>
      <c r="N60" s="125"/>
      <c r="O60" s="125"/>
      <c r="P60" s="125"/>
      <c r="Q60" s="125"/>
      <c r="R60" s="125"/>
      <c r="S60" s="125"/>
      <c r="T60" s="125"/>
      <c r="U60" s="125"/>
      <c r="V60" s="125"/>
      <c r="W60" s="125"/>
      <c r="X60" s="125"/>
      <c r="Y60" s="125"/>
      <c r="Z60" s="125"/>
      <c r="AA60" s="125"/>
      <c r="AB60" s="125"/>
    </row>
    <row r="61" spans="1:28" s="1" customFormat="1" ht="12.75" hidden="1">
      <c r="A61" s="136"/>
      <c r="B61" s="137"/>
      <c r="C61" s="136"/>
      <c r="D61" s="164" t="s">
        <v>47</v>
      </c>
      <c r="E61" s="165"/>
      <c r="F61" s="166" t="s">
        <v>48</v>
      </c>
      <c r="G61" s="164" t="s">
        <v>47</v>
      </c>
      <c r="H61" s="165"/>
      <c r="I61" s="165"/>
      <c r="J61" s="167" t="s">
        <v>48</v>
      </c>
      <c r="K61" s="165"/>
      <c r="L61" s="137"/>
      <c r="M61" s="136"/>
      <c r="N61" s="136"/>
      <c r="O61" s="136"/>
      <c r="P61" s="136"/>
      <c r="Q61" s="136"/>
      <c r="R61" s="136"/>
      <c r="S61" s="136"/>
      <c r="T61" s="136"/>
      <c r="U61" s="136"/>
      <c r="V61" s="136"/>
      <c r="W61" s="136"/>
      <c r="X61" s="136"/>
      <c r="Y61" s="136"/>
      <c r="Z61" s="136"/>
      <c r="AA61" s="136"/>
      <c r="AB61" s="136"/>
    </row>
    <row r="62" spans="1:28" hidden="1">
      <c r="A62" s="125"/>
      <c r="B62" s="130"/>
      <c r="C62" s="125"/>
      <c r="D62" s="125"/>
      <c r="E62" s="125"/>
      <c r="F62" s="125"/>
      <c r="G62" s="125"/>
      <c r="H62" s="125"/>
      <c r="I62" s="125"/>
      <c r="J62" s="125"/>
      <c r="K62" s="125"/>
      <c r="L62" s="130"/>
      <c r="M62" s="125"/>
      <c r="N62" s="125"/>
      <c r="O62" s="125"/>
      <c r="P62" s="125"/>
      <c r="Q62" s="125"/>
      <c r="R62" s="125"/>
      <c r="S62" s="125"/>
      <c r="T62" s="125"/>
      <c r="U62" s="125"/>
      <c r="V62" s="125"/>
      <c r="W62" s="125"/>
      <c r="X62" s="125"/>
      <c r="Y62" s="125"/>
      <c r="Z62" s="125"/>
      <c r="AA62" s="125"/>
      <c r="AB62" s="125"/>
    </row>
    <row r="63" spans="1:28" hidden="1">
      <c r="A63" s="125"/>
      <c r="B63" s="130"/>
      <c r="C63" s="125"/>
      <c r="D63" s="125"/>
      <c r="E63" s="125"/>
      <c r="F63" s="125"/>
      <c r="G63" s="125"/>
      <c r="H63" s="125"/>
      <c r="I63" s="125"/>
      <c r="J63" s="125"/>
      <c r="K63" s="125"/>
      <c r="L63" s="130"/>
      <c r="M63" s="125"/>
      <c r="N63" s="125"/>
      <c r="O63" s="125"/>
      <c r="P63" s="125"/>
      <c r="Q63" s="125"/>
      <c r="R63" s="125"/>
      <c r="S63" s="125"/>
      <c r="T63" s="125"/>
      <c r="U63" s="125"/>
      <c r="V63" s="125"/>
      <c r="W63" s="125"/>
      <c r="X63" s="125"/>
      <c r="Y63" s="125"/>
      <c r="Z63" s="125"/>
      <c r="AA63" s="125"/>
      <c r="AB63" s="125"/>
    </row>
    <row r="64" spans="1:28" hidden="1">
      <c r="A64" s="125"/>
      <c r="B64" s="130"/>
      <c r="C64" s="125"/>
      <c r="D64" s="125"/>
      <c r="E64" s="125"/>
      <c r="F64" s="125"/>
      <c r="G64" s="125"/>
      <c r="H64" s="125"/>
      <c r="I64" s="125"/>
      <c r="J64" s="125"/>
      <c r="K64" s="125"/>
      <c r="L64" s="130"/>
      <c r="M64" s="125"/>
      <c r="N64" s="125"/>
      <c r="O64" s="125"/>
      <c r="P64" s="125"/>
      <c r="Q64" s="125"/>
      <c r="R64" s="125"/>
      <c r="S64" s="125"/>
      <c r="T64" s="125"/>
      <c r="U64" s="125"/>
      <c r="V64" s="125"/>
      <c r="W64" s="125"/>
      <c r="X64" s="125"/>
      <c r="Y64" s="125"/>
      <c r="Z64" s="125"/>
      <c r="AA64" s="125"/>
      <c r="AB64" s="125"/>
    </row>
    <row r="65" spans="1:28" s="1" customFormat="1" ht="12.75" hidden="1">
      <c r="A65" s="136"/>
      <c r="B65" s="137"/>
      <c r="C65" s="136"/>
      <c r="D65" s="162" t="s">
        <v>49</v>
      </c>
      <c r="E65" s="163"/>
      <c r="F65" s="163"/>
      <c r="G65" s="162" t="s">
        <v>50</v>
      </c>
      <c r="H65" s="163"/>
      <c r="I65" s="163"/>
      <c r="J65" s="163"/>
      <c r="K65" s="163"/>
      <c r="L65" s="137"/>
      <c r="M65" s="136"/>
      <c r="N65" s="136"/>
      <c r="O65" s="136"/>
      <c r="P65" s="136"/>
      <c r="Q65" s="136"/>
      <c r="R65" s="136"/>
      <c r="S65" s="136"/>
      <c r="T65" s="136"/>
      <c r="U65" s="136"/>
      <c r="V65" s="136"/>
      <c r="W65" s="136"/>
      <c r="X65" s="136"/>
      <c r="Y65" s="136"/>
      <c r="Z65" s="136"/>
      <c r="AA65" s="136"/>
      <c r="AB65" s="136"/>
    </row>
    <row r="66" spans="1:28" hidden="1">
      <c r="A66" s="125"/>
      <c r="B66" s="130"/>
      <c r="C66" s="125"/>
      <c r="D66" s="125"/>
      <c r="E66" s="125"/>
      <c r="F66" s="125"/>
      <c r="G66" s="125"/>
      <c r="H66" s="125"/>
      <c r="I66" s="125"/>
      <c r="J66" s="125"/>
      <c r="K66" s="125"/>
      <c r="L66" s="130"/>
      <c r="M66" s="125"/>
      <c r="N66" s="125"/>
      <c r="O66" s="125"/>
      <c r="P66" s="125"/>
      <c r="Q66" s="125"/>
      <c r="R66" s="125"/>
      <c r="S66" s="125"/>
      <c r="T66" s="125"/>
      <c r="U66" s="125"/>
      <c r="V66" s="125"/>
      <c r="W66" s="125"/>
      <c r="X66" s="125"/>
      <c r="Y66" s="125"/>
      <c r="Z66" s="125"/>
      <c r="AA66" s="125"/>
      <c r="AB66" s="125"/>
    </row>
    <row r="67" spans="1:28" hidden="1">
      <c r="A67" s="125"/>
      <c r="B67" s="130"/>
      <c r="C67" s="125"/>
      <c r="D67" s="125"/>
      <c r="E67" s="125"/>
      <c r="F67" s="125"/>
      <c r="G67" s="125"/>
      <c r="H67" s="125"/>
      <c r="I67" s="125"/>
      <c r="J67" s="125"/>
      <c r="K67" s="125"/>
      <c r="L67" s="130"/>
      <c r="M67" s="125"/>
      <c r="N67" s="125"/>
      <c r="O67" s="125"/>
      <c r="P67" s="125"/>
      <c r="Q67" s="125"/>
      <c r="R67" s="125"/>
      <c r="S67" s="125"/>
      <c r="T67" s="125"/>
      <c r="U67" s="125"/>
      <c r="V67" s="125"/>
      <c r="W67" s="125"/>
      <c r="X67" s="125"/>
      <c r="Y67" s="125"/>
      <c r="Z67" s="125"/>
      <c r="AA67" s="125"/>
      <c r="AB67" s="125"/>
    </row>
    <row r="68" spans="1:28" hidden="1">
      <c r="A68" s="125"/>
      <c r="B68" s="130"/>
      <c r="C68" s="125"/>
      <c r="D68" s="125"/>
      <c r="E68" s="125"/>
      <c r="F68" s="125"/>
      <c r="G68" s="125"/>
      <c r="H68" s="125"/>
      <c r="I68" s="125"/>
      <c r="J68" s="125"/>
      <c r="K68" s="125"/>
      <c r="L68" s="130"/>
      <c r="M68" s="125"/>
      <c r="N68" s="125"/>
      <c r="O68" s="125"/>
      <c r="P68" s="125"/>
      <c r="Q68" s="125"/>
      <c r="R68" s="125"/>
      <c r="S68" s="125"/>
      <c r="T68" s="125"/>
      <c r="U68" s="125"/>
      <c r="V68" s="125"/>
      <c r="W68" s="125"/>
      <c r="X68" s="125"/>
      <c r="Y68" s="125"/>
      <c r="Z68" s="125"/>
      <c r="AA68" s="125"/>
      <c r="AB68" s="125"/>
    </row>
    <row r="69" spans="1:28" hidden="1">
      <c r="A69" s="125"/>
      <c r="B69" s="130"/>
      <c r="C69" s="125"/>
      <c r="D69" s="125"/>
      <c r="E69" s="125"/>
      <c r="F69" s="125"/>
      <c r="G69" s="125"/>
      <c r="H69" s="125"/>
      <c r="I69" s="125"/>
      <c r="J69" s="125"/>
      <c r="K69" s="125"/>
      <c r="L69" s="130"/>
      <c r="M69" s="125"/>
      <c r="N69" s="125"/>
      <c r="O69" s="125"/>
      <c r="P69" s="125"/>
      <c r="Q69" s="125"/>
      <c r="R69" s="125"/>
      <c r="S69" s="125"/>
      <c r="T69" s="125"/>
      <c r="U69" s="125"/>
      <c r="V69" s="125"/>
      <c r="W69" s="125"/>
      <c r="X69" s="125"/>
      <c r="Y69" s="125"/>
      <c r="Z69" s="125"/>
      <c r="AA69" s="125"/>
      <c r="AB69" s="125"/>
    </row>
    <row r="70" spans="1:28" hidden="1">
      <c r="A70" s="125"/>
      <c r="B70" s="130"/>
      <c r="C70" s="125"/>
      <c r="D70" s="125"/>
      <c r="E70" s="125"/>
      <c r="F70" s="125"/>
      <c r="G70" s="125"/>
      <c r="H70" s="125"/>
      <c r="I70" s="125"/>
      <c r="J70" s="125"/>
      <c r="K70" s="125"/>
      <c r="L70" s="130"/>
      <c r="M70" s="125"/>
      <c r="N70" s="125"/>
      <c r="O70" s="125"/>
      <c r="P70" s="125"/>
      <c r="Q70" s="125"/>
      <c r="R70" s="125"/>
      <c r="S70" s="125"/>
      <c r="T70" s="125"/>
      <c r="U70" s="125"/>
      <c r="V70" s="125"/>
      <c r="W70" s="125"/>
      <c r="X70" s="125"/>
      <c r="Y70" s="125"/>
      <c r="Z70" s="125"/>
      <c r="AA70" s="125"/>
      <c r="AB70" s="125"/>
    </row>
    <row r="71" spans="1:28" hidden="1">
      <c r="A71" s="125"/>
      <c r="B71" s="130"/>
      <c r="C71" s="125"/>
      <c r="D71" s="125"/>
      <c r="E71" s="125"/>
      <c r="F71" s="125"/>
      <c r="G71" s="125"/>
      <c r="H71" s="125"/>
      <c r="I71" s="125"/>
      <c r="J71" s="125"/>
      <c r="K71" s="125"/>
      <c r="L71" s="130"/>
      <c r="M71" s="125"/>
      <c r="N71" s="125"/>
      <c r="O71" s="125"/>
      <c r="P71" s="125"/>
      <c r="Q71" s="125"/>
      <c r="R71" s="125"/>
      <c r="S71" s="125"/>
      <c r="T71" s="125"/>
      <c r="U71" s="125"/>
      <c r="V71" s="125"/>
      <c r="W71" s="125"/>
      <c r="X71" s="125"/>
      <c r="Y71" s="125"/>
      <c r="Z71" s="125"/>
      <c r="AA71" s="125"/>
      <c r="AB71" s="125"/>
    </row>
    <row r="72" spans="1:28" hidden="1">
      <c r="A72" s="125"/>
      <c r="B72" s="130"/>
      <c r="C72" s="125"/>
      <c r="D72" s="125"/>
      <c r="E72" s="125"/>
      <c r="F72" s="125"/>
      <c r="G72" s="125"/>
      <c r="H72" s="125"/>
      <c r="I72" s="125"/>
      <c r="J72" s="125"/>
      <c r="K72" s="125"/>
      <c r="L72" s="130"/>
      <c r="M72" s="125"/>
      <c r="N72" s="125"/>
      <c r="O72" s="125"/>
      <c r="P72" s="125"/>
      <c r="Q72" s="125"/>
      <c r="R72" s="125"/>
      <c r="S72" s="125"/>
      <c r="T72" s="125"/>
      <c r="U72" s="125"/>
      <c r="V72" s="125"/>
      <c r="W72" s="125"/>
      <c r="X72" s="125"/>
      <c r="Y72" s="125"/>
      <c r="Z72" s="125"/>
      <c r="AA72" s="125"/>
      <c r="AB72" s="125"/>
    </row>
    <row r="73" spans="1:28" hidden="1">
      <c r="A73" s="125"/>
      <c r="B73" s="130"/>
      <c r="C73" s="125"/>
      <c r="D73" s="125"/>
      <c r="E73" s="125"/>
      <c r="F73" s="125"/>
      <c r="G73" s="125"/>
      <c r="H73" s="125"/>
      <c r="I73" s="125"/>
      <c r="J73" s="125"/>
      <c r="K73" s="125"/>
      <c r="L73" s="130"/>
      <c r="M73" s="125"/>
      <c r="N73" s="125"/>
      <c r="O73" s="125"/>
      <c r="P73" s="125"/>
      <c r="Q73" s="125"/>
      <c r="R73" s="125"/>
      <c r="S73" s="125"/>
      <c r="T73" s="125"/>
      <c r="U73" s="125"/>
      <c r="V73" s="125"/>
      <c r="W73" s="125"/>
      <c r="X73" s="125"/>
      <c r="Y73" s="125"/>
      <c r="Z73" s="125"/>
      <c r="AA73" s="125"/>
      <c r="AB73" s="125"/>
    </row>
    <row r="74" spans="1:28" hidden="1">
      <c r="A74" s="125"/>
      <c r="B74" s="130"/>
      <c r="C74" s="125"/>
      <c r="D74" s="125"/>
      <c r="E74" s="125"/>
      <c r="F74" s="125"/>
      <c r="G74" s="125"/>
      <c r="H74" s="125"/>
      <c r="I74" s="125"/>
      <c r="J74" s="125"/>
      <c r="K74" s="125"/>
      <c r="L74" s="130"/>
      <c r="M74" s="125"/>
      <c r="N74" s="125"/>
      <c r="O74" s="125"/>
      <c r="P74" s="125"/>
      <c r="Q74" s="125"/>
      <c r="R74" s="125"/>
      <c r="S74" s="125"/>
      <c r="T74" s="125"/>
      <c r="U74" s="125"/>
      <c r="V74" s="125"/>
      <c r="W74" s="125"/>
      <c r="X74" s="125"/>
      <c r="Y74" s="125"/>
      <c r="Z74" s="125"/>
      <c r="AA74" s="125"/>
      <c r="AB74" s="125"/>
    </row>
    <row r="75" spans="1:28" hidden="1">
      <c r="A75" s="125"/>
      <c r="B75" s="130"/>
      <c r="C75" s="125"/>
      <c r="D75" s="125"/>
      <c r="E75" s="125"/>
      <c r="F75" s="125"/>
      <c r="G75" s="125"/>
      <c r="H75" s="125"/>
      <c r="I75" s="125"/>
      <c r="J75" s="125"/>
      <c r="K75" s="125"/>
      <c r="L75" s="130"/>
      <c r="M75" s="125"/>
      <c r="N75" s="125"/>
      <c r="O75" s="125"/>
      <c r="P75" s="125"/>
      <c r="Q75" s="125"/>
      <c r="R75" s="125"/>
      <c r="S75" s="125"/>
      <c r="T75" s="125"/>
      <c r="U75" s="125"/>
      <c r="V75" s="125"/>
      <c r="W75" s="125"/>
      <c r="X75" s="125"/>
      <c r="Y75" s="125"/>
      <c r="Z75" s="125"/>
      <c r="AA75" s="125"/>
      <c r="AB75" s="125"/>
    </row>
    <row r="76" spans="1:28" s="1" customFormat="1" ht="12.75" hidden="1">
      <c r="A76" s="136"/>
      <c r="B76" s="137"/>
      <c r="C76" s="136"/>
      <c r="D76" s="164" t="s">
        <v>47</v>
      </c>
      <c r="E76" s="165"/>
      <c r="F76" s="166" t="s">
        <v>48</v>
      </c>
      <c r="G76" s="164" t="s">
        <v>47</v>
      </c>
      <c r="H76" s="165"/>
      <c r="I76" s="165"/>
      <c r="J76" s="167" t="s">
        <v>48</v>
      </c>
      <c r="K76" s="165"/>
      <c r="L76" s="137"/>
      <c r="M76" s="136"/>
      <c r="N76" s="136"/>
      <c r="O76" s="136"/>
      <c r="P76" s="136"/>
      <c r="Q76" s="136"/>
      <c r="R76" s="136"/>
      <c r="S76" s="136"/>
      <c r="T76" s="136"/>
      <c r="U76" s="136"/>
      <c r="V76" s="136"/>
      <c r="W76" s="136"/>
      <c r="X76" s="136"/>
      <c r="Y76" s="136"/>
      <c r="Z76" s="136"/>
      <c r="AA76" s="136"/>
      <c r="AB76" s="136"/>
    </row>
    <row r="77" spans="1:28" s="1" customFormat="1" ht="14.45" hidden="1" customHeight="1">
      <c r="A77" s="136"/>
      <c r="B77" s="168"/>
      <c r="C77" s="169"/>
      <c r="D77" s="169"/>
      <c r="E77" s="169"/>
      <c r="F77" s="169"/>
      <c r="G77" s="169"/>
      <c r="H77" s="169"/>
      <c r="I77" s="169"/>
      <c r="J77" s="169"/>
      <c r="K77" s="169"/>
      <c r="L77" s="137"/>
      <c r="M77" s="136"/>
      <c r="N77" s="136"/>
      <c r="O77" s="136"/>
      <c r="P77" s="136"/>
      <c r="Q77" s="136"/>
      <c r="R77" s="136"/>
      <c r="S77" s="136"/>
      <c r="T77" s="136"/>
      <c r="U77" s="136"/>
      <c r="V77" s="136"/>
      <c r="W77" s="136"/>
      <c r="X77" s="136"/>
      <c r="Y77" s="136"/>
      <c r="Z77" s="136"/>
      <c r="AA77" s="136"/>
      <c r="AB77" s="136"/>
    </row>
    <row r="78" spans="1:28" hidden="1">
      <c r="A78" s="125"/>
      <c r="B78" s="125"/>
      <c r="C78" s="125"/>
      <c r="D78" s="125"/>
      <c r="E78" s="125"/>
      <c r="F78" s="125"/>
      <c r="G78" s="125"/>
      <c r="H78" s="125"/>
      <c r="I78" s="125"/>
      <c r="J78" s="125"/>
      <c r="K78" s="125"/>
      <c r="L78" s="125"/>
      <c r="M78" s="125"/>
      <c r="N78" s="125"/>
      <c r="O78" s="125"/>
      <c r="P78" s="125"/>
      <c r="Q78" s="125"/>
      <c r="R78" s="125"/>
      <c r="S78" s="125"/>
      <c r="T78" s="125"/>
      <c r="U78" s="125"/>
      <c r="V78" s="125"/>
      <c r="W78" s="125"/>
      <c r="X78" s="125"/>
      <c r="Y78" s="125"/>
      <c r="Z78" s="125"/>
      <c r="AA78" s="125"/>
      <c r="AB78" s="125"/>
    </row>
    <row r="79" spans="1:28" hidden="1">
      <c r="A79" s="125"/>
      <c r="B79" s="125"/>
      <c r="C79" s="125"/>
      <c r="D79" s="125"/>
      <c r="E79" s="125"/>
      <c r="F79" s="125"/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5"/>
      <c r="S79" s="125"/>
      <c r="T79" s="125"/>
      <c r="U79" s="125"/>
      <c r="V79" s="125"/>
      <c r="W79" s="125"/>
      <c r="X79" s="125"/>
      <c r="Y79" s="125"/>
      <c r="Z79" s="125"/>
      <c r="AA79" s="125"/>
      <c r="AB79" s="125"/>
    </row>
    <row r="80" spans="1:28" hidden="1">
      <c r="A80" s="125"/>
      <c r="B80" s="125"/>
      <c r="C80" s="125"/>
      <c r="D80" s="125"/>
      <c r="E80" s="125"/>
      <c r="F80" s="125"/>
      <c r="G80" s="125"/>
      <c r="H80" s="125"/>
      <c r="I80" s="125"/>
      <c r="J80" s="125"/>
      <c r="K80" s="125"/>
      <c r="L80" s="125"/>
      <c r="M80" s="125"/>
      <c r="N80" s="125"/>
      <c r="O80" s="125"/>
      <c r="P80" s="125"/>
      <c r="Q80" s="125"/>
      <c r="R80" s="125"/>
      <c r="S80" s="125"/>
      <c r="T80" s="125"/>
      <c r="U80" s="125"/>
      <c r="V80" s="125"/>
      <c r="W80" s="125"/>
      <c r="X80" s="125"/>
      <c r="Y80" s="125"/>
      <c r="Z80" s="125"/>
      <c r="AA80" s="125"/>
      <c r="AB80" s="125"/>
    </row>
    <row r="81" spans="1:47" s="1" customFormat="1" ht="6.95" hidden="1" customHeight="1">
      <c r="A81" s="136"/>
      <c r="B81" s="170"/>
      <c r="C81" s="171"/>
      <c r="D81" s="171"/>
      <c r="E81" s="171"/>
      <c r="F81" s="171"/>
      <c r="G81" s="171"/>
      <c r="H81" s="171"/>
      <c r="I81" s="171"/>
      <c r="J81" s="171"/>
      <c r="K81" s="171"/>
      <c r="L81" s="137"/>
      <c r="M81" s="136"/>
      <c r="N81" s="136"/>
      <c r="O81" s="136"/>
      <c r="P81" s="136"/>
      <c r="Q81" s="136"/>
      <c r="R81" s="136"/>
      <c r="S81" s="136"/>
      <c r="T81" s="136"/>
      <c r="U81" s="136"/>
      <c r="V81" s="136"/>
      <c r="W81" s="136"/>
      <c r="X81" s="136"/>
      <c r="Y81" s="136"/>
      <c r="Z81" s="136"/>
      <c r="AA81" s="136"/>
      <c r="AB81" s="136"/>
    </row>
    <row r="82" spans="1:47" s="1" customFormat="1" ht="24.95" hidden="1" customHeight="1">
      <c r="A82" s="136"/>
      <c r="B82" s="137"/>
      <c r="C82" s="131" t="s">
        <v>86</v>
      </c>
      <c r="D82" s="136"/>
      <c r="E82" s="136"/>
      <c r="F82" s="136"/>
      <c r="G82" s="136"/>
      <c r="H82" s="136"/>
      <c r="I82" s="136"/>
      <c r="J82" s="136"/>
      <c r="K82" s="136"/>
      <c r="L82" s="137"/>
      <c r="M82" s="136"/>
      <c r="N82" s="136"/>
      <c r="O82" s="136"/>
      <c r="P82" s="136"/>
      <c r="Q82" s="136"/>
      <c r="R82" s="136"/>
      <c r="S82" s="136"/>
      <c r="T82" s="136"/>
      <c r="U82" s="136"/>
      <c r="V82" s="136"/>
      <c r="W82" s="136"/>
      <c r="X82" s="136"/>
      <c r="Y82" s="136"/>
      <c r="Z82" s="136"/>
      <c r="AA82" s="136"/>
      <c r="AB82" s="136"/>
    </row>
    <row r="83" spans="1:47" s="1" customFormat="1" ht="6.95" hidden="1" customHeight="1">
      <c r="A83" s="136"/>
      <c r="B83" s="137"/>
      <c r="C83" s="136"/>
      <c r="D83" s="136"/>
      <c r="E83" s="136"/>
      <c r="F83" s="136"/>
      <c r="G83" s="136"/>
      <c r="H83" s="136"/>
      <c r="I83" s="136"/>
      <c r="J83" s="136"/>
      <c r="K83" s="136"/>
      <c r="L83" s="137"/>
      <c r="M83" s="136"/>
      <c r="N83" s="136"/>
      <c r="O83" s="136"/>
      <c r="P83" s="136"/>
      <c r="Q83" s="136"/>
      <c r="R83" s="136"/>
      <c r="S83" s="136"/>
      <c r="T83" s="136"/>
      <c r="U83" s="136"/>
      <c r="V83" s="136"/>
      <c r="W83" s="136"/>
      <c r="X83" s="136"/>
      <c r="Y83" s="136"/>
      <c r="Z83" s="136"/>
      <c r="AA83" s="136"/>
      <c r="AB83" s="136"/>
    </row>
    <row r="84" spans="1:47" s="1" customFormat="1" ht="12" hidden="1" customHeight="1">
      <c r="A84" s="136"/>
      <c r="B84" s="137"/>
      <c r="C84" s="133" t="s">
        <v>16</v>
      </c>
      <c r="D84" s="136"/>
      <c r="E84" s="136"/>
      <c r="F84" s="136"/>
      <c r="G84" s="136"/>
      <c r="H84" s="136"/>
      <c r="I84" s="136"/>
      <c r="J84" s="136"/>
      <c r="K84" s="136"/>
      <c r="L84" s="137"/>
      <c r="M84" s="136"/>
      <c r="N84" s="136"/>
      <c r="O84" s="136"/>
      <c r="P84" s="136"/>
      <c r="Q84" s="136"/>
      <c r="R84" s="136"/>
      <c r="S84" s="136"/>
      <c r="T84" s="136"/>
      <c r="U84" s="136"/>
      <c r="V84" s="136"/>
      <c r="W84" s="136"/>
      <c r="X84" s="136"/>
      <c r="Y84" s="136"/>
      <c r="Z84" s="136"/>
      <c r="AA84" s="136"/>
      <c r="AB84" s="136"/>
    </row>
    <row r="85" spans="1:47" s="1" customFormat="1" ht="16.5" hidden="1" customHeight="1">
      <c r="A85" s="136"/>
      <c r="B85" s="137"/>
      <c r="C85" s="136"/>
      <c r="D85" s="136"/>
      <c r="E85" s="134" t="str">
        <f>E7</f>
        <v>Centrum technického a inovativního vzdělání, Kyjov</v>
      </c>
      <c r="F85" s="135"/>
      <c r="G85" s="135"/>
      <c r="H85" s="135"/>
      <c r="I85" s="136"/>
      <c r="J85" s="136"/>
      <c r="K85" s="136"/>
      <c r="L85" s="137"/>
      <c r="M85" s="136"/>
      <c r="N85" s="136"/>
      <c r="O85" s="136"/>
      <c r="P85" s="136"/>
      <c r="Q85" s="136"/>
      <c r="R85" s="136"/>
      <c r="S85" s="136"/>
      <c r="T85" s="136"/>
      <c r="U85" s="136"/>
      <c r="V85" s="136"/>
      <c r="W85" s="136"/>
      <c r="X85" s="136"/>
      <c r="Y85" s="136"/>
      <c r="Z85" s="136"/>
      <c r="AA85" s="136"/>
      <c r="AB85" s="136"/>
    </row>
    <row r="86" spans="1:47" s="1" customFormat="1" ht="12" hidden="1" customHeight="1">
      <c r="A86" s="136"/>
      <c r="B86" s="137"/>
      <c r="C86" s="133" t="s">
        <v>84</v>
      </c>
      <c r="D86" s="136"/>
      <c r="E86" s="136"/>
      <c r="F86" s="136"/>
      <c r="G86" s="136"/>
      <c r="H86" s="136"/>
      <c r="I86" s="136"/>
      <c r="J86" s="136"/>
      <c r="K86" s="136"/>
      <c r="L86" s="137"/>
      <c r="M86" s="136"/>
      <c r="N86" s="136"/>
      <c r="O86" s="136"/>
      <c r="P86" s="136"/>
      <c r="Q86" s="136"/>
      <c r="R86" s="136"/>
      <c r="S86" s="136"/>
      <c r="T86" s="136"/>
      <c r="U86" s="136"/>
      <c r="V86" s="136"/>
      <c r="W86" s="136"/>
      <c r="X86" s="136"/>
      <c r="Y86" s="136"/>
      <c r="Z86" s="136"/>
      <c r="AA86" s="136"/>
      <c r="AB86" s="136"/>
    </row>
    <row r="87" spans="1:47" s="1" customFormat="1" ht="16.5" hidden="1" customHeight="1">
      <c r="A87" s="136"/>
      <c r="B87" s="137"/>
      <c r="C87" s="136"/>
      <c r="D87" s="136"/>
      <c r="E87" s="138" t="str">
        <f>E9</f>
        <v>D.104.01a - Dílenská technologie mobilní</v>
      </c>
      <c r="F87" s="139"/>
      <c r="G87" s="139"/>
      <c r="H87" s="139"/>
      <c r="I87" s="136"/>
      <c r="J87" s="136"/>
      <c r="K87" s="136"/>
      <c r="L87" s="137"/>
      <c r="M87" s="136"/>
      <c r="N87" s="136"/>
      <c r="O87" s="136"/>
      <c r="P87" s="136"/>
      <c r="Q87" s="136"/>
      <c r="R87" s="136"/>
      <c r="S87" s="136"/>
      <c r="T87" s="136"/>
      <c r="U87" s="136"/>
      <c r="V87" s="136"/>
      <c r="W87" s="136"/>
      <c r="X87" s="136"/>
      <c r="Y87" s="136"/>
      <c r="Z87" s="136"/>
      <c r="AA87" s="136"/>
      <c r="AB87" s="136"/>
    </row>
    <row r="88" spans="1:47" s="1" customFormat="1" ht="6.95" hidden="1" customHeight="1">
      <c r="A88" s="136"/>
      <c r="B88" s="137"/>
      <c r="C88" s="136"/>
      <c r="D88" s="136"/>
      <c r="E88" s="136"/>
      <c r="F88" s="136"/>
      <c r="G88" s="136"/>
      <c r="H88" s="136"/>
      <c r="I88" s="136"/>
      <c r="J88" s="136"/>
      <c r="K88" s="136"/>
      <c r="L88" s="137"/>
      <c r="M88" s="136"/>
      <c r="N88" s="136"/>
      <c r="O88" s="136"/>
      <c r="P88" s="136"/>
      <c r="Q88" s="136"/>
      <c r="R88" s="136"/>
      <c r="S88" s="136"/>
      <c r="T88" s="136"/>
      <c r="U88" s="136"/>
      <c r="V88" s="136"/>
      <c r="W88" s="136"/>
      <c r="X88" s="136"/>
      <c r="Y88" s="136"/>
      <c r="Z88" s="136"/>
      <c r="AA88" s="136"/>
      <c r="AB88" s="136"/>
    </row>
    <row r="89" spans="1:47" s="1" customFormat="1" ht="12" hidden="1" customHeight="1">
      <c r="A89" s="136"/>
      <c r="B89" s="137"/>
      <c r="C89" s="133" t="s">
        <v>20</v>
      </c>
      <c r="D89" s="136"/>
      <c r="E89" s="136"/>
      <c r="F89" s="140" t="str">
        <f>F12</f>
        <v xml:space="preserve"> </v>
      </c>
      <c r="G89" s="136"/>
      <c r="H89" s="136"/>
      <c r="I89" s="133" t="s">
        <v>22</v>
      </c>
      <c r="J89" s="141">
        <f ca="1">IF(J12="","",J12)</f>
        <v>45936</v>
      </c>
      <c r="K89" s="136"/>
      <c r="L89" s="137"/>
      <c r="M89" s="136"/>
      <c r="N89" s="136"/>
      <c r="O89" s="136"/>
      <c r="P89" s="136"/>
      <c r="Q89" s="136"/>
      <c r="R89" s="136"/>
      <c r="S89" s="136"/>
      <c r="T89" s="136"/>
      <c r="U89" s="136"/>
      <c r="V89" s="136"/>
      <c r="W89" s="136"/>
      <c r="X89" s="136"/>
      <c r="Y89" s="136"/>
      <c r="Z89" s="136"/>
      <c r="AA89" s="136"/>
      <c r="AB89" s="136"/>
    </row>
    <row r="90" spans="1:47" s="1" customFormat="1" ht="6.95" hidden="1" customHeight="1">
      <c r="A90" s="136"/>
      <c r="B90" s="137"/>
      <c r="C90" s="136"/>
      <c r="D90" s="136"/>
      <c r="E90" s="136"/>
      <c r="F90" s="136"/>
      <c r="G90" s="136"/>
      <c r="H90" s="136"/>
      <c r="I90" s="136"/>
      <c r="J90" s="136"/>
      <c r="K90" s="136"/>
      <c r="L90" s="137"/>
      <c r="M90" s="136"/>
      <c r="N90" s="136"/>
      <c r="O90" s="136"/>
      <c r="P90" s="136"/>
      <c r="Q90" s="136"/>
      <c r="R90" s="136"/>
      <c r="S90" s="136"/>
      <c r="T90" s="136"/>
      <c r="U90" s="136"/>
      <c r="V90" s="136"/>
      <c r="W90" s="136"/>
      <c r="X90" s="136"/>
      <c r="Y90" s="136"/>
      <c r="Z90" s="136"/>
      <c r="AA90" s="136"/>
      <c r="AB90" s="136"/>
    </row>
    <row r="91" spans="1:47" s="1" customFormat="1" ht="15.2" hidden="1" customHeight="1">
      <c r="A91" s="136"/>
      <c r="B91" s="137"/>
      <c r="C91" s="133" t="s">
        <v>23</v>
      </c>
      <c r="D91" s="136"/>
      <c r="E91" s="136"/>
      <c r="F91" s="140" t="str">
        <f>E15</f>
        <v xml:space="preserve"> </v>
      </c>
      <c r="G91" s="136"/>
      <c r="H91" s="136"/>
      <c r="I91" s="133" t="s">
        <v>28</v>
      </c>
      <c r="J91" s="172" t="str">
        <f>E21</f>
        <v xml:space="preserve"> </v>
      </c>
      <c r="K91" s="136"/>
      <c r="L91" s="137"/>
      <c r="M91" s="136"/>
      <c r="N91" s="136"/>
      <c r="O91" s="136"/>
      <c r="P91" s="136"/>
      <c r="Q91" s="136"/>
      <c r="R91" s="136"/>
      <c r="S91" s="136"/>
      <c r="T91" s="136"/>
      <c r="U91" s="136"/>
      <c r="V91" s="136"/>
      <c r="W91" s="136"/>
      <c r="X91" s="136"/>
      <c r="Y91" s="136"/>
      <c r="Z91" s="136"/>
      <c r="AA91" s="136"/>
      <c r="AB91" s="136"/>
    </row>
    <row r="92" spans="1:47" s="1" customFormat="1" ht="15.2" hidden="1" customHeight="1">
      <c r="A92" s="136"/>
      <c r="B92" s="137"/>
      <c r="C92" s="133" t="s">
        <v>26</v>
      </c>
      <c r="D92" s="136"/>
      <c r="E92" s="136"/>
      <c r="F92" s="140" t="str">
        <f>IF(E18="","",E18)</f>
        <v>Vyplň údaj</v>
      </c>
      <c r="G92" s="136"/>
      <c r="H92" s="136"/>
      <c r="I92" s="133" t="s">
        <v>30</v>
      </c>
      <c r="J92" s="172" t="str">
        <f>E24</f>
        <v xml:space="preserve"> </v>
      </c>
      <c r="K92" s="136"/>
      <c r="L92" s="137"/>
      <c r="M92" s="136"/>
      <c r="N92" s="136"/>
      <c r="O92" s="136"/>
      <c r="P92" s="136"/>
      <c r="Q92" s="136"/>
      <c r="R92" s="136"/>
      <c r="S92" s="136"/>
      <c r="T92" s="136"/>
      <c r="U92" s="136"/>
      <c r="V92" s="136"/>
      <c r="W92" s="136"/>
      <c r="X92" s="136"/>
      <c r="Y92" s="136"/>
      <c r="Z92" s="136"/>
      <c r="AA92" s="136"/>
      <c r="AB92" s="136"/>
    </row>
    <row r="93" spans="1:47" s="1" customFormat="1" ht="10.35" hidden="1" customHeight="1">
      <c r="A93" s="136"/>
      <c r="B93" s="137"/>
      <c r="C93" s="136"/>
      <c r="D93" s="136"/>
      <c r="E93" s="136"/>
      <c r="F93" s="136"/>
      <c r="G93" s="136"/>
      <c r="H93" s="136"/>
      <c r="I93" s="136"/>
      <c r="J93" s="136"/>
      <c r="K93" s="136"/>
      <c r="L93" s="137"/>
      <c r="M93" s="136"/>
      <c r="N93" s="136"/>
      <c r="O93" s="136"/>
      <c r="P93" s="136"/>
      <c r="Q93" s="136"/>
      <c r="R93" s="136"/>
      <c r="S93" s="136"/>
      <c r="T93" s="136"/>
      <c r="U93" s="136"/>
      <c r="V93" s="136"/>
      <c r="W93" s="136"/>
      <c r="X93" s="136"/>
      <c r="Y93" s="136"/>
      <c r="Z93" s="136"/>
      <c r="AA93" s="136"/>
      <c r="AB93" s="136"/>
    </row>
    <row r="94" spans="1:47" s="1" customFormat="1" ht="29.25" hidden="1" customHeight="1">
      <c r="A94" s="136"/>
      <c r="B94" s="137"/>
      <c r="C94" s="173" t="s">
        <v>87</v>
      </c>
      <c r="D94" s="155"/>
      <c r="E94" s="155"/>
      <c r="F94" s="155"/>
      <c r="G94" s="155"/>
      <c r="H94" s="155"/>
      <c r="I94" s="155"/>
      <c r="J94" s="174" t="s">
        <v>88</v>
      </c>
      <c r="K94" s="155"/>
      <c r="L94" s="137"/>
      <c r="M94" s="136"/>
      <c r="N94" s="136"/>
      <c r="O94" s="136"/>
      <c r="P94" s="136"/>
      <c r="Q94" s="136"/>
      <c r="R94" s="136"/>
      <c r="S94" s="136"/>
      <c r="T94" s="136"/>
      <c r="U94" s="136"/>
      <c r="V94" s="136"/>
      <c r="W94" s="136"/>
      <c r="X94" s="136"/>
      <c r="Y94" s="136"/>
      <c r="Z94" s="136"/>
      <c r="AA94" s="136"/>
      <c r="AB94" s="136"/>
    </row>
    <row r="95" spans="1:47" s="1" customFormat="1" ht="10.35" hidden="1" customHeight="1">
      <c r="A95" s="136"/>
      <c r="B95" s="137"/>
      <c r="C95" s="136"/>
      <c r="D95" s="136"/>
      <c r="E95" s="136"/>
      <c r="F95" s="136"/>
      <c r="G95" s="136"/>
      <c r="H95" s="136"/>
      <c r="I95" s="136"/>
      <c r="J95" s="136"/>
      <c r="K95" s="136"/>
      <c r="L95" s="137"/>
      <c r="M95" s="136"/>
      <c r="N95" s="136"/>
      <c r="O95" s="136"/>
      <c r="P95" s="136"/>
      <c r="Q95" s="136"/>
      <c r="R95" s="136"/>
      <c r="S95" s="136"/>
      <c r="T95" s="136"/>
      <c r="U95" s="136"/>
      <c r="V95" s="136"/>
      <c r="W95" s="136"/>
      <c r="X95" s="136"/>
      <c r="Y95" s="136"/>
      <c r="Z95" s="136"/>
      <c r="AA95" s="136"/>
      <c r="AB95" s="136"/>
    </row>
    <row r="96" spans="1:47" s="1" customFormat="1" ht="22.9" hidden="1" customHeight="1">
      <c r="A96" s="136"/>
      <c r="B96" s="137"/>
      <c r="C96" s="175" t="s">
        <v>89</v>
      </c>
      <c r="D96" s="136"/>
      <c r="E96" s="136"/>
      <c r="F96" s="136"/>
      <c r="G96" s="136"/>
      <c r="H96" s="136"/>
      <c r="I96" s="136"/>
      <c r="J96" s="150">
        <f>J117</f>
        <v>0</v>
      </c>
      <c r="K96" s="136"/>
      <c r="L96" s="137"/>
      <c r="M96" s="136"/>
      <c r="N96" s="136"/>
      <c r="O96" s="136"/>
      <c r="P96" s="136"/>
      <c r="Q96" s="136"/>
      <c r="R96" s="136"/>
      <c r="S96" s="136"/>
      <c r="T96" s="136"/>
      <c r="U96" s="136"/>
      <c r="V96" s="136"/>
      <c r="W96" s="136"/>
      <c r="X96" s="136"/>
      <c r="Y96" s="136"/>
      <c r="Z96" s="136"/>
      <c r="AA96" s="136"/>
      <c r="AB96" s="136"/>
      <c r="AU96" s="12" t="s">
        <v>90</v>
      </c>
    </row>
    <row r="97" spans="1:28" s="8" customFormat="1" ht="24.95" hidden="1" customHeight="1">
      <c r="A97" s="176"/>
      <c r="B97" s="177"/>
      <c r="C97" s="176"/>
      <c r="D97" s="178" t="s">
        <v>91</v>
      </c>
      <c r="E97" s="179"/>
      <c r="F97" s="179"/>
      <c r="G97" s="179"/>
      <c r="H97" s="179"/>
      <c r="I97" s="179"/>
      <c r="J97" s="180">
        <f>J118</f>
        <v>0</v>
      </c>
      <c r="K97" s="176"/>
      <c r="L97" s="177"/>
      <c r="M97" s="176"/>
      <c r="N97" s="176"/>
      <c r="O97" s="176"/>
      <c r="P97" s="176"/>
      <c r="Q97" s="176"/>
      <c r="R97" s="176"/>
      <c r="S97" s="176"/>
      <c r="T97" s="176"/>
      <c r="U97" s="176"/>
      <c r="V97" s="176"/>
      <c r="W97" s="176"/>
      <c r="X97" s="176"/>
      <c r="Y97" s="176"/>
      <c r="Z97" s="176"/>
      <c r="AA97" s="176"/>
      <c r="AB97" s="176"/>
    </row>
    <row r="98" spans="1:28" s="1" customFormat="1" ht="21.75" hidden="1" customHeight="1">
      <c r="A98" s="136"/>
      <c r="B98" s="137"/>
      <c r="C98" s="136"/>
      <c r="D98" s="136"/>
      <c r="E98" s="136"/>
      <c r="F98" s="136"/>
      <c r="G98" s="136"/>
      <c r="H98" s="136"/>
      <c r="I98" s="136"/>
      <c r="J98" s="136"/>
      <c r="K98" s="136"/>
      <c r="L98" s="137"/>
      <c r="M98" s="136"/>
      <c r="N98" s="136"/>
      <c r="O98" s="136"/>
      <c r="P98" s="136"/>
      <c r="Q98" s="136"/>
      <c r="R98" s="136"/>
      <c r="S98" s="136"/>
      <c r="T98" s="136"/>
      <c r="U98" s="136"/>
      <c r="V98" s="136"/>
      <c r="W98" s="136"/>
      <c r="X98" s="136"/>
      <c r="Y98" s="136"/>
      <c r="Z98" s="136"/>
      <c r="AA98" s="136"/>
      <c r="AB98" s="136"/>
    </row>
    <row r="99" spans="1:28" s="1" customFormat="1" ht="6.95" hidden="1" customHeight="1">
      <c r="A99" s="136"/>
      <c r="B99" s="168"/>
      <c r="C99" s="169"/>
      <c r="D99" s="169"/>
      <c r="E99" s="169"/>
      <c r="F99" s="169"/>
      <c r="G99" s="169"/>
      <c r="H99" s="169"/>
      <c r="I99" s="169"/>
      <c r="J99" s="169"/>
      <c r="K99" s="169"/>
      <c r="L99" s="137"/>
      <c r="M99" s="136"/>
      <c r="N99" s="136"/>
      <c r="O99" s="136"/>
      <c r="P99" s="136"/>
      <c r="Q99" s="136"/>
      <c r="R99" s="136"/>
      <c r="S99" s="136"/>
      <c r="T99" s="136"/>
      <c r="U99" s="136"/>
      <c r="V99" s="136"/>
      <c r="W99" s="136"/>
      <c r="X99" s="136"/>
      <c r="Y99" s="136"/>
      <c r="Z99" s="136"/>
      <c r="AA99" s="136"/>
      <c r="AB99" s="136"/>
    </row>
    <row r="100" spans="1:28" hidden="1">
      <c r="A100" s="125"/>
      <c r="B100" s="125"/>
      <c r="C100" s="125"/>
      <c r="D100" s="125"/>
      <c r="E100" s="125"/>
      <c r="F100" s="125"/>
      <c r="G100" s="125"/>
      <c r="H100" s="125"/>
      <c r="I100" s="125"/>
      <c r="J100" s="125"/>
      <c r="K100" s="125"/>
      <c r="L100" s="125"/>
      <c r="M100" s="125"/>
      <c r="N100" s="125"/>
      <c r="O100" s="125"/>
      <c r="P100" s="125"/>
      <c r="Q100" s="125"/>
      <c r="R100" s="125"/>
      <c r="S100" s="125"/>
      <c r="T100" s="125"/>
      <c r="U100" s="125"/>
      <c r="V100" s="125"/>
      <c r="W100" s="125"/>
      <c r="X100" s="125"/>
      <c r="Y100" s="125"/>
      <c r="Z100" s="125"/>
      <c r="AA100" s="125"/>
      <c r="AB100" s="125"/>
    </row>
    <row r="101" spans="1:28" hidden="1">
      <c r="A101" s="125"/>
      <c r="B101" s="125"/>
      <c r="C101" s="125"/>
      <c r="D101" s="125"/>
      <c r="E101" s="125"/>
      <c r="F101" s="125"/>
      <c r="G101" s="125"/>
      <c r="H101" s="125"/>
      <c r="I101" s="125"/>
      <c r="J101" s="125"/>
      <c r="K101" s="125"/>
      <c r="L101" s="125"/>
      <c r="M101" s="125"/>
      <c r="N101" s="125"/>
      <c r="O101" s="125"/>
      <c r="P101" s="125"/>
      <c r="Q101" s="125"/>
      <c r="R101" s="125"/>
      <c r="S101" s="125"/>
      <c r="T101" s="125"/>
      <c r="U101" s="125"/>
      <c r="V101" s="125"/>
      <c r="W101" s="125"/>
      <c r="X101" s="125"/>
      <c r="Y101" s="125"/>
      <c r="Z101" s="125"/>
      <c r="AA101" s="125"/>
      <c r="AB101" s="125"/>
    </row>
    <row r="102" spans="1:28" hidden="1">
      <c r="A102" s="125"/>
      <c r="B102" s="125"/>
      <c r="C102" s="125"/>
      <c r="D102" s="125"/>
      <c r="E102" s="125"/>
      <c r="F102" s="125"/>
      <c r="G102" s="125"/>
      <c r="H102" s="125"/>
      <c r="I102" s="125"/>
      <c r="J102" s="125"/>
      <c r="K102" s="125"/>
      <c r="L102" s="125"/>
      <c r="M102" s="125"/>
      <c r="N102" s="125"/>
      <c r="O102" s="125"/>
      <c r="P102" s="125"/>
      <c r="Q102" s="125"/>
      <c r="R102" s="125"/>
      <c r="S102" s="125"/>
      <c r="T102" s="125"/>
      <c r="U102" s="125"/>
      <c r="V102" s="125"/>
      <c r="W102" s="125"/>
      <c r="X102" s="125"/>
      <c r="Y102" s="125"/>
      <c r="Z102" s="125"/>
      <c r="AA102" s="125"/>
      <c r="AB102" s="125"/>
    </row>
    <row r="103" spans="1:28" s="1" customFormat="1" ht="6.95" customHeight="1">
      <c r="A103" s="136"/>
      <c r="B103" s="170"/>
      <c r="C103" s="171"/>
      <c r="D103" s="171"/>
      <c r="E103" s="171"/>
      <c r="F103" s="171"/>
      <c r="G103" s="171"/>
      <c r="H103" s="171"/>
      <c r="I103" s="171"/>
      <c r="J103" s="171"/>
      <c r="K103" s="171"/>
      <c r="L103" s="137"/>
      <c r="M103" s="136"/>
      <c r="N103" s="136"/>
      <c r="O103" s="136"/>
      <c r="P103" s="136"/>
      <c r="Q103" s="136"/>
      <c r="R103" s="136"/>
      <c r="S103" s="136"/>
      <c r="T103" s="136"/>
      <c r="U103" s="136"/>
      <c r="V103" s="136"/>
      <c r="W103" s="136"/>
      <c r="X103" s="136"/>
      <c r="Y103" s="136"/>
      <c r="Z103" s="136"/>
      <c r="AA103" s="136"/>
      <c r="AB103" s="136"/>
    </row>
    <row r="104" spans="1:28" s="1" customFormat="1" ht="24.95" customHeight="1">
      <c r="A104" s="136"/>
      <c r="B104" s="137"/>
      <c r="C104" s="131" t="s">
        <v>92</v>
      </c>
      <c r="D104" s="136"/>
      <c r="E104" s="136"/>
      <c r="F104" s="136"/>
      <c r="G104" s="136"/>
      <c r="H104" s="136"/>
      <c r="I104" s="136"/>
      <c r="J104" s="136"/>
      <c r="K104" s="136"/>
      <c r="L104" s="137"/>
      <c r="M104" s="136"/>
      <c r="N104" s="136"/>
      <c r="O104" s="136"/>
      <c r="P104" s="136"/>
      <c r="Q104" s="136"/>
      <c r="R104" s="136"/>
      <c r="S104" s="136"/>
      <c r="T104" s="136"/>
      <c r="U104" s="136"/>
      <c r="V104" s="136"/>
      <c r="W104" s="136"/>
      <c r="X104" s="136"/>
      <c r="Y104" s="136"/>
      <c r="Z104" s="136"/>
      <c r="AA104" s="136"/>
      <c r="AB104" s="136"/>
    </row>
    <row r="105" spans="1:28" s="1" customFormat="1" ht="6.95" customHeight="1">
      <c r="A105" s="136"/>
      <c r="B105" s="137"/>
      <c r="C105" s="136"/>
      <c r="D105" s="136"/>
      <c r="E105" s="136"/>
      <c r="F105" s="136"/>
      <c r="G105" s="136"/>
      <c r="H105" s="136"/>
      <c r="I105" s="136"/>
      <c r="J105" s="136"/>
      <c r="K105" s="136"/>
      <c r="L105" s="137"/>
      <c r="M105" s="136"/>
      <c r="N105" s="136"/>
      <c r="O105" s="136"/>
      <c r="P105" s="136"/>
      <c r="Q105" s="136"/>
      <c r="R105" s="136"/>
      <c r="S105" s="136"/>
      <c r="T105" s="136"/>
      <c r="U105" s="136"/>
      <c r="V105" s="136"/>
      <c r="W105" s="136"/>
      <c r="X105" s="136"/>
      <c r="Y105" s="136"/>
      <c r="Z105" s="136"/>
      <c r="AA105" s="136"/>
      <c r="AB105" s="136"/>
    </row>
    <row r="106" spans="1:28" s="1" customFormat="1" ht="12" customHeight="1">
      <c r="A106" s="136"/>
      <c r="B106" s="137"/>
      <c r="C106" s="133" t="s">
        <v>16</v>
      </c>
      <c r="D106" s="136"/>
      <c r="E106" s="136"/>
      <c r="F106" s="136"/>
      <c r="G106" s="136"/>
      <c r="H106" s="136"/>
      <c r="I106" s="136"/>
      <c r="J106" s="136"/>
      <c r="K106" s="136"/>
      <c r="L106" s="137"/>
      <c r="M106" s="136"/>
      <c r="N106" s="136"/>
      <c r="O106" s="136"/>
      <c r="P106" s="136"/>
      <c r="Q106" s="136"/>
      <c r="R106" s="136"/>
      <c r="S106" s="136"/>
      <c r="T106" s="136"/>
      <c r="U106" s="136"/>
      <c r="V106" s="136"/>
      <c r="W106" s="136"/>
      <c r="X106" s="136"/>
      <c r="Y106" s="136"/>
      <c r="Z106" s="136"/>
      <c r="AA106" s="136"/>
      <c r="AB106" s="136"/>
    </row>
    <row r="107" spans="1:28" s="1" customFormat="1" ht="16.5" customHeight="1">
      <c r="A107" s="136"/>
      <c r="B107" s="137"/>
      <c r="C107" s="136"/>
      <c r="D107" s="136"/>
      <c r="E107" s="134" t="str">
        <f>E7</f>
        <v>Centrum technického a inovativního vzdělání, Kyjov</v>
      </c>
      <c r="F107" s="135"/>
      <c r="G107" s="135"/>
      <c r="H107" s="135"/>
      <c r="I107" s="136"/>
      <c r="J107" s="136"/>
      <c r="K107" s="136"/>
      <c r="L107" s="137"/>
      <c r="M107" s="136"/>
      <c r="N107" s="136"/>
      <c r="O107" s="136"/>
      <c r="P107" s="136"/>
      <c r="Q107" s="136"/>
      <c r="R107" s="136"/>
      <c r="S107" s="136"/>
      <c r="T107" s="136"/>
      <c r="U107" s="136"/>
      <c r="V107" s="136"/>
      <c r="W107" s="136"/>
      <c r="X107" s="136"/>
      <c r="Y107" s="136"/>
      <c r="Z107" s="136"/>
      <c r="AA107" s="136"/>
      <c r="AB107" s="136"/>
    </row>
    <row r="108" spans="1:28" s="1" customFormat="1" ht="12" customHeight="1">
      <c r="A108" s="136"/>
      <c r="B108" s="137"/>
      <c r="C108" s="133" t="s">
        <v>84</v>
      </c>
      <c r="D108" s="136"/>
      <c r="E108" s="136"/>
      <c r="F108" s="136"/>
      <c r="G108" s="136"/>
      <c r="H108" s="136"/>
      <c r="I108" s="136"/>
      <c r="J108" s="136"/>
      <c r="K108" s="136"/>
      <c r="L108" s="137"/>
      <c r="M108" s="136"/>
      <c r="N108" s="136"/>
      <c r="O108" s="136"/>
      <c r="P108" s="136"/>
      <c r="Q108" s="136"/>
      <c r="R108" s="136"/>
      <c r="S108" s="136"/>
      <c r="T108" s="136"/>
      <c r="U108" s="136"/>
      <c r="V108" s="136"/>
      <c r="W108" s="136"/>
      <c r="X108" s="136"/>
      <c r="Y108" s="136"/>
      <c r="Z108" s="136"/>
      <c r="AA108" s="136"/>
      <c r="AB108" s="136"/>
    </row>
    <row r="109" spans="1:28" s="1" customFormat="1" ht="16.5" customHeight="1">
      <c r="A109" s="136"/>
      <c r="B109" s="137"/>
      <c r="C109" s="136"/>
      <c r="D109" s="136"/>
      <c r="E109" s="138" t="str">
        <f>E9</f>
        <v>D.104.01a - Dílenská technologie mobilní</v>
      </c>
      <c r="F109" s="139"/>
      <c r="G109" s="139"/>
      <c r="H109" s="139"/>
      <c r="I109" s="136"/>
      <c r="J109" s="136"/>
      <c r="K109" s="136"/>
      <c r="L109" s="137"/>
      <c r="M109" s="136"/>
      <c r="N109" s="136"/>
      <c r="O109" s="136"/>
      <c r="P109" s="136"/>
      <c r="Q109" s="136"/>
      <c r="R109" s="136"/>
      <c r="S109" s="136"/>
      <c r="T109" s="136"/>
      <c r="U109" s="136"/>
      <c r="V109" s="136"/>
      <c r="W109" s="136"/>
      <c r="X109" s="136"/>
      <c r="Y109" s="136"/>
      <c r="Z109" s="136"/>
      <c r="AA109" s="136"/>
      <c r="AB109" s="136"/>
    </row>
    <row r="110" spans="1:28" s="1" customFormat="1" ht="6.95" customHeight="1">
      <c r="A110" s="136"/>
      <c r="B110" s="137"/>
      <c r="C110" s="136"/>
      <c r="D110" s="136"/>
      <c r="E110" s="136"/>
      <c r="F110" s="136"/>
      <c r="G110" s="136"/>
      <c r="H110" s="136"/>
      <c r="I110" s="136"/>
      <c r="J110" s="136"/>
      <c r="K110" s="136"/>
      <c r="L110" s="137"/>
      <c r="M110" s="136"/>
      <c r="N110" s="136"/>
      <c r="O110" s="136"/>
      <c r="P110" s="136"/>
      <c r="Q110" s="136"/>
      <c r="R110" s="136"/>
      <c r="S110" s="136"/>
      <c r="T110" s="136"/>
      <c r="U110" s="136"/>
      <c r="V110" s="136"/>
      <c r="W110" s="136"/>
      <c r="X110" s="136"/>
      <c r="Y110" s="136"/>
      <c r="Z110" s="136"/>
      <c r="AA110" s="136"/>
      <c r="AB110" s="136"/>
    </row>
    <row r="111" spans="1:28" s="1" customFormat="1" ht="12" customHeight="1">
      <c r="A111" s="136"/>
      <c r="B111" s="137"/>
      <c r="C111" s="133" t="s">
        <v>20</v>
      </c>
      <c r="D111" s="136"/>
      <c r="E111" s="136"/>
      <c r="F111" s="140" t="str">
        <f>F12</f>
        <v xml:space="preserve"> </v>
      </c>
      <c r="G111" s="136"/>
      <c r="H111" s="136"/>
      <c r="I111" s="133" t="s">
        <v>22</v>
      </c>
      <c r="J111" s="141">
        <f ca="1">IF(J12="","",J12)</f>
        <v>45936</v>
      </c>
      <c r="K111" s="136"/>
      <c r="L111" s="137"/>
      <c r="M111" s="136"/>
      <c r="N111" s="136"/>
      <c r="O111" s="136"/>
      <c r="P111" s="136"/>
      <c r="Q111" s="136"/>
      <c r="R111" s="136"/>
      <c r="S111" s="136"/>
      <c r="T111" s="136"/>
      <c r="U111" s="136"/>
      <c r="V111" s="136"/>
      <c r="W111" s="136"/>
      <c r="X111" s="136"/>
      <c r="Y111" s="136"/>
      <c r="Z111" s="136"/>
      <c r="AA111" s="136"/>
      <c r="AB111" s="136"/>
    </row>
    <row r="112" spans="1:28" s="1" customFormat="1" ht="6.95" customHeight="1">
      <c r="A112" s="136"/>
      <c r="B112" s="137"/>
      <c r="C112" s="136"/>
      <c r="D112" s="136"/>
      <c r="E112" s="136"/>
      <c r="F112" s="136"/>
      <c r="G112" s="136"/>
      <c r="H112" s="136"/>
      <c r="I112" s="136"/>
      <c r="J112" s="136"/>
      <c r="K112" s="136"/>
      <c r="L112" s="137"/>
      <c r="M112" s="136"/>
      <c r="N112" s="136"/>
      <c r="O112" s="136"/>
      <c r="P112" s="136"/>
      <c r="Q112" s="136"/>
      <c r="R112" s="136"/>
      <c r="S112" s="136"/>
      <c r="T112" s="136"/>
      <c r="U112" s="136"/>
      <c r="V112" s="136"/>
      <c r="W112" s="136"/>
      <c r="X112" s="136"/>
      <c r="Y112" s="136"/>
      <c r="Z112" s="136"/>
      <c r="AA112" s="136"/>
      <c r="AB112" s="136"/>
    </row>
    <row r="113" spans="1:65" s="1" customFormat="1" ht="15.2" customHeight="1">
      <c r="A113" s="136"/>
      <c r="B113" s="137"/>
      <c r="C113" s="133" t="s">
        <v>23</v>
      </c>
      <c r="D113" s="136"/>
      <c r="E113" s="136"/>
      <c r="F113" s="140" t="str">
        <f>E15</f>
        <v xml:space="preserve"> </v>
      </c>
      <c r="G113" s="136"/>
      <c r="H113" s="136"/>
      <c r="I113" s="133" t="s">
        <v>28</v>
      </c>
      <c r="J113" s="172" t="str">
        <f>E21</f>
        <v xml:space="preserve"> </v>
      </c>
      <c r="K113" s="136"/>
      <c r="L113" s="137"/>
      <c r="M113" s="136"/>
      <c r="N113" s="136"/>
      <c r="O113" s="136"/>
      <c r="P113" s="136"/>
      <c r="Q113" s="136"/>
      <c r="R113" s="136"/>
      <c r="S113" s="136"/>
      <c r="T113" s="136"/>
      <c r="U113" s="136"/>
      <c r="V113" s="136"/>
      <c r="W113" s="136"/>
      <c r="X113" s="136"/>
      <c r="Y113" s="136"/>
      <c r="Z113" s="136"/>
      <c r="AA113" s="136"/>
      <c r="AB113" s="136"/>
    </row>
    <row r="114" spans="1:65" s="1" customFormat="1" ht="15.2" customHeight="1">
      <c r="A114" s="136"/>
      <c r="B114" s="137"/>
      <c r="C114" s="133" t="s">
        <v>26</v>
      </c>
      <c r="D114" s="136"/>
      <c r="E114" s="136"/>
      <c r="F114" s="140" t="str">
        <f>IF(E18="","",E18)</f>
        <v>Vyplň údaj</v>
      </c>
      <c r="G114" s="136"/>
      <c r="H114" s="136"/>
      <c r="I114" s="133" t="s">
        <v>30</v>
      </c>
      <c r="J114" s="172" t="str">
        <f>E24</f>
        <v xml:space="preserve"> </v>
      </c>
      <c r="K114" s="136"/>
      <c r="L114" s="137"/>
      <c r="M114" s="136"/>
      <c r="N114" s="136"/>
      <c r="O114" s="136"/>
      <c r="P114" s="136"/>
      <c r="Q114" s="136"/>
      <c r="R114" s="136"/>
      <c r="S114" s="136"/>
      <c r="T114" s="136"/>
      <c r="U114" s="136"/>
      <c r="V114" s="136"/>
      <c r="W114" s="136"/>
      <c r="X114" s="136"/>
      <c r="Y114" s="136"/>
      <c r="Z114" s="136"/>
      <c r="AA114" s="136"/>
      <c r="AB114" s="136"/>
    </row>
    <row r="115" spans="1:65" s="1" customFormat="1" ht="10.35" customHeight="1">
      <c r="A115" s="136"/>
      <c r="B115" s="137"/>
      <c r="C115" s="136"/>
      <c r="D115" s="136"/>
      <c r="E115" s="136"/>
      <c r="F115" s="136"/>
      <c r="G115" s="136"/>
      <c r="H115" s="136"/>
      <c r="I115" s="136"/>
      <c r="J115" s="136"/>
      <c r="K115" s="136"/>
      <c r="L115" s="137"/>
      <c r="M115" s="136"/>
      <c r="N115" s="136"/>
      <c r="O115" s="136"/>
      <c r="P115" s="136"/>
      <c r="Q115" s="136"/>
      <c r="R115" s="136"/>
      <c r="S115" s="136"/>
      <c r="T115" s="136"/>
      <c r="U115" s="136"/>
      <c r="V115" s="136"/>
      <c r="W115" s="136"/>
      <c r="X115" s="136"/>
      <c r="Y115" s="136"/>
      <c r="Z115" s="136"/>
      <c r="AA115" s="136"/>
      <c r="AB115" s="136"/>
    </row>
    <row r="116" spans="1:65" s="9" customFormat="1" ht="29.25" customHeight="1">
      <c r="A116" s="181"/>
      <c r="B116" s="182"/>
      <c r="C116" s="183" t="s">
        <v>93</v>
      </c>
      <c r="D116" s="184" t="s">
        <v>57</v>
      </c>
      <c r="E116" s="184" t="s">
        <v>53</v>
      </c>
      <c r="F116" s="184" t="s">
        <v>54</v>
      </c>
      <c r="G116" s="184" t="s">
        <v>94</v>
      </c>
      <c r="H116" s="184" t="s">
        <v>95</v>
      </c>
      <c r="I116" s="184" t="s">
        <v>96</v>
      </c>
      <c r="J116" s="184" t="s">
        <v>88</v>
      </c>
      <c r="K116" s="185" t="s">
        <v>97</v>
      </c>
      <c r="L116" s="182"/>
      <c r="M116" s="186" t="s">
        <v>1</v>
      </c>
      <c r="N116" s="187" t="s">
        <v>36</v>
      </c>
      <c r="O116" s="187" t="s">
        <v>98</v>
      </c>
      <c r="P116" s="187" t="s">
        <v>99</v>
      </c>
      <c r="Q116" s="187" t="s">
        <v>100</v>
      </c>
      <c r="R116" s="187" t="s">
        <v>101</v>
      </c>
      <c r="S116" s="187" t="s">
        <v>102</v>
      </c>
      <c r="T116" s="187" t="s">
        <v>103</v>
      </c>
      <c r="U116" s="188" t="s">
        <v>104</v>
      </c>
      <c r="V116" s="181"/>
      <c r="W116" s="181"/>
      <c r="X116" s="181"/>
      <c r="Y116" s="181"/>
      <c r="Z116" s="181"/>
      <c r="AA116" s="181"/>
      <c r="AB116" s="181"/>
    </row>
    <row r="117" spans="1:65" s="1" customFormat="1" ht="22.9" customHeight="1">
      <c r="A117" s="136"/>
      <c r="B117" s="137"/>
      <c r="C117" s="189" t="s">
        <v>105</v>
      </c>
      <c r="D117" s="136"/>
      <c r="E117" s="136"/>
      <c r="F117" s="136"/>
      <c r="G117" s="136"/>
      <c r="H117" s="136"/>
      <c r="I117" s="136"/>
      <c r="J117" s="190">
        <f>BK117</f>
        <v>0</v>
      </c>
      <c r="K117" s="136"/>
      <c r="L117" s="137"/>
      <c r="M117" s="191"/>
      <c r="N117" s="148"/>
      <c r="O117" s="148"/>
      <c r="P117" s="192">
        <f>P118</f>
        <v>0</v>
      </c>
      <c r="Q117" s="148"/>
      <c r="R117" s="192">
        <f>R118</f>
        <v>0</v>
      </c>
      <c r="S117" s="148"/>
      <c r="T117" s="192">
        <f>T118</f>
        <v>0</v>
      </c>
      <c r="U117" s="193"/>
      <c r="V117" s="136"/>
      <c r="W117" s="136"/>
      <c r="X117" s="136"/>
      <c r="Y117" s="136"/>
      <c r="Z117" s="136"/>
      <c r="AA117" s="136"/>
      <c r="AB117" s="136"/>
      <c r="AT117" s="12" t="s">
        <v>71</v>
      </c>
      <c r="AU117" s="12" t="s">
        <v>90</v>
      </c>
      <c r="BK117" s="73">
        <f>BK118</f>
        <v>0</v>
      </c>
    </row>
    <row r="118" spans="1:65" s="10" customFormat="1" ht="25.9" customHeight="1">
      <c r="A118" s="194"/>
      <c r="B118" s="195"/>
      <c r="C118" s="194"/>
      <c r="D118" s="196" t="s">
        <v>71</v>
      </c>
      <c r="E118" s="197" t="s">
        <v>106</v>
      </c>
      <c r="F118" s="197" t="s">
        <v>107</v>
      </c>
      <c r="G118" s="194"/>
      <c r="H118" s="194"/>
      <c r="I118" s="194"/>
      <c r="J118" s="198">
        <f>BK118</f>
        <v>0</v>
      </c>
      <c r="K118" s="194"/>
      <c r="L118" s="195"/>
      <c r="M118" s="199"/>
      <c r="N118" s="194"/>
      <c r="O118" s="194"/>
      <c r="P118" s="200">
        <f>SUM(P119:P121)</f>
        <v>0</v>
      </c>
      <c r="Q118" s="194"/>
      <c r="R118" s="200">
        <f>SUM(R119:R121)</f>
        <v>0</v>
      </c>
      <c r="S118" s="194"/>
      <c r="T118" s="200">
        <f>SUM(T119:T121)</f>
        <v>0</v>
      </c>
      <c r="U118" s="201"/>
      <c r="V118" s="194"/>
      <c r="W118" s="194"/>
      <c r="X118" s="194"/>
      <c r="Y118" s="194"/>
      <c r="Z118" s="194"/>
      <c r="AA118" s="194"/>
      <c r="AB118" s="194"/>
      <c r="AR118" s="74" t="s">
        <v>80</v>
      </c>
      <c r="AT118" s="75" t="s">
        <v>71</v>
      </c>
      <c r="AU118" s="75" t="s">
        <v>72</v>
      </c>
      <c r="AY118" s="74" t="s">
        <v>108</v>
      </c>
      <c r="BK118" s="76">
        <f>SUM(BK119:BK121)</f>
        <v>0</v>
      </c>
    </row>
    <row r="119" spans="1:65" s="1" customFormat="1" ht="16.5" customHeight="1">
      <c r="A119" s="136"/>
      <c r="B119" s="137"/>
      <c r="C119" s="202" t="s">
        <v>80</v>
      </c>
      <c r="D119" s="202" t="s">
        <v>109</v>
      </c>
      <c r="E119" s="203" t="s">
        <v>110</v>
      </c>
      <c r="F119" s="204" t="s">
        <v>111</v>
      </c>
      <c r="G119" s="205" t="s">
        <v>112</v>
      </c>
      <c r="H119" s="206">
        <v>1</v>
      </c>
      <c r="I119" s="77"/>
      <c r="J119" s="207">
        <f>ROUND(I119*H119,2)</f>
        <v>0</v>
      </c>
      <c r="K119" s="204" t="s">
        <v>1</v>
      </c>
      <c r="L119" s="137"/>
      <c r="M119" s="208" t="s">
        <v>1</v>
      </c>
      <c r="N119" s="209" t="s">
        <v>37</v>
      </c>
      <c r="O119" s="136"/>
      <c r="P119" s="210">
        <f>O119*H119</f>
        <v>0</v>
      </c>
      <c r="Q119" s="210">
        <v>0</v>
      </c>
      <c r="R119" s="210">
        <f>Q119*H119</f>
        <v>0</v>
      </c>
      <c r="S119" s="210">
        <v>0</v>
      </c>
      <c r="T119" s="210">
        <f>S119*H119</f>
        <v>0</v>
      </c>
      <c r="U119" s="211" t="s">
        <v>1</v>
      </c>
      <c r="V119" s="136"/>
      <c r="W119" s="136"/>
      <c r="X119" s="136"/>
      <c r="Y119" s="136"/>
      <c r="Z119" s="136"/>
      <c r="AA119" s="136"/>
      <c r="AB119" s="136"/>
      <c r="AR119" s="78" t="s">
        <v>113</v>
      </c>
      <c r="AT119" s="78" t="s">
        <v>109</v>
      </c>
      <c r="AU119" s="78" t="s">
        <v>80</v>
      </c>
      <c r="AY119" s="12" t="s">
        <v>108</v>
      </c>
      <c r="BE119" s="79">
        <f>IF(N119="základní",J119,0)</f>
        <v>0</v>
      </c>
      <c r="BF119" s="79">
        <f>IF(N119="snížená",J119,0)</f>
        <v>0</v>
      </c>
      <c r="BG119" s="79">
        <f>IF(N119="zákl. přenesená",J119,0)</f>
        <v>0</v>
      </c>
      <c r="BH119" s="79">
        <f>IF(N119="sníž. přenesená",J119,0)</f>
        <v>0</v>
      </c>
      <c r="BI119" s="79">
        <f>IF(N119="nulová",J119,0)</f>
        <v>0</v>
      </c>
      <c r="BJ119" s="12" t="s">
        <v>80</v>
      </c>
      <c r="BK119" s="79">
        <f>ROUND(I119*H119,2)</f>
        <v>0</v>
      </c>
      <c r="BL119" s="12" t="s">
        <v>113</v>
      </c>
      <c r="BM119" s="78" t="s">
        <v>114</v>
      </c>
    </row>
    <row r="120" spans="1:65" s="1" customFormat="1" ht="16.5" customHeight="1">
      <c r="A120" s="136"/>
      <c r="B120" s="137"/>
      <c r="C120" s="202" t="s">
        <v>82</v>
      </c>
      <c r="D120" s="202" t="s">
        <v>109</v>
      </c>
      <c r="E120" s="203" t="s">
        <v>115</v>
      </c>
      <c r="F120" s="204" t="s">
        <v>116</v>
      </c>
      <c r="G120" s="205" t="s">
        <v>112</v>
      </c>
      <c r="H120" s="206">
        <v>1</v>
      </c>
      <c r="I120" s="77"/>
      <c r="J120" s="207">
        <f>ROUND(I120*H120,2)</f>
        <v>0</v>
      </c>
      <c r="K120" s="204" t="s">
        <v>1</v>
      </c>
      <c r="L120" s="137"/>
      <c r="M120" s="208" t="s">
        <v>1</v>
      </c>
      <c r="N120" s="209" t="s">
        <v>37</v>
      </c>
      <c r="O120" s="136"/>
      <c r="P120" s="210">
        <f>O120*H120</f>
        <v>0</v>
      </c>
      <c r="Q120" s="210">
        <v>0</v>
      </c>
      <c r="R120" s="210">
        <f>Q120*H120</f>
        <v>0</v>
      </c>
      <c r="S120" s="210">
        <v>0</v>
      </c>
      <c r="T120" s="210">
        <f>S120*H120</f>
        <v>0</v>
      </c>
      <c r="U120" s="211" t="s">
        <v>1</v>
      </c>
      <c r="V120" s="136"/>
      <c r="W120" s="136"/>
      <c r="X120" s="136"/>
      <c r="Y120" s="136"/>
      <c r="Z120" s="136"/>
      <c r="AA120" s="136"/>
      <c r="AB120" s="136"/>
      <c r="AR120" s="78" t="s">
        <v>113</v>
      </c>
      <c r="AT120" s="78" t="s">
        <v>109</v>
      </c>
      <c r="AU120" s="78" t="s">
        <v>80</v>
      </c>
      <c r="AY120" s="12" t="s">
        <v>108</v>
      </c>
      <c r="BE120" s="79">
        <f>IF(N120="základní",J120,0)</f>
        <v>0</v>
      </c>
      <c r="BF120" s="79">
        <f>IF(N120="snížená",J120,0)</f>
        <v>0</v>
      </c>
      <c r="BG120" s="79">
        <f>IF(N120="zákl. přenesená",J120,0)</f>
        <v>0</v>
      </c>
      <c r="BH120" s="79">
        <f>IF(N120="sníž. přenesená",J120,0)</f>
        <v>0</v>
      </c>
      <c r="BI120" s="79">
        <f>IF(N120="nulová",J120,0)</f>
        <v>0</v>
      </c>
      <c r="BJ120" s="12" t="s">
        <v>80</v>
      </c>
      <c r="BK120" s="79">
        <f>ROUND(I120*H120,2)</f>
        <v>0</v>
      </c>
      <c r="BL120" s="12" t="s">
        <v>113</v>
      </c>
      <c r="BM120" s="78" t="s">
        <v>117</v>
      </c>
    </row>
    <row r="121" spans="1:65" s="1" customFormat="1" ht="24.2" customHeight="1">
      <c r="A121" s="136"/>
      <c r="B121" s="137"/>
      <c r="C121" s="202" t="s">
        <v>118</v>
      </c>
      <c r="D121" s="202" t="s">
        <v>109</v>
      </c>
      <c r="E121" s="203" t="s">
        <v>119</v>
      </c>
      <c r="F121" s="204" t="s">
        <v>120</v>
      </c>
      <c r="G121" s="205" t="s">
        <v>112</v>
      </c>
      <c r="H121" s="206">
        <v>2</v>
      </c>
      <c r="I121" s="77"/>
      <c r="J121" s="207">
        <f>ROUND(I121*H121,2)</f>
        <v>0</v>
      </c>
      <c r="K121" s="204" t="s">
        <v>1</v>
      </c>
      <c r="L121" s="137"/>
      <c r="M121" s="212" t="s">
        <v>1</v>
      </c>
      <c r="N121" s="213" t="s">
        <v>37</v>
      </c>
      <c r="O121" s="214"/>
      <c r="P121" s="215">
        <f>O121*H121</f>
        <v>0</v>
      </c>
      <c r="Q121" s="215">
        <v>0</v>
      </c>
      <c r="R121" s="215">
        <f>Q121*H121</f>
        <v>0</v>
      </c>
      <c r="S121" s="215">
        <v>0</v>
      </c>
      <c r="T121" s="215">
        <f>S121*H121</f>
        <v>0</v>
      </c>
      <c r="U121" s="216" t="s">
        <v>1</v>
      </c>
      <c r="V121" s="136"/>
      <c r="W121" s="136"/>
      <c r="X121" s="136"/>
      <c r="Y121" s="136"/>
      <c r="Z121" s="136"/>
      <c r="AA121" s="136"/>
      <c r="AB121" s="136"/>
      <c r="AR121" s="78" t="s">
        <v>113</v>
      </c>
      <c r="AT121" s="78" t="s">
        <v>109</v>
      </c>
      <c r="AU121" s="78" t="s">
        <v>80</v>
      </c>
      <c r="AY121" s="12" t="s">
        <v>108</v>
      </c>
      <c r="BE121" s="79">
        <f>IF(N121="základní",J121,0)</f>
        <v>0</v>
      </c>
      <c r="BF121" s="79">
        <f>IF(N121="snížená",J121,0)</f>
        <v>0</v>
      </c>
      <c r="BG121" s="79">
        <f>IF(N121="zákl. přenesená",J121,0)</f>
        <v>0</v>
      </c>
      <c r="BH121" s="79">
        <f>IF(N121="sníž. přenesená",J121,0)</f>
        <v>0</v>
      </c>
      <c r="BI121" s="79">
        <f>IF(N121="nulová",J121,0)</f>
        <v>0</v>
      </c>
      <c r="BJ121" s="12" t="s">
        <v>80</v>
      </c>
      <c r="BK121" s="79">
        <f>ROUND(I121*H121,2)</f>
        <v>0</v>
      </c>
      <c r="BL121" s="12" t="s">
        <v>113</v>
      </c>
      <c r="BM121" s="78" t="s">
        <v>121</v>
      </c>
    </row>
    <row r="122" spans="1:65" s="1" customFormat="1" ht="6.95" customHeight="1">
      <c r="A122" s="136"/>
      <c r="B122" s="168"/>
      <c r="C122" s="169"/>
      <c r="D122" s="169"/>
      <c r="E122" s="169"/>
      <c r="F122" s="169"/>
      <c r="G122" s="169"/>
      <c r="H122" s="169"/>
      <c r="I122" s="169"/>
      <c r="J122" s="169"/>
      <c r="K122" s="169"/>
      <c r="L122" s="137"/>
      <c r="M122" s="136"/>
      <c r="N122" s="136"/>
      <c r="O122" s="136"/>
      <c r="P122" s="136"/>
      <c r="Q122" s="136"/>
      <c r="R122" s="136"/>
      <c r="S122" s="136"/>
      <c r="T122" s="136"/>
      <c r="U122" s="136"/>
      <c r="V122" s="136"/>
      <c r="W122" s="136"/>
      <c r="X122" s="136"/>
      <c r="Y122" s="136"/>
      <c r="Z122" s="136"/>
      <c r="AA122" s="136"/>
      <c r="AB122" s="136"/>
    </row>
    <row r="123" spans="1:65">
      <c r="A123" s="125"/>
      <c r="B123" s="125"/>
      <c r="C123" s="125"/>
      <c r="D123" s="125"/>
      <c r="E123" s="125"/>
      <c r="F123" s="125"/>
      <c r="G123" s="125"/>
      <c r="H123" s="125"/>
      <c r="I123" s="125"/>
      <c r="J123" s="125"/>
      <c r="K123" s="125"/>
      <c r="L123" s="125"/>
      <c r="M123" s="125"/>
      <c r="N123" s="125"/>
      <c r="O123" s="125"/>
      <c r="P123" s="125"/>
      <c r="Q123" s="125"/>
      <c r="R123" s="125"/>
      <c r="S123" s="125"/>
      <c r="T123" s="125"/>
      <c r="U123" s="125"/>
      <c r="V123" s="125"/>
      <c r="W123" s="125"/>
      <c r="X123" s="125"/>
      <c r="Y123" s="125"/>
      <c r="Z123" s="125"/>
      <c r="AA123" s="125"/>
      <c r="AB123" s="125"/>
    </row>
    <row r="124" spans="1:65" ht="12.75">
      <c r="A124" s="125"/>
      <c r="B124" s="217" t="s">
        <v>311</v>
      </c>
      <c r="C124" s="218"/>
      <c r="D124" s="218"/>
      <c r="E124" s="218"/>
      <c r="F124" s="218"/>
      <c r="G124" s="218"/>
      <c r="H124" s="218"/>
      <c r="I124" s="218"/>
      <c r="J124" s="218"/>
      <c r="K124" s="218"/>
      <c r="L124" s="218"/>
      <c r="M124" s="218"/>
      <c r="N124" s="218"/>
      <c r="O124" s="218"/>
      <c r="P124" s="218"/>
      <c r="Q124" s="218"/>
      <c r="R124" s="218"/>
      <c r="S124" s="218"/>
      <c r="T124" s="218"/>
      <c r="U124" s="218"/>
      <c r="V124" s="218"/>
      <c r="W124" s="218"/>
      <c r="X124" s="125"/>
      <c r="Y124" s="125"/>
      <c r="Z124" s="125"/>
      <c r="AA124" s="125"/>
      <c r="AB124" s="125"/>
    </row>
    <row r="125" spans="1:65">
      <c r="A125" s="125"/>
      <c r="B125" s="125"/>
      <c r="C125" s="125"/>
      <c r="D125" s="125"/>
      <c r="E125" s="125"/>
      <c r="F125" s="125"/>
      <c r="G125" s="125"/>
      <c r="H125" s="125"/>
      <c r="I125" s="125"/>
      <c r="J125" s="125"/>
      <c r="K125" s="125"/>
      <c r="L125" s="125"/>
      <c r="M125" s="125"/>
      <c r="N125" s="125"/>
      <c r="O125" s="125"/>
      <c r="P125" s="125"/>
      <c r="Q125" s="125"/>
      <c r="R125" s="125"/>
      <c r="S125" s="125"/>
      <c r="T125" s="125"/>
      <c r="U125" s="125"/>
      <c r="V125" s="125"/>
      <c r="W125" s="125"/>
      <c r="X125" s="125"/>
      <c r="Y125" s="125"/>
      <c r="Z125" s="125"/>
      <c r="AA125" s="125"/>
      <c r="AB125" s="125"/>
    </row>
    <row r="126" spans="1:65">
      <c r="A126" s="125"/>
      <c r="B126" s="125"/>
      <c r="C126" s="125"/>
      <c r="D126" s="125"/>
      <c r="E126" s="125"/>
      <c r="F126" s="125"/>
      <c r="G126" s="125"/>
      <c r="H126" s="125"/>
      <c r="I126" s="125"/>
      <c r="J126" s="125"/>
      <c r="K126" s="125"/>
      <c r="L126" s="125"/>
      <c r="M126" s="125"/>
      <c r="N126" s="125"/>
      <c r="O126" s="125"/>
      <c r="P126" s="125"/>
      <c r="Q126" s="125"/>
      <c r="R126" s="125"/>
      <c r="S126" s="125"/>
      <c r="T126" s="125"/>
      <c r="U126" s="125"/>
      <c r="V126" s="125"/>
      <c r="W126" s="125"/>
      <c r="X126" s="125"/>
      <c r="Y126" s="125"/>
      <c r="Z126" s="125"/>
      <c r="AA126" s="125"/>
      <c r="AB126" s="125"/>
    </row>
    <row r="127" spans="1:65">
      <c r="A127" s="125"/>
      <c r="B127" s="125"/>
      <c r="C127" s="125"/>
      <c r="D127" s="125"/>
      <c r="E127" s="125"/>
      <c r="F127" s="125"/>
      <c r="G127" s="125"/>
      <c r="H127" s="125"/>
      <c r="I127" s="125"/>
      <c r="J127" s="125"/>
      <c r="K127" s="125"/>
      <c r="L127" s="125"/>
      <c r="M127" s="125"/>
      <c r="N127" s="125"/>
      <c r="O127" s="125"/>
      <c r="P127" s="125"/>
      <c r="Q127" s="125"/>
      <c r="R127" s="125"/>
      <c r="S127" s="125"/>
      <c r="T127" s="125"/>
      <c r="U127" s="125"/>
      <c r="V127" s="125"/>
      <c r="W127" s="125"/>
      <c r="X127" s="125"/>
      <c r="Y127" s="125"/>
      <c r="Z127" s="125"/>
      <c r="AA127" s="125"/>
      <c r="AB127" s="125"/>
    </row>
    <row r="128" spans="1:65">
      <c r="A128" s="125"/>
      <c r="B128" s="125"/>
      <c r="C128" s="125"/>
      <c r="D128" s="125"/>
      <c r="E128" s="125"/>
      <c r="F128" s="125"/>
      <c r="G128" s="125"/>
      <c r="H128" s="125"/>
      <c r="I128" s="125"/>
      <c r="J128" s="125"/>
      <c r="K128" s="125"/>
      <c r="L128" s="125"/>
      <c r="M128" s="125"/>
      <c r="N128" s="125"/>
      <c r="O128" s="125"/>
      <c r="P128" s="125"/>
      <c r="Q128" s="125"/>
      <c r="R128" s="125"/>
      <c r="S128" s="125"/>
      <c r="T128" s="125"/>
      <c r="U128" s="125"/>
      <c r="V128" s="125"/>
      <c r="W128" s="125"/>
      <c r="X128" s="125"/>
      <c r="Y128" s="125"/>
      <c r="Z128" s="125"/>
      <c r="AA128" s="125"/>
      <c r="AB128" s="125"/>
    </row>
  </sheetData>
  <sheetProtection algorithmName="SHA-512" hashValue="IbqCz47B42rQ/KDp/zoq5iMr8jQ8U1VIEeKNjecbzJsQ2PV/+Vjp3r/FkywPsDLWFChrzpNeHCHU+5H6GrC3Hw==" saltValue="gm3B2sa9bX7RI/YUntUVWQ==" spinCount="100000" sheet="1" objects="1" scenarios="1"/>
  <autoFilter ref="C116:K121" xr:uid="{00000000-0009-0000-0000-000001000000}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50801-EDEE-4822-A28F-2ED09E3EC094}">
  <sheetPr>
    <pageSetUpPr fitToPage="1"/>
  </sheetPr>
  <dimension ref="A2:BM146"/>
  <sheetViews>
    <sheetView showGridLines="0" topLeftCell="A131" workbookViewId="0">
      <selection activeCell="H132" sqref="H132:I132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5" max="21" width="14.16406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</cols>
  <sheetData>
    <row r="2" spans="1:46" ht="36.950000000000003" customHeight="1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6" t="s">
        <v>5</v>
      </c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5"/>
      <c r="X2" s="125"/>
      <c r="Y2" s="125"/>
      <c r="Z2" s="125"/>
      <c r="AT2" s="12" t="s">
        <v>209</v>
      </c>
    </row>
    <row r="3" spans="1:46" ht="6.95" hidden="1" customHeight="1">
      <c r="A3" s="125"/>
      <c r="B3" s="128"/>
      <c r="C3" s="129"/>
      <c r="D3" s="129"/>
      <c r="E3" s="129"/>
      <c r="F3" s="129"/>
      <c r="G3" s="129"/>
      <c r="H3" s="129"/>
      <c r="I3" s="129"/>
      <c r="J3" s="129"/>
      <c r="K3" s="129"/>
      <c r="L3" s="130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T3" s="12" t="s">
        <v>82</v>
      </c>
    </row>
    <row r="4" spans="1:46" ht="24.95" hidden="1" customHeight="1">
      <c r="A4" s="125"/>
      <c r="B4" s="130"/>
      <c r="C4" s="125"/>
      <c r="D4" s="131" t="s">
        <v>83</v>
      </c>
      <c r="E4" s="125"/>
      <c r="F4" s="125"/>
      <c r="G4" s="125"/>
      <c r="H4" s="125"/>
      <c r="I4" s="125"/>
      <c r="J4" s="125"/>
      <c r="K4" s="125"/>
      <c r="L4" s="130"/>
      <c r="M4" s="132" t="s">
        <v>10</v>
      </c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T4" s="12" t="s">
        <v>3</v>
      </c>
    </row>
    <row r="5" spans="1:46" ht="6.95" hidden="1" customHeight="1">
      <c r="A5" s="125"/>
      <c r="B5" s="130"/>
      <c r="C5" s="125"/>
      <c r="D5" s="125"/>
      <c r="E5" s="125"/>
      <c r="F5" s="125"/>
      <c r="G5" s="125"/>
      <c r="H5" s="125"/>
      <c r="I5" s="125"/>
      <c r="J5" s="125"/>
      <c r="K5" s="125"/>
      <c r="L5" s="130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</row>
    <row r="6" spans="1:46" ht="12" hidden="1" customHeight="1">
      <c r="A6" s="125"/>
      <c r="B6" s="130"/>
      <c r="C6" s="125"/>
      <c r="D6" s="133" t="s">
        <v>16</v>
      </c>
      <c r="E6" s="125"/>
      <c r="F6" s="125"/>
      <c r="G6" s="125"/>
      <c r="H6" s="125"/>
      <c r="I6" s="125"/>
      <c r="J6" s="125"/>
      <c r="K6" s="125"/>
      <c r="L6" s="130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</row>
    <row r="7" spans="1:46" ht="16.5" hidden="1" customHeight="1">
      <c r="A7" s="125"/>
      <c r="B7" s="130"/>
      <c r="C7" s="125"/>
      <c r="D7" s="125"/>
      <c r="E7" s="134" t="str">
        <f>'[1]Rekapitulace stavby'!K6</f>
        <v>Centrum technického a inovativního vzdělání, Kyjov</v>
      </c>
      <c r="F7" s="135"/>
      <c r="G7" s="135"/>
      <c r="H7" s="135"/>
      <c r="I7" s="125"/>
      <c r="J7" s="125"/>
      <c r="K7" s="125"/>
      <c r="L7" s="130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</row>
    <row r="8" spans="1:46" s="1" customFormat="1" ht="12" hidden="1" customHeight="1">
      <c r="A8" s="136"/>
      <c r="B8" s="137"/>
      <c r="C8" s="136"/>
      <c r="D8" s="133" t="s">
        <v>84</v>
      </c>
      <c r="E8" s="136"/>
      <c r="F8" s="136"/>
      <c r="G8" s="136"/>
      <c r="H8" s="136"/>
      <c r="I8" s="136"/>
      <c r="J8" s="136"/>
      <c r="K8" s="136"/>
      <c r="L8" s="137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</row>
    <row r="9" spans="1:46" s="1" customFormat="1" ht="16.5" hidden="1" customHeight="1">
      <c r="A9" s="136"/>
      <c r="B9" s="137"/>
      <c r="C9" s="136"/>
      <c r="D9" s="136"/>
      <c r="E9" s="138" t="s">
        <v>208</v>
      </c>
      <c r="F9" s="139"/>
      <c r="G9" s="139"/>
      <c r="H9" s="139"/>
      <c r="I9" s="136"/>
      <c r="J9" s="136"/>
      <c r="K9" s="136"/>
      <c r="L9" s="137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</row>
    <row r="10" spans="1:46" s="1" customFormat="1" hidden="1">
      <c r="A10" s="136"/>
      <c r="B10" s="137"/>
      <c r="C10" s="136"/>
      <c r="D10" s="136"/>
      <c r="E10" s="136"/>
      <c r="F10" s="136"/>
      <c r="G10" s="136"/>
      <c r="H10" s="136"/>
      <c r="I10" s="136"/>
      <c r="J10" s="136"/>
      <c r="K10" s="136"/>
      <c r="L10" s="137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136"/>
    </row>
    <row r="11" spans="1:46" s="1" customFormat="1" ht="12" hidden="1" customHeight="1">
      <c r="A11" s="136"/>
      <c r="B11" s="137"/>
      <c r="C11" s="136"/>
      <c r="D11" s="133" t="s">
        <v>18</v>
      </c>
      <c r="E11" s="136"/>
      <c r="F11" s="140" t="s">
        <v>1</v>
      </c>
      <c r="G11" s="136"/>
      <c r="H11" s="136"/>
      <c r="I11" s="133" t="s">
        <v>19</v>
      </c>
      <c r="J11" s="140" t="s">
        <v>1</v>
      </c>
      <c r="K11" s="136"/>
      <c r="L11" s="137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</row>
    <row r="12" spans="1:46" s="1" customFormat="1" ht="12" hidden="1" customHeight="1">
      <c r="A12" s="136"/>
      <c r="B12" s="137"/>
      <c r="C12" s="136"/>
      <c r="D12" s="133" t="s">
        <v>20</v>
      </c>
      <c r="E12" s="136"/>
      <c r="F12" s="140" t="s">
        <v>21</v>
      </c>
      <c r="G12" s="136"/>
      <c r="H12" s="136"/>
      <c r="I12" s="133" t="s">
        <v>22</v>
      </c>
      <c r="J12" s="141">
        <f>'[1]Rekapitulace stavby'!AN8</f>
        <v>45894</v>
      </c>
      <c r="K12" s="136"/>
      <c r="L12" s="137"/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6"/>
      <c r="Y12" s="136"/>
      <c r="Z12" s="136"/>
    </row>
    <row r="13" spans="1:46" s="1" customFormat="1" ht="10.9" hidden="1" customHeight="1">
      <c r="A13" s="136"/>
      <c r="B13" s="137"/>
      <c r="C13" s="136"/>
      <c r="D13" s="136"/>
      <c r="E13" s="136"/>
      <c r="F13" s="136"/>
      <c r="G13" s="136"/>
      <c r="H13" s="136"/>
      <c r="I13" s="136"/>
      <c r="J13" s="136"/>
      <c r="K13" s="136"/>
      <c r="L13" s="137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6"/>
      <c r="Y13" s="136"/>
      <c r="Z13" s="136"/>
    </row>
    <row r="14" spans="1:46" s="1" customFormat="1" ht="12" hidden="1" customHeight="1">
      <c r="A14" s="136"/>
      <c r="B14" s="137"/>
      <c r="C14" s="136"/>
      <c r="D14" s="133" t="s">
        <v>23</v>
      </c>
      <c r="E14" s="136"/>
      <c r="F14" s="136"/>
      <c r="G14" s="136"/>
      <c r="H14" s="136"/>
      <c r="I14" s="133" t="s">
        <v>24</v>
      </c>
      <c r="J14" s="140" t="str">
        <f>IF('[1]Rekapitulace stavby'!AN10="","",'[1]Rekapitulace stavby'!AN10)</f>
        <v/>
      </c>
      <c r="K14" s="136"/>
      <c r="L14" s="137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36"/>
      <c r="Y14" s="136"/>
      <c r="Z14" s="136"/>
    </row>
    <row r="15" spans="1:46" s="1" customFormat="1" ht="18" hidden="1" customHeight="1">
      <c r="A15" s="136"/>
      <c r="B15" s="137"/>
      <c r="C15" s="136"/>
      <c r="D15" s="136"/>
      <c r="E15" s="140" t="str">
        <f>IF('[1]Rekapitulace stavby'!E11="","",'[1]Rekapitulace stavby'!E11)</f>
        <v xml:space="preserve"> </v>
      </c>
      <c r="F15" s="136"/>
      <c r="G15" s="136"/>
      <c r="H15" s="136"/>
      <c r="I15" s="133" t="s">
        <v>25</v>
      </c>
      <c r="J15" s="140" t="str">
        <f>IF('[1]Rekapitulace stavby'!AN11="","",'[1]Rekapitulace stavby'!AN11)</f>
        <v/>
      </c>
      <c r="K15" s="136"/>
      <c r="L15" s="137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6"/>
      <c r="Z15" s="136"/>
    </row>
    <row r="16" spans="1:46" s="1" customFormat="1" ht="6.95" hidden="1" customHeight="1">
      <c r="A16" s="136"/>
      <c r="B16" s="137"/>
      <c r="C16" s="136"/>
      <c r="D16" s="136"/>
      <c r="E16" s="136"/>
      <c r="F16" s="136"/>
      <c r="G16" s="136"/>
      <c r="H16" s="136"/>
      <c r="I16" s="136"/>
      <c r="J16" s="136"/>
      <c r="K16" s="136"/>
      <c r="L16" s="137"/>
      <c r="M16" s="136"/>
      <c r="N16" s="136"/>
      <c r="O16" s="136"/>
      <c r="P16" s="136"/>
      <c r="Q16" s="136"/>
      <c r="R16" s="136"/>
      <c r="S16" s="136"/>
      <c r="T16" s="136"/>
      <c r="U16" s="136"/>
      <c r="V16" s="136"/>
      <c r="W16" s="136"/>
      <c r="X16" s="136"/>
      <c r="Y16" s="136"/>
      <c r="Z16" s="136"/>
    </row>
    <row r="17" spans="1:26" s="1" customFormat="1" ht="12" hidden="1" customHeight="1">
      <c r="A17" s="136"/>
      <c r="B17" s="137"/>
      <c r="C17" s="136"/>
      <c r="D17" s="133" t="s">
        <v>26</v>
      </c>
      <c r="E17" s="136"/>
      <c r="F17" s="136"/>
      <c r="G17" s="136"/>
      <c r="H17" s="136"/>
      <c r="I17" s="133" t="s">
        <v>24</v>
      </c>
      <c r="J17" s="142" t="str">
        <f>'[1]Rekapitulace stavby'!AN13</f>
        <v>Vyplň údaj</v>
      </c>
      <c r="K17" s="136"/>
      <c r="L17" s="137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6"/>
      <c r="X17" s="136"/>
      <c r="Y17" s="136"/>
      <c r="Z17" s="136"/>
    </row>
    <row r="18" spans="1:26" s="1" customFormat="1" ht="18" hidden="1" customHeight="1">
      <c r="A18" s="136"/>
      <c r="B18" s="137"/>
      <c r="C18" s="136"/>
      <c r="D18" s="136"/>
      <c r="E18" s="143" t="str">
        <f>'[1]Rekapitulace stavby'!E14</f>
        <v>Vyplň údaj</v>
      </c>
      <c r="F18" s="144"/>
      <c r="G18" s="144"/>
      <c r="H18" s="144"/>
      <c r="I18" s="133" t="s">
        <v>25</v>
      </c>
      <c r="J18" s="142" t="str">
        <f>'[1]Rekapitulace stavby'!AN14</f>
        <v>Vyplň údaj</v>
      </c>
      <c r="K18" s="136"/>
      <c r="L18" s="137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6"/>
      <c r="Z18" s="136"/>
    </row>
    <row r="19" spans="1:26" s="1" customFormat="1" ht="6.95" hidden="1" customHeight="1">
      <c r="A19" s="136"/>
      <c r="B19" s="137"/>
      <c r="C19" s="136"/>
      <c r="D19" s="136"/>
      <c r="E19" s="136"/>
      <c r="F19" s="136"/>
      <c r="G19" s="136"/>
      <c r="H19" s="136"/>
      <c r="I19" s="136"/>
      <c r="J19" s="136"/>
      <c r="K19" s="136"/>
      <c r="L19" s="137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</row>
    <row r="20" spans="1:26" s="1" customFormat="1" ht="12" hidden="1" customHeight="1">
      <c r="A20" s="136"/>
      <c r="B20" s="137"/>
      <c r="C20" s="136"/>
      <c r="D20" s="133" t="s">
        <v>28</v>
      </c>
      <c r="E20" s="136"/>
      <c r="F20" s="136"/>
      <c r="G20" s="136"/>
      <c r="H20" s="136"/>
      <c r="I20" s="133" t="s">
        <v>24</v>
      </c>
      <c r="J20" s="140" t="str">
        <f>IF('[1]Rekapitulace stavby'!AN16="","",'[1]Rekapitulace stavby'!AN16)</f>
        <v/>
      </c>
      <c r="K20" s="136"/>
      <c r="L20" s="137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</row>
    <row r="21" spans="1:26" s="1" customFormat="1" ht="18" hidden="1" customHeight="1">
      <c r="A21" s="136"/>
      <c r="B21" s="137"/>
      <c r="C21" s="136"/>
      <c r="D21" s="136"/>
      <c r="E21" s="140" t="str">
        <f>IF('[1]Rekapitulace stavby'!E17="","",'[1]Rekapitulace stavby'!E17)</f>
        <v xml:space="preserve"> </v>
      </c>
      <c r="F21" s="136"/>
      <c r="G21" s="136"/>
      <c r="H21" s="136"/>
      <c r="I21" s="133" t="s">
        <v>25</v>
      </c>
      <c r="J21" s="140" t="str">
        <f>IF('[1]Rekapitulace stavby'!AN17="","",'[1]Rekapitulace stavby'!AN17)</f>
        <v/>
      </c>
      <c r="K21" s="136"/>
      <c r="L21" s="137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</row>
    <row r="22" spans="1:26" s="1" customFormat="1" ht="6.95" hidden="1" customHeight="1">
      <c r="A22" s="136"/>
      <c r="B22" s="137"/>
      <c r="C22" s="136"/>
      <c r="D22" s="136"/>
      <c r="E22" s="136"/>
      <c r="F22" s="136"/>
      <c r="G22" s="136"/>
      <c r="H22" s="136"/>
      <c r="I22" s="136"/>
      <c r="J22" s="136"/>
      <c r="K22" s="136"/>
      <c r="L22" s="137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</row>
    <row r="23" spans="1:26" s="1" customFormat="1" ht="12" hidden="1" customHeight="1">
      <c r="A23" s="136"/>
      <c r="B23" s="137"/>
      <c r="C23" s="136"/>
      <c r="D23" s="133" t="s">
        <v>30</v>
      </c>
      <c r="E23" s="136"/>
      <c r="F23" s="136"/>
      <c r="G23" s="136"/>
      <c r="H23" s="136"/>
      <c r="I23" s="133" t="s">
        <v>24</v>
      </c>
      <c r="J23" s="140" t="str">
        <f>IF('[1]Rekapitulace stavby'!AN19="","",'[1]Rekapitulace stavby'!AN19)</f>
        <v/>
      </c>
      <c r="K23" s="136"/>
      <c r="L23" s="137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</row>
    <row r="24" spans="1:26" s="1" customFormat="1" ht="18" hidden="1" customHeight="1">
      <c r="A24" s="136"/>
      <c r="B24" s="137"/>
      <c r="C24" s="136"/>
      <c r="D24" s="136"/>
      <c r="E24" s="140" t="str">
        <f>IF('[1]Rekapitulace stavby'!E20="","",'[1]Rekapitulace stavby'!E20)</f>
        <v xml:space="preserve"> </v>
      </c>
      <c r="F24" s="136"/>
      <c r="G24" s="136"/>
      <c r="H24" s="136"/>
      <c r="I24" s="133" t="s">
        <v>25</v>
      </c>
      <c r="J24" s="140" t="str">
        <f>IF('[1]Rekapitulace stavby'!AN20="","",'[1]Rekapitulace stavby'!AN20)</f>
        <v/>
      </c>
      <c r="K24" s="136"/>
      <c r="L24" s="137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  <c r="Y24" s="136"/>
      <c r="Z24" s="136"/>
    </row>
    <row r="25" spans="1:26" s="1" customFormat="1" ht="6.95" hidden="1" customHeight="1">
      <c r="A25" s="136"/>
      <c r="B25" s="137"/>
      <c r="C25" s="136"/>
      <c r="D25" s="136"/>
      <c r="E25" s="136"/>
      <c r="F25" s="136"/>
      <c r="G25" s="136"/>
      <c r="H25" s="136"/>
      <c r="I25" s="136"/>
      <c r="J25" s="136"/>
      <c r="K25" s="136"/>
      <c r="L25" s="137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36"/>
      <c r="X25" s="136"/>
      <c r="Y25" s="136"/>
      <c r="Z25" s="136"/>
    </row>
    <row r="26" spans="1:26" s="1" customFormat="1" ht="12" hidden="1" customHeight="1">
      <c r="A26" s="136"/>
      <c r="B26" s="137"/>
      <c r="C26" s="136"/>
      <c r="D26" s="133" t="s">
        <v>31</v>
      </c>
      <c r="E26" s="136"/>
      <c r="F26" s="136"/>
      <c r="G26" s="136"/>
      <c r="H26" s="136"/>
      <c r="I26" s="136"/>
      <c r="J26" s="136"/>
      <c r="K26" s="136"/>
      <c r="L26" s="137"/>
      <c r="M26" s="136"/>
      <c r="N26" s="136"/>
      <c r="O26" s="136"/>
      <c r="P26" s="136"/>
      <c r="Q26" s="136"/>
      <c r="R26" s="136"/>
      <c r="S26" s="136"/>
      <c r="T26" s="136"/>
      <c r="U26" s="136"/>
      <c r="V26" s="136"/>
      <c r="W26" s="136"/>
      <c r="X26" s="136"/>
      <c r="Y26" s="136"/>
      <c r="Z26" s="136"/>
    </row>
    <row r="27" spans="1:26" s="7" customFormat="1" ht="16.5" hidden="1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6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5"/>
    </row>
    <row r="28" spans="1:26" s="1" customFormat="1" ht="6.95" hidden="1" customHeight="1">
      <c r="A28" s="136"/>
      <c r="B28" s="137"/>
      <c r="C28" s="136"/>
      <c r="D28" s="136"/>
      <c r="E28" s="136"/>
      <c r="F28" s="136"/>
      <c r="G28" s="136"/>
      <c r="H28" s="136"/>
      <c r="I28" s="136"/>
      <c r="J28" s="136"/>
      <c r="K28" s="136"/>
      <c r="L28" s="137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</row>
    <row r="29" spans="1:26" s="1" customFormat="1" ht="6.95" hidden="1" customHeight="1">
      <c r="A29" s="136"/>
      <c r="B29" s="137"/>
      <c r="C29" s="136"/>
      <c r="D29" s="148"/>
      <c r="E29" s="148"/>
      <c r="F29" s="148"/>
      <c r="G29" s="148"/>
      <c r="H29" s="148"/>
      <c r="I29" s="148"/>
      <c r="J29" s="148"/>
      <c r="K29" s="148"/>
      <c r="L29" s="137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</row>
    <row r="30" spans="1:26" s="1" customFormat="1" ht="25.35" hidden="1" customHeight="1">
      <c r="A30" s="136"/>
      <c r="B30" s="137"/>
      <c r="C30" s="136"/>
      <c r="D30" s="149" t="s">
        <v>32</v>
      </c>
      <c r="E30" s="136"/>
      <c r="F30" s="136"/>
      <c r="G30" s="136"/>
      <c r="H30" s="136"/>
      <c r="I30" s="136"/>
      <c r="J30" s="150">
        <f>ROUND(J117, 2)</f>
        <v>0</v>
      </c>
      <c r="K30" s="136"/>
      <c r="L30" s="137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</row>
    <row r="31" spans="1:26" s="1" customFormat="1" ht="6.95" hidden="1" customHeight="1">
      <c r="A31" s="136"/>
      <c r="B31" s="137"/>
      <c r="C31" s="136"/>
      <c r="D31" s="148"/>
      <c r="E31" s="148"/>
      <c r="F31" s="148"/>
      <c r="G31" s="148"/>
      <c r="H31" s="148"/>
      <c r="I31" s="148"/>
      <c r="J31" s="148"/>
      <c r="K31" s="148"/>
      <c r="L31" s="137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</row>
    <row r="32" spans="1:26" s="1" customFormat="1" ht="14.45" hidden="1" customHeight="1">
      <c r="A32" s="136"/>
      <c r="B32" s="137"/>
      <c r="C32" s="136"/>
      <c r="D32" s="136"/>
      <c r="E32" s="136"/>
      <c r="F32" s="151" t="s">
        <v>34</v>
      </c>
      <c r="G32" s="136"/>
      <c r="H32" s="136"/>
      <c r="I32" s="151" t="s">
        <v>33</v>
      </c>
      <c r="J32" s="151" t="s">
        <v>35</v>
      </c>
      <c r="K32" s="136"/>
      <c r="L32" s="137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</row>
    <row r="33" spans="1:26" s="1" customFormat="1" ht="14.45" hidden="1" customHeight="1">
      <c r="A33" s="136"/>
      <c r="B33" s="137"/>
      <c r="C33" s="136"/>
      <c r="D33" s="152" t="s">
        <v>36</v>
      </c>
      <c r="E33" s="133" t="s">
        <v>37</v>
      </c>
      <c r="F33" s="153">
        <f>ROUND((SUM(BE117:BE141)),  2)</f>
        <v>0</v>
      </c>
      <c r="G33" s="136"/>
      <c r="H33" s="136"/>
      <c r="I33" s="154">
        <v>0.21</v>
      </c>
      <c r="J33" s="153">
        <f>ROUND(((SUM(BE117:BE141))*I33),  2)</f>
        <v>0</v>
      </c>
      <c r="K33" s="136"/>
      <c r="L33" s="137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</row>
    <row r="34" spans="1:26" s="1" customFormat="1" ht="14.45" hidden="1" customHeight="1">
      <c r="A34" s="136"/>
      <c r="B34" s="137"/>
      <c r="C34" s="136"/>
      <c r="D34" s="136"/>
      <c r="E34" s="133" t="s">
        <v>38</v>
      </c>
      <c r="F34" s="153">
        <f>ROUND((SUM(BF117:BF141)),  2)</f>
        <v>0</v>
      </c>
      <c r="G34" s="136"/>
      <c r="H34" s="136"/>
      <c r="I34" s="154">
        <v>0.12</v>
      </c>
      <c r="J34" s="153">
        <f>ROUND(((SUM(BF117:BF141))*I34),  2)</f>
        <v>0</v>
      </c>
      <c r="K34" s="136"/>
      <c r="L34" s="137"/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36"/>
      <c r="X34" s="136"/>
      <c r="Y34" s="136"/>
      <c r="Z34" s="136"/>
    </row>
    <row r="35" spans="1:26" s="1" customFormat="1" ht="14.45" hidden="1" customHeight="1">
      <c r="A35" s="136"/>
      <c r="B35" s="137"/>
      <c r="C35" s="136"/>
      <c r="D35" s="136"/>
      <c r="E35" s="133" t="s">
        <v>39</v>
      </c>
      <c r="F35" s="153">
        <f>ROUND((SUM(BG117:BG141)),  2)</f>
        <v>0</v>
      </c>
      <c r="G35" s="136"/>
      <c r="H35" s="136"/>
      <c r="I35" s="154">
        <v>0.21</v>
      </c>
      <c r="J35" s="153">
        <f>0</f>
        <v>0</v>
      </c>
      <c r="K35" s="136"/>
      <c r="L35" s="137"/>
      <c r="M35" s="136"/>
      <c r="N35" s="136"/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6"/>
    </row>
    <row r="36" spans="1:26" s="1" customFormat="1" ht="14.45" hidden="1" customHeight="1">
      <c r="A36" s="136"/>
      <c r="B36" s="137"/>
      <c r="C36" s="136"/>
      <c r="D36" s="136"/>
      <c r="E36" s="133" t="s">
        <v>40</v>
      </c>
      <c r="F36" s="153">
        <f>ROUND((SUM(BH117:BH141)),  2)</f>
        <v>0</v>
      </c>
      <c r="G36" s="136"/>
      <c r="H36" s="136"/>
      <c r="I36" s="154">
        <v>0.12</v>
      </c>
      <c r="J36" s="153">
        <f>0</f>
        <v>0</v>
      </c>
      <c r="K36" s="136"/>
      <c r="L36" s="137"/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6"/>
      <c r="Y36" s="136"/>
      <c r="Z36" s="136"/>
    </row>
    <row r="37" spans="1:26" s="1" customFormat="1" ht="14.45" hidden="1" customHeight="1">
      <c r="A37" s="136"/>
      <c r="B37" s="137"/>
      <c r="C37" s="136"/>
      <c r="D37" s="136"/>
      <c r="E37" s="133" t="s">
        <v>41</v>
      </c>
      <c r="F37" s="153">
        <f>ROUND((SUM(BI117:BI141)),  2)</f>
        <v>0</v>
      </c>
      <c r="G37" s="136"/>
      <c r="H37" s="136"/>
      <c r="I37" s="154">
        <v>0</v>
      </c>
      <c r="J37" s="153">
        <f>0</f>
        <v>0</v>
      </c>
      <c r="K37" s="136"/>
      <c r="L37" s="137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</row>
    <row r="38" spans="1:26" s="1" customFormat="1" ht="6.95" hidden="1" customHeight="1">
      <c r="A38" s="136"/>
      <c r="B38" s="137"/>
      <c r="C38" s="136"/>
      <c r="D38" s="136"/>
      <c r="E38" s="136"/>
      <c r="F38" s="136"/>
      <c r="G38" s="136"/>
      <c r="H38" s="136"/>
      <c r="I38" s="136"/>
      <c r="J38" s="136"/>
      <c r="K38" s="136"/>
      <c r="L38" s="137"/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  <c r="Y38" s="136"/>
      <c r="Z38" s="136"/>
    </row>
    <row r="39" spans="1:26" s="1" customFormat="1" ht="25.35" hidden="1" customHeight="1">
      <c r="A39" s="136"/>
      <c r="B39" s="137"/>
      <c r="C39" s="155"/>
      <c r="D39" s="156" t="s">
        <v>42</v>
      </c>
      <c r="E39" s="157"/>
      <c r="F39" s="157"/>
      <c r="G39" s="158" t="s">
        <v>43</v>
      </c>
      <c r="H39" s="159" t="s">
        <v>44</v>
      </c>
      <c r="I39" s="157"/>
      <c r="J39" s="160">
        <f>SUM(J30:J37)</f>
        <v>0</v>
      </c>
      <c r="K39" s="161"/>
      <c r="L39" s="137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</row>
    <row r="40" spans="1:26" s="1" customFormat="1" ht="14.45" hidden="1" customHeight="1">
      <c r="A40" s="136"/>
      <c r="B40" s="137"/>
      <c r="C40" s="136"/>
      <c r="D40" s="136"/>
      <c r="E40" s="136"/>
      <c r="F40" s="136"/>
      <c r="G40" s="136"/>
      <c r="H40" s="136"/>
      <c r="I40" s="136"/>
      <c r="J40" s="136"/>
      <c r="K40" s="136"/>
      <c r="L40" s="137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</row>
    <row r="41" spans="1:26" ht="14.45" hidden="1" customHeight="1">
      <c r="A41" s="125"/>
      <c r="B41" s="130"/>
      <c r="C41" s="125"/>
      <c r="D41" s="125"/>
      <c r="E41" s="125"/>
      <c r="F41" s="125"/>
      <c r="G41" s="125"/>
      <c r="H41" s="125"/>
      <c r="I41" s="125"/>
      <c r="J41" s="125"/>
      <c r="K41" s="125"/>
      <c r="L41" s="130"/>
      <c r="M41" s="125"/>
      <c r="N41" s="125"/>
      <c r="O41" s="125"/>
      <c r="P41" s="125"/>
      <c r="Q41" s="125"/>
      <c r="R41" s="125"/>
      <c r="S41" s="125"/>
      <c r="T41" s="125"/>
      <c r="U41" s="125"/>
      <c r="V41" s="125"/>
      <c r="W41" s="125"/>
      <c r="X41" s="125"/>
      <c r="Y41" s="125"/>
      <c r="Z41" s="125"/>
    </row>
    <row r="42" spans="1:26" ht="14.45" hidden="1" customHeight="1">
      <c r="A42" s="125"/>
      <c r="B42" s="130"/>
      <c r="C42" s="125"/>
      <c r="D42" s="125"/>
      <c r="E42" s="125"/>
      <c r="F42" s="125"/>
      <c r="G42" s="125"/>
      <c r="H42" s="125"/>
      <c r="I42" s="125"/>
      <c r="J42" s="125"/>
      <c r="K42" s="125"/>
      <c r="L42" s="130"/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125"/>
      <c r="X42" s="125"/>
      <c r="Y42" s="125"/>
      <c r="Z42" s="125"/>
    </row>
    <row r="43" spans="1:26" ht="14.45" hidden="1" customHeight="1">
      <c r="A43" s="125"/>
      <c r="B43" s="130"/>
      <c r="C43" s="125"/>
      <c r="D43" s="125"/>
      <c r="E43" s="125"/>
      <c r="F43" s="125"/>
      <c r="G43" s="125"/>
      <c r="H43" s="125"/>
      <c r="I43" s="125"/>
      <c r="J43" s="125"/>
      <c r="K43" s="125"/>
      <c r="L43" s="130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5"/>
      <c r="Y43" s="125"/>
      <c r="Z43" s="125"/>
    </row>
    <row r="44" spans="1:26" ht="14.45" hidden="1" customHeight="1">
      <c r="A44" s="125"/>
      <c r="B44" s="130"/>
      <c r="C44" s="125"/>
      <c r="D44" s="125"/>
      <c r="E44" s="125"/>
      <c r="F44" s="125"/>
      <c r="G44" s="125"/>
      <c r="H44" s="125"/>
      <c r="I44" s="125"/>
      <c r="J44" s="125"/>
      <c r="K44" s="125"/>
      <c r="L44" s="130"/>
      <c r="M44" s="125"/>
      <c r="N44" s="125"/>
      <c r="O44" s="125"/>
      <c r="P44" s="125"/>
      <c r="Q44" s="125"/>
      <c r="R44" s="125"/>
      <c r="S44" s="125"/>
      <c r="T44" s="125"/>
      <c r="U44" s="125"/>
      <c r="V44" s="125"/>
      <c r="W44" s="125"/>
      <c r="X44" s="125"/>
      <c r="Y44" s="125"/>
      <c r="Z44" s="125"/>
    </row>
    <row r="45" spans="1:26" ht="14.45" hidden="1" customHeight="1">
      <c r="A45" s="125"/>
      <c r="B45" s="130"/>
      <c r="C45" s="125"/>
      <c r="D45" s="125"/>
      <c r="E45" s="125"/>
      <c r="F45" s="125"/>
      <c r="G45" s="125"/>
      <c r="H45" s="125"/>
      <c r="I45" s="125"/>
      <c r="J45" s="125"/>
      <c r="K45" s="125"/>
      <c r="L45" s="130"/>
      <c r="M45" s="125"/>
      <c r="N45" s="125"/>
      <c r="O45" s="125"/>
      <c r="P45" s="125"/>
      <c r="Q45" s="125"/>
      <c r="R45" s="125"/>
      <c r="S45" s="125"/>
      <c r="T45" s="125"/>
      <c r="U45" s="125"/>
      <c r="V45" s="125"/>
      <c r="W45" s="125"/>
      <c r="X45" s="125"/>
      <c r="Y45" s="125"/>
      <c r="Z45" s="125"/>
    </row>
    <row r="46" spans="1:26" ht="14.45" hidden="1" customHeight="1">
      <c r="A46" s="125"/>
      <c r="B46" s="130"/>
      <c r="C46" s="125"/>
      <c r="D46" s="125"/>
      <c r="E46" s="125"/>
      <c r="F46" s="125"/>
      <c r="G46" s="125"/>
      <c r="H46" s="125"/>
      <c r="I46" s="125"/>
      <c r="J46" s="125"/>
      <c r="K46" s="125"/>
      <c r="L46" s="130"/>
      <c r="M46" s="125"/>
      <c r="N46" s="125"/>
      <c r="O46" s="125"/>
      <c r="P46" s="125"/>
      <c r="Q46" s="125"/>
      <c r="R46" s="125"/>
      <c r="S46" s="125"/>
      <c r="T46" s="125"/>
      <c r="U46" s="125"/>
      <c r="V46" s="125"/>
      <c r="W46" s="125"/>
      <c r="X46" s="125"/>
      <c r="Y46" s="125"/>
      <c r="Z46" s="125"/>
    </row>
    <row r="47" spans="1:26" ht="14.45" hidden="1" customHeight="1">
      <c r="A47" s="125"/>
      <c r="B47" s="130"/>
      <c r="C47" s="125"/>
      <c r="D47" s="125"/>
      <c r="E47" s="125"/>
      <c r="F47" s="125"/>
      <c r="G47" s="125"/>
      <c r="H47" s="125"/>
      <c r="I47" s="125"/>
      <c r="J47" s="125"/>
      <c r="K47" s="125"/>
      <c r="L47" s="130"/>
      <c r="M47" s="125"/>
      <c r="N47" s="125"/>
      <c r="O47" s="125"/>
      <c r="P47" s="125"/>
      <c r="Q47" s="125"/>
      <c r="R47" s="125"/>
      <c r="S47" s="125"/>
      <c r="T47" s="125"/>
      <c r="U47" s="125"/>
      <c r="V47" s="125"/>
      <c r="W47" s="125"/>
      <c r="X47" s="125"/>
      <c r="Y47" s="125"/>
      <c r="Z47" s="125"/>
    </row>
    <row r="48" spans="1:26" ht="14.45" hidden="1" customHeight="1">
      <c r="A48" s="125"/>
      <c r="B48" s="130"/>
      <c r="C48" s="125"/>
      <c r="D48" s="125"/>
      <c r="E48" s="125"/>
      <c r="F48" s="125"/>
      <c r="G48" s="125"/>
      <c r="H48" s="125"/>
      <c r="I48" s="125"/>
      <c r="J48" s="125"/>
      <c r="K48" s="125"/>
      <c r="L48" s="130"/>
      <c r="M48" s="125"/>
      <c r="N48" s="125"/>
      <c r="O48" s="125"/>
      <c r="P48" s="125"/>
      <c r="Q48" s="125"/>
      <c r="R48" s="125"/>
      <c r="S48" s="125"/>
      <c r="T48" s="125"/>
      <c r="U48" s="125"/>
      <c r="V48" s="125"/>
      <c r="W48" s="125"/>
      <c r="X48" s="125"/>
      <c r="Y48" s="125"/>
      <c r="Z48" s="125"/>
    </row>
    <row r="49" spans="1:26" ht="14.45" hidden="1" customHeight="1">
      <c r="A49" s="125"/>
      <c r="B49" s="130"/>
      <c r="C49" s="125"/>
      <c r="D49" s="125"/>
      <c r="E49" s="125"/>
      <c r="F49" s="125"/>
      <c r="G49" s="125"/>
      <c r="H49" s="125"/>
      <c r="I49" s="125"/>
      <c r="J49" s="125"/>
      <c r="K49" s="125"/>
      <c r="L49" s="130"/>
      <c r="M49" s="125"/>
      <c r="N49" s="125"/>
      <c r="O49" s="125"/>
      <c r="P49" s="125"/>
      <c r="Q49" s="125"/>
      <c r="R49" s="125"/>
      <c r="S49" s="125"/>
      <c r="T49" s="125"/>
      <c r="U49" s="125"/>
      <c r="V49" s="125"/>
      <c r="W49" s="125"/>
      <c r="X49" s="125"/>
      <c r="Y49" s="125"/>
      <c r="Z49" s="125"/>
    </row>
    <row r="50" spans="1:26" s="1" customFormat="1" ht="14.45" hidden="1" customHeight="1">
      <c r="A50" s="136"/>
      <c r="B50" s="137"/>
      <c r="C50" s="136"/>
      <c r="D50" s="162" t="s">
        <v>45</v>
      </c>
      <c r="E50" s="163"/>
      <c r="F50" s="163"/>
      <c r="G50" s="162" t="s">
        <v>46</v>
      </c>
      <c r="H50" s="163"/>
      <c r="I50" s="163"/>
      <c r="J50" s="163"/>
      <c r="K50" s="163"/>
      <c r="L50" s="137"/>
      <c r="M50" s="136"/>
      <c r="N50" s="136"/>
      <c r="O50" s="136"/>
      <c r="P50" s="136"/>
      <c r="Q50" s="136"/>
      <c r="R50" s="136"/>
      <c r="S50" s="136"/>
      <c r="T50" s="136"/>
      <c r="U50" s="136"/>
      <c r="V50" s="136"/>
      <c r="W50" s="136"/>
      <c r="X50" s="136"/>
      <c r="Y50" s="136"/>
      <c r="Z50" s="136"/>
    </row>
    <row r="51" spans="1:26" hidden="1">
      <c r="A51" s="125"/>
      <c r="B51" s="130"/>
      <c r="C51" s="125"/>
      <c r="D51" s="125"/>
      <c r="E51" s="125"/>
      <c r="F51" s="125"/>
      <c r="G51" s="125"/>
      <c r="H51" s="125"/>
      <c r="I51" s="125"/>
      <c r="J51" s="125"/>
      <c r="K51" s="125"/>
      <c r="L51" s="130"/>
      <c r="M51" s="125"/>
      <c r="N51" s="125"/>
      <c r="O51" s="125"/>
      <c r="P51" s="125"/>
      <c r="Q51" s="125"/>
      <c r="R51" s="125"/>
      <c r="S51" s="125"/>
      <c r="T51" s="125"/>
      <c r="U51" s="125"/>
      <c r="V51" s="125"/>
      <c r="W51" s="125"/>
      <c r="X51" s="125"/>
      <c r="Y51" s="125"/>
      <c r="Z51" s="125"/>
    </row>
    <row r="52" spans="1:26" hidden="1">
      <c r="A52" s="125"/>
      <c r="B52" s="130"/>
      <c r="C52" s="125"/>
      <c r="D52" s="125"/>
      <c r="E52" s="125"/>
      <c r="F52" s="125"/>
      <c r="G52" s="125"/>
      <c r="H52" s="125"/>
      <c r="I52" s="125"/>
      <c r="J52" s="125"/>
      <c r="K52" s="125"/>
      <c r="L52" s="130"/>
      <c r="M52" s="125"/>
      <c r="N52" s="125"/>
      <c r="O52" s="125"/>
      <c r="P52" s="125"/>
      <c r="Q52" s="125"/>
      <c r="R52" s="125"/>
      <c r="S52" s="125"/>
      <c r="T52" s="125"/>
      <c r="U52" s="125"/>
      <c r="V52" s="125"/>
      <c r="W52" s="125"/>
      <c r="X52" s="125"/>
      <c r="Y52" s="125"/>
      <c r="Z52" s="125"/>
    </row>
    <row r="53" spans="1:26" hidden="1">
      <c r="A53" s="125"/>
      <c r="B53" s="130"/>
      <c r="C53" s="125"/>
      <c r="D53" s="125"/>
      <c r="E53" s="125"/>
      <c r="F53" s="125"/>
      <c r="G53" s="125"/>
      <c r="H53" s="125"/>
      <c r="I53" s="125"/>
      <c r="J53" s="125"/>
      <c r="K53" s="125"/>
      <c r="L53" s="130"/>
      <c r="M53" s="125"/>
      <c r="N53" s="125"/>
      <c r="O53" s="125"/>
      <c r="P53" s="125"/>
      <c r="Q53" s="125"/>
      <c r="R53" s="125"/>
      <c r="S53" s="125"/>
      <c r="T53" s="125"/>
      <c r="U53" s="125"/>
      <c r="V53" s="125"/>
      <c r="W53" s="125"/>
      <c r="X53" s="125"/>
      <c r="Y53" s="125"/>
      <c r="Z53" s="125"/>
    </row>
    <row r="54" spans="1:26" hidden="1">
      <c r="A54" s="125"/>
      <c r="B54" s="130"/>
      <c r="C54" s="125"/>
      <c r="D54" s="125"/>
      <c r="E54" s="125"/>
      <c r="F54" s="125"/>
      <c r="G54" s="125"/>
      <c r="H54" s="125"/>
      <c r="I54" s="125"/>
      <c r="J54" s="125"/>
      <c r="K54" s="125"/>
      <c r="L54" s="130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</row>
    <row r="55" spans="1:26" hidden="1">
      <c r="A55" s="125"/>
      <c r="B55" s="130"/>
      <c r="C55" s="125"/>
      <c r="D55" s="125"/>
      <c r="E55" s="125"/>
      <c r="F55" s="125"/>
      <c r="G55" s="125"/>
      <c r="H55" s="125"/>
      <c r="I55" s="125"/>
      <c r="J55" s="125"/>
      <c r="K55" s="125"/>
      <c r="L55" s="130"/>
      <c r="M55" s="125"/>
      <c r="N55" s="125"/>
      <c r="O55" s="125"/>
      <c r="P55" s="125"/>
      <c r="Q55" s="125"/>
      <c r="R55" s="125"/>
      <c r="S55" s="125"/>
      <c r="T55" s="125"/>
      <c r="U55" s="125"/>
      <c r="V55" s="125"/>
      <c r="W55" s="125"/>
      <c r="X55" s="125"/>
      <c r="Y55" s="125"/>
      <c r="Z55" s="125"/>
    </row>
    <row r="56" spans="1:26" hidden="1">
      <c r="A56" s="125"/>
      <c r="B56" s="130"/>
      <c r="C56" s="125"/>
      <c r="D56" s="125"/>
      <c r="E56" s="125"/>
      <c r="F56" s="125"/>
      <c r="G56" s="125"/>
      <c r="H56" s="125"/>
      <c r="I56" s="125"/>
      <c r="J56" s="125"/>
      <c r="K56" s="125"/>
      <c r="L56" s="130"/>
      <c r="M56" s="125"/>
      <c r="N56" s="125"/>
      <c r="O56" s="125"/>
      <c r="P56" s="125"/>
      <c r="Q56" s="125"/>
      <c r="R56" s="125"/>
      <c r="S56" s="125"/>
      <c r="T56" s="125"/>
      <c r="U56" s="125"/>
      <c r="V56" s="125"/>
      <c r="W56" s="125"/>
      <c r="X56" s="125"/>
      <c r="Y56" s="125"/>
      <c r="Z56" s="125"/>
    </row>
    <row r="57" spans="1:26" hidden="1">
      <c r="A57" s="125"/>
      <c r="B57" s="130"/>
      <c r="C57" s="125"/>
      <c r="D57" s="125"/>
      <c r="E57" s="125"/>
      <c r="F57" s="125"/>
      <c r="G57" s="125"/>
      <c r="H57" s="125"/>
      <c r="I57" s="125"/>
      <c r="J57" s="125"/>
      <c r="K57" s="125"/>
      <c r="L57" s="130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</row>
    <row r="58" spans="1:26" hidden="1">
      <c r="A58" s="125"/>
      <c r="B58" s="130"/>
      <c r="C58" s="125"/>
      <c r="D58" s="125"/>
      <c r="E58" s="125"/>
      <c r="F58" s="125"/>
      <c r="G58" s="125"/>
      <c r="H58" s="125"/>
      <c r="I58" s="125"/>
      <c r="J58" s="125"/>
      <c r="K58" s="125"/>
      <c r="L58" s="130"/>
      <c r="M58" s="125"/>
      <c r="N58" s="125"/>
      <c r="O58" s="125"/>
      <c r="P58" s="125"/>
      <c r="Q58" s="125"/>
      <c r="R58" s="125"/>
      <c r="S58" s="125"/>
      <c r="T58" s="125"/>
      <c r="U58" s="125"/>
      <c r="V58" s="125"/>
      <c r="W58" s="125"/>
      <c r="X58" s="125"/>
      <c r="Y58" s="125"/>
      <c r="Z58" s="125"/>
    </row>
    <row r="59" spans="1:26" hidden="1">
      <c r="A59" s="125"/>
      <c r="B59" s="130"/>
      <c r="C59" s="125"/>
      <c r="D59" s="125"/>
      <c r="E59" s="125"/>
      <c r="F59" s="125"/>
      <c r="G59" s="125"/>
      <c r="H59" s="125"/>
      <c r="I59" s="125"/>
      <c r="J59" s="125"/>
      <c r="K59" s="125"/>
      <c r="L59" s="130"/>
      <c r="M59" s="125"/>
      <c r="N59" s="125"/>
      <c r="O59" s="125"/>
      <c r="P59" s="125"/>
      <c r="Q59" s="125"/>
      <c r="R59" s="125"/>
      <c r="S59" s="125"/>
      <c r="T59" s="125"/>
      <c r="U59" s="125"/>
      <c r="V59" s="125"/>
      <c r="W59" s="125"/>
      <c r="X59" s="125"/>
      <c r="Y59" s="125"/>
      <c r="Z59" s="125"/>
    </row>
    <row r="60" spans="1:26" hidden="1">
      <c r="A60" s="125"/>
      <c r="B60" s="130"/>
      <c r="C60" s="125"/>
      <c r="D60" s="125"/>
      <c r="E60" s="125"/>
      <c r="F60" s="125"/>
      <c r="G60" s="125"/>
      <c r="H60" s="125"/>
      <c r="I60" s="125"/>
      <c r="J60" s="125"/>
      <c r="K60" s="125"/>
      <c r="L60" s="130"/>
      <c r="M60" s="125"/>
      <c r="N60" s="125"/>
      <c r="O60" s="125"/>
      <c r="P60" s="125"/>
      <c r="Q60" s="125"/>
      <c r="R60" s="125"/>
      <c r="S60" s="125"/>
      <c r="T60" s="125"/>
      <c r="U60" s="125"/>
      <c r="V60" s="125"/>
      <c r="W60" s="125"/>
      <c r="X60" s="125"/>
      <c r="Y60" s="125"/>
      <c r="Z60" s="125"/>
    </row>
    <row r="61" spans="1:26" s="1" customFormat="1" ht="12.75" hidden="1">
      <c r="A61" s="136"/>
      <c r="B61" s="137"/>
      <c r="C61" s="136"/>
      <c r="D61" s="164" t="s">
        <v>47</v>
      </c>
      <c r="E61" s="165"/>
      <c r="F61" s="166" t="s">
        <v>48</v>
      </c>
      <c r="G61" s="164" t="s">
        <v>47</v>
      </c>
      <c r="H61" s="165"/>
      <c r="I61" s="165"/>
      <c r="J61" s="167" t="s">
        <v>48</v>
      </c>
      <c r="K61" s="165"/>
      <c r="L61" s="137"/>
      <c r="M61" s="136"/>
      <c r="N61" s="136"/>
      <c r="O61" s="136"/>
      <c r="P61" s="136"/>
      <c r="Q61" s="136"/>
      <c r="R61" s="136"/>
      <c r="S61" s="136"/>
      <c r="T61" s="136"/>
      <c r="U61" s="136"/>
      <c r="V61" s="136"/>
      <c r="W61" s="136"/>
      <c r="X61" s="136"/>
      <c r="Y61" s="136"/>
      <c r="Z61" s="136"/>
    </row>
    <row r="62" spans="1:26" hidden="1">
      <c r="A62" s="125"/>
      <c r="B62" s="130"/>
      <c r="C62" s="125"/>
      <c r="D62" s="125"/>
      <c r="E62" s="125"/>
      <c r="F62" s="125"/>
      <c r="G62" s="125"/>
      <c r="H62" s="125"/>
      <c r="I62" s="125"/>
      <c r="J62" s="125"/>
      <c r="K62" s="125"/>
      <c r="L62" s="130"/>
      <c r="M62" s="125"/>
      <c r="N62" s="125"/>
      <c r="O62" s="125"/>
      <c r="P62" s="125"/>
      <c r="Q62" s="125"/>
      <c r="R62" s="125"/>
      <c r="S62" s="125"/>
      <c r="T62" s="125"/>
      <c r="U62" s="125"/>
      <c r="V62" s="125"/>
      <c r="W62" s="125"/>
      <c r="X62" s="125"/>
      <c r="Y62" s="125"/>
      <c r="Z62" s="125"/>
    </row>
    <row r="63" spans="1:26" hidden="1">
      <c r="A63" s="125"/>
      <c r="B63" s="130"/>
      <c r="C63" s="125"/>
      <c r="D63" s="125"/>
      <c r="E63" s="125"/>
      <c r="F63" s="125"/>
      <c r="G63" s="125"/>
      <c r="H63" s="125"/>
      <c r="I63" s="125"/>
      <c r="J63" s="125"/>
      <c r="K63" s="125"/>
      <c r="L63" s="130"/>
      <c r="M63" s="125"/>
      <c r="N63" s="125"/>
      <c r="O63" s="125"/>
      <c r="P63" s="125"/>
      <c r="Q63" s="125"/>
      <c r="R63" s="125"/>
      <c r="S63" s="125"/>
      <c r="T63" s="125"/>
      <c r="U63" s="125"/>
      <c r="V63" s="125"/>
      <c r="W63" s="125"/>
      <c r="X63" s="125"/>
      <c r="Y63" s="125"/>
      <c r="Z63" s="125"/>
    </row>
    <row r="64" spans="1:26" hidden="1">
      <c r="A64" s="125"/>
      <c r="B64" s="130"/>
      <c r="C64" s="125"/>
      <c r="D64" s="125"/>
      <c r="E64" s="125"/>
      <c r="F64" s="125"/>
      <c r="G64" s="125"/>
      <c r="H64" s="125"/>
      <c r="I64" s="125"/>
      <c r="J64" s="125"/>
      <c r="K64" s="125"/>
      <c r="L64" s="130"/>
      <c r="M64" s="125"/>
      <c r="N64" s="125"/>
      <c r="O64" s="125"/>
      <c r="P64" s="125"/>
      <c r="Q64" s="125"/>
      <c r="R64" s="125"/>
      <c r="S64" s="125"/>
      <c r="T64" s="125"/>
      <c r="U64" s="125"/>
      <c r="V64" s="125"/>
      <c r="W64" s="125"/>
      <c r="X64" s="125"/>
      <c r="Y64" s="125"/>
      <c r="Z64" s="125"/>
    </row>
    <row r="65" spans="1:26" s="1" customFormat="1" ht="12.75" hidden="1">
      <c r="A65" s="136"/>
      <c r="B65" s="137"/>
      <c r="C65" s="136"/>
      <c r="D65" s="162" t="s">
        <v>49</v>
      </c>
      <c r="E65" s="163"/>
      <c r="F65" s="163"/>
      <c r="G65" s="162" t="s">
        <v>50</v>
      </c>
      <c r="H65" s="163"/>
      <c r="I65" s="163"/>
      <c r="J65" s="163"/>
      <c r="K65" s="163"/>
      <c r="L65" s="137"/>
      <c r="M65" s="136"/>
      <c r="N65" s="136"/>
      <c r="O65" s="136"/>
      <c r="P65" s="136"/>
      <c r="Q65" s="136"/>
      <c r="R65" s="136"/>
      <c r="S65" s="136"/>
      <c r="T65" s="136"/>
      <c r="U65" s="136"/>
      <c r="V65" s="136"/>
      <c r="W65" s="136"/>
      <c r="X65" s="136"/>
      <c r="Y65" s="136"/>
      <c r="Z65" s="136"/>
    </row>
    <row r="66" spans="1:26" hidden="1">
      <c r="A66" s="125"/>
      <c r="B66" s="130"/>
      <c r="C66" s="125"/>
      <c r="D66" s="125"/>
      <c r="E66" s="125"/>
      <c r="F66" s="125"/>
      <c r="G66" s="125"/>
      <c r="H66" s="125"/>
      <c r="I66" s="125"/>
      <c r="J66" s="125"/>
      <c r="K66" s="125"/>
      <c r="L66" s="130"/>
      <c r="M66" s="125"/>
      <c r="N66" s="125"/>
      <c r="O66" s="125"/>
      <c r="P66" s="125"/>
      <c r="Q66" s="125"/>
      <c r="R66" s="125"/>
      <c r="S66" s="125"/>
      <c r="T66" s="125"/>
      <c r="U66" s="125"/>
      <c r="V66" s="125"/>
      <c r="W66" s="125"/>
      <c r="X66" s="125"/>
      <c r="Y66" s="125"/>
      <c r="Z66" s="125"/>
    </row>
    <row r="67" spans="1:26" hidden="1">
      <c r="A67" s="125"/>
      <c r="B67" s="130"/>
      <c r="C67" s="125"/>
      <c r="D67" s="125"/>
      <c r="E67" s="125"/>
      <c r="F67" s="125"/>
      <c r="G67" s="125"/>
      <c r="H67" s="125"/>
      <c r="I67" s="125"/>
      <c r="J67" s="125"/>
      <c r="K67" s="125"/>
      <c r="L67" s="130"/>
      <c r="M67" s="125"/>
      <c r="N67" s="125"/>
      <c r="O67" s="125"/>
      <c r="P67" s="125"/>
      <c r="Q67" s="125"/>
      <c r="R67" s="125"/>
      <c r="S67" s="125"/>
      <c r="T67" s="125"/>
      <c r="U67" s="125"/>
      <c r="V67" s="125"/>
      <c r="W67" s="125"/>
      <c r="X67" s="125"/>
      <c r="Y67" s="125"/>
      <c r="Z67" s="125"/>
    </row>
    <row r="68" spans="1:26" hidden="1">
      <c r="A68" s="125"/>
      <c r="B68" s="130"/>
      <c r="C68" s="125"/>
      <c r="D68" s="125"/>
      <c r="E68" s="125"/>
      <c r="F68" s="125"/>
      <c r="G68" s="125"/>
      <c r="H68" s="125"/>
      <c r="I68" s="125"/>
      <c r="J68" s="125"/>
      <c r="K68" s="125"/>
      <c r="L68" s="130"/>
      <c r="M68" s="125"/>
      <c r="N68" s="125"/>
      <c r="O68" s="125"/>
      <c r="P68" s="125"/>
      <c r="Q68" s="125"/>
      <c r="R68" s="125"/>
      <c r="S68" s="125"/>
      <c r="T68" s="125"/>
      <c r="U68" s="125"/>
      <c r="V68" s="125"/>
      <c r="W68" s="125"/>
      <c r="X68" s="125"/>
      <c r="Y68" s="125"/>
      <c r="Z68" s="125"/>
    </row>
    <row r="69" spans="1:26" hidden="1">
      <c r="A69" s="125"/>
      <c r="B69" s="130"/>
      <c r="C69" s="125"/>
      <c r="D69" s="125"/>
      <c r="E69" s="125"/>
      <c r="F69" s="125"/>
      <c r="G69" s="125"/>
      <c r="H69" s="125"/>
      <c r="I69" s="125"/>
      <c r="J69" s="125"/>
      <c r="K69" s="125"/>
      <c r="L69" s="130"/>
      <c r="M69" s="125"/>
      <c r="N69" s="125"/>
      <c r="O69" s="125"/>
      <c r="P69" s="125"/>
      <c r="Q69" s="125"/>
      <c r="R69" s="125"/>
      <c r="S69" s="125"/>
      <c r="T69" s="125"/>
      <c r="U69" s="125"/>
      <c r="V69" s="125"/>
      <c r="W69" s="125"/>
      <c r="X69" s="125"/>
      <c r="Y69" s="125"/>
      <c r="Z69" s="125"/>
    </row>
    <row r="70" spans="1:26" hidden="1">
      <c r="A70" s="125"/>
      <c r="B70" s="130"/>
      <c r="C70" s="125"/>
      <c r="D70" s="125"/>
      <c r="E70" s="125"/>
      <c r="F70" s="125"/>
      <c r="G70" s="125"/>
      <c r="H70" s="125"/>
      <c r="I70" s="125"/>
      <c r="J70" s="125"/>
      <c r="K70" s="125"/>
      <c r="L70" s="130"/>
      <c r="M70" s="125"/>
      <c r="N70" s="125"/>
      <c r="O70" s="125"/>
      <c r="P70" s="125"/>
      <c r="Q70" s="125"/>
      <c r="R70" s="125"/>
      <c r="S70" s="125"/>
      <c r="T70" s="125"/>
      <c r="U70" s="125"/>
      <c r="V70" s="125"/>
      <c r="W70" s="125"/>
      <c r="X70" s="125"/>
      <c r="Y70" s="125"/>
      <c r="Z70" s="125"/>
    </row>
    <row r="71" spans="1:26" hidden="1">
      <c r="A71" s="125"/>
      <c r="B71" s="130"/>
      <c r="C71" s="125"/>
      <c r="D71" s="125"/>
      <c r="E71" s="125"/>
      <c r="F71" s="125"/>
      <c r="G71" s="125"/>
      <c r="H71" s="125"/>
      <c r="I71" s="125"/>
      <c r="J71" s="125"/>
      <c r="K71" s="125"/>
      <c r="L71" s="130"/>
      <c r="M71" s="125"/>
      <c r="N71" s="125"/>
      <c r="O71" s="125"/>
      <c r="P71" s="125"/>
      <c r="Q71" s="125"/>
      <c r="R71" s="125"/>
      <c r="S71" s="125"/>
      <c r="T71" s="125"/>
      <c r="U71" s="125"/>
      <c r="V71" s="125"/>
      <c r="W71" s="125"/>
      <c r="X71" s="125"/>
      <c r="Y71" s="125"/>
      <c r="Z71" s="125"/>
    </row>
    <row r="72" spans="1:26" hidden="1">
      <c r="A72" s="125"/>
      <c r="B72" s="130"/>
      <c r="C72" s="125"/>
      <c r="D72" s="125"/>
      <c r="E72" s="125"/>
      <c r="F72" s="125"/>
      <c r="G72" s="125"/>
      <c r="H72" s="125"/>
      <c r="I72" s="125"/>
      <c r="J72" s="125"/>
      <c r="K72" s="125"/>
      <c r="L72" s="130"/>
      <c r="M72" s="125"/>
      <c r="N72" s="125"/>
      <c r="O72" s="125"/>
      <c r="P72" s="125"/>
      <c r="Q72" s="125"/>
      <c r="R72" s="125"/>
      <c r="S72" s="125"/>
      <c r="T72" s="125"/>
      <c r="U72" s="125"/>
      <c r="V72" s="125"/>
      <c r="W72" s="125"/>
      <c r="X72" s="125"/>
      <c r="Y72" s="125"/>
      <c r="Z72" s="125"/>
    </row>
    <row r="73" spans="1:26" hidden="1">
      <c r="A73" s="125"/>
      <c r="B73" s="130"/>
      <c r="C73" s="125"/>
      <c r="D73" s="125"/>
      <c r="E73" s="125"/>
      <c r="F73" s="125"/>
      <c r="G73" s="125"/>
      <c r="H73" s="125"/>
      <c r="I73" s="125"/>
      <c r="J73" s="125"/>
      <c r="K73" s="125"/>
      <c r="L73" s="130"/>
      <c r="M73" s="125"/>
      <c r="N73" s="125"/>
      <c r="O73" s="125"/>
      <c r="P73" s="125"/>
      <c r="Q73" s="125"/>
      <c r="R73" s="125"/>
      <c r="S73" s="125"/>
      <c r="T73" s="125"/>
      <c r="U73" s="125"/>
      <c r="V73" s="125"/>
      <c r="W73" s="125"/>
      <c r="X73" s="125"/>
      <c r="Y73" s="125"/>
      <c r="Z73" s="125"/>
    </row>
    <row r="74" spans="1:26" hidden="1">
      <c r="A74" s="125"/>
      <c r="B74" s="130"/>
      <c r="C74" s="125"/>
      <c r="D74" s="125"/>
      <c r="E74" s="125"/>
      <c r="F74" s="125"/>
      <c r="G74" s="125"/>
      <c r="H74" s="125"/>
      <c r="I74" s="125"/>
      <c r="J74" s="125"/>
      <c r="K74" s="125"/>
      <c r="L74" s="130"/>
      <c r="M74" s="125"/>
      <c r="N74" s="125"/>
      <c r="O74" s="125"/>
      <c r="P74" s="125"/>
      <c r="Q74" s="125"/>
      <c r="R74" s="125"/>
      <c r="S74" s="125"/>
      <c r="T74" s="125"/>
      <c r="U74" s="125"/>
      <c r="V74" s="125"/>
      <c r="W74" s="125"/>
      <c r="X74" s="125"/>
      <c r="Y74" s="125"/>
      <c r="Z74" s="125"/>
    </row>
    <row r="75" spans="1:26" hidden="1">
      <c r="A75" s="125"/>
      <c r="B75" s="130"/>
      <c r="C75" s="125"/>
      <c r="D75" s="125"/>
      <c r="E75" s="125"/>
      <c r="F75" s="125"/>
      <c r="G75" s="125"/>
      <c r="H75" s="125"/>
      <c r="I75" s="125"/>
      <c r="J75" s="125"/>
      <c r="K75" s="125"/>
      <c r="L75" s="130"/>
      <c r="M75" s="125"/>
      <c r="N75" s="125"/>
      <c r="O75" s="125"/>
      <c r="P75" s="125"/>
      <c r="Q75" s="125"/>
      <c r="R75" s="125"/>
      <c r="S75" s="125"/>
      <c r="T75" s="125"/>
      <c r="U75" s="125"/>
      <c r="V75" s="125"/>
      <c r="W75" s="125"/>
      <c r="X75" s="125"/>
      <c r="Y75" s="125"/>
      <c r="Z75" s="125"/>
    </row>
    <row r="76" spans="1:26" s="1" customFormat="1" ht="12.75" hidden="1">
      <c r="A76" s="136"/>
      <c r="B76" s="137"/>
      <c r="C76" s="136"/>
      <c r="D76" s="164" t="s">
        <v>47</v>
      </c>
      <c r="E76" s="165"/>
      <c r="F76" s="166" t="s">
        <v>48</v>
      </c>
      <c r="G76" s="164" t="s">
        <v>47</v>
      </c>
      <c r="H76" s="165"/>
      <c r="I76" s="165"/>
      <c r="J76" s="167" t="s">
        <v>48</v>
      </c>
      <c r="K76" s="165"/>
      <c r="L76" s="137"/>
      <c r="M76" s="136"/>
      <c r="N76" s="136"/>
      <c r="O76" s="136"/>
      <c r="P76" s="136"/>
      <c r="Q76" s="136"/>
      <c r="R76" s="136"/>
      <c r="S76" s="136"/>
      <c r="T76" s="136"/>
      <c r="U76" s="136"/>
      <c r="V76" s="136"/>
      <c r="W76" s="136"/>
      <c r="X76" s="136"/>
      <c r="Y76" s="136"/>
      <c r="Z76" s="136"/>
    </row>
    <row r="77" spans="1:26" s="1" customFormat="1" ht="14.45" hidden="1" customHeight="1">
      <c r="A77" s="136"/>
      <c r="B77" s="168"/>
      <c r="C77" s="169"/>
      <c r="D77" s="169"/>
      <c r="E77" s="169"/>
      <c r="F77" s="169"/>
      <c r="G77" s="169"/>
      <c r="H77" s="169"/>
      <c r="I77" s="169"/>
      <c r="J77" s="169"/>
      <c r="K77" s="169"/>
      <c r="L77" s="137"/>
      <c r="M77" s="136"/>
      <c r="N77" s="136"/>
      <c r="O77" s="136"/>
      <c r="P77" s="136"/>
      <c r="Q77" s="136"/>
      <c r="R77" s="136"/>
      <c r="S77" s="136"/>
      <c r="T77" s="136"/>
      <c r="U77" s="136"/>
      <c r="V77" s="136"/>
      <c r="W77" s="136"/>
      <c r="X77" s="136"/>
      <c r="Y77" s="136"/>
      <c r="Z77" s="136"/>
    </row>
    <row r="78" spans="1:26" hidden="1">
      <c r="A78" s="125"/>
      <c r="B78" s="125"/>
      <c r="C78" s="125"/>
      <c r="D78" s="125"/>
      <c r="E78" s="125"/>
      <c r="F78" s="125"/>
      <c r="G78" s="125"/>
      <c r="H78" s="125"/>
      <c r="I78" s="125"/>
      <c r="J78" s="125"/>
      <c r="K78" s="125"/>
      <c r="L78" s="125"/>
      <c r="M78" s="125"/>
      <c r="N78" s="125"/>
      <c r="O78" s="125"/>
      <c r="P78" s="125"/>
      <c r="Q78" s="125"/>
      <c r="R78" s="125"/>
      <c r="S78" s="125"/>
      <c r="T78" s="125"/>
      <c r="U78" s="125"/>
      <c r="V78" s="125"/>
      <c r="W78" s="125"/>
      <c r="X78" s="125"/>
      <c r="Y78" s="125"/>
      <c r="Z78" s="125"/>
    </row>
    <row r="79" spans="1:26" hidden="1">
      <c r="A79" s="125"/>
      <c r="B79" s="125"/>
      <c r="C79" s="125"/>
      <c r="D79" s="125"/>
      <c r="E79" s="125"/>
      <c r="F79" s="125"/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5"/>
      <c r="S79" s="125"/>
      <c r="T79" s="125"/>
      <c r="U79" s="125"/>
      <c r="V79" s="125"/>
      <c r="W79" s="125"/>
      <c r="X79" s="125"/>
      <c r="Y79" s="125"/>
      <c r="Z79" s="125"/>
    </row>
    <row r="80" spans="1:26" hidden="1">
      <c r="A80" s="125"/>
      <c r="B80" s="125"/>
      <c r="C80" s="125"/>
      <c r="D80" s="125"/>
      <c r="E80" s="125"/>
      <c r="F80" s="125"/>
      <c r="G80" s="125"/>
      <c r="H80" s="125"/>
      <c r="I80" s="125"/>
      <c r="J80" s="125"/>
      <c r="K80" s="125"/>
      <c r="L80" s="125"/>
      <c r="M80" s="125"/>
      <c r="N80" s="125"/>
      <c r="O80" s="125"/>
      <c r="P80" s="125"/>
      <c r="Q80" s="125"/>
      <c r="R80" s="125"/>
      <c r="S80" s="125"/>
      <c r="T80" s="125"/>
      <c r="U80" s="125"/>
      <c r="V80" s="125"/>
      <c r="W80" s="125"/>
      <c r="X80" s="125"/>
      <c r="Y80" s="125"/>
      <c r="Z80" s="125"/>
    </row>
    <row r="81" spans="1:47" s="1" customFormat="1" ht="6.95" hidden="1" customHeight="1">
      <c r="A81" s="136"/>
      <c r="B81" s="170"/>
      <c r="C81" s="171"/>
      <c r="D81" s="171"/>
      <c r="E81" s="171"/>
      <c r="F81" s="171"/>
      <c r="G81" s="171"/>
      <c r="H81" s="171"/>
      <c r="I81" s="171"/>
      <c r="J81" s="171"/>
      <c r="K81" s="171"/>
      <c r="L81" s="137"/>
      <c r="M81" s="136"/>
      <c r="N81" s="136"/>
      <c r="O81" s="136"/>
      <c r="P81" s="136"/>
      <c r="Q81" s="136"/>
      <c r="R81" s="136"/>
      <c r="S81" s="136"/>
      <c r="T81" s="136"/>
      <c r="U81" s="136"/>
      <c r="V81" s="136"/>
      <c r="W81" s="136"/>
      <c r="X81" s="136"/>
      <c r="Y81" s="136"/>
      <c r="Z81" s="136"/>
    </row>
    <row r="82" spans="1:47" s="1" customFormat="1" ht="24.95" hidden="1" customHeight="1">
      <c r="A82" s="136"/>
      <c r="B82" s="137"/>
      <c r="C82" s="131" t="s">
        <v>86</v>
      </c>
      <c r="D82" s="136"/>
      <c r="E82" s="136"/>
      <c r="F82" s="136"/>
      <c r="G82" s="136"/>
      <c r="H82" s="136"/>
      <c r="I82" s="136"/>
      <c r="J82" s="136"/>
      <c r="K82" s="136"/>
      <c r="L82" s="137"/>
      <c r="M82" s="136"/>
      <c r="N82" s="136"/>
      <c r="O82" s="136"/>
      <c r="P82" s="136"/>
      <c r="Q82" s="136"/>
      <c r="R82" s="136"/>
      <c r="S82" s="136"/>
      <c r="T82" s="136"/>
      <c r="U82" s="136"/>
      <c r="V82" s="136"/>
      <c r="W82" s="136"/>
      <c r="X82" s="136"/>
      <c r="Y82" s="136"/>
      <c r="Z82" s="136"/>
    </row>
    <row r="83" spans="1:47" s="1" customFormat="1" ht="6.95" hidden="1" customHeight="1">
      <c r="A83" s="136"/>
      <c r="B83" s="137"/>
      <c r="C83" s="136"/>
      <c r="D83" s="136"/>
      <c r="E83" s="136"/>
      <c r="F83" s="136"/>
      <c r="G83" s="136"/>
      <c r="H83" s="136"/>
      <c r="I83" s="136"/>
      <c r="J83" s="136"/>
      <c r="K83" s="136"/>
      <c r="L83" s="137"/>
      <c r="M83" s="136"/>
      <c r="N83" s="136"/>
      <c r="O83" s="136"/>
      <c r="P83" s="136"/>
      <c r="Q83" s="136"/>
      <c r="R83" s="136"/>
      <c r="S83" s="136"/>
      <c r="T83" s="136"/>
      <c r="U83" s="136"/>
      <c r="V83" s="136"/>
      <c r="W83" s="136"/>
      <c r="X83" s="136"/>
      <c r="Y83" s="136"/>
      <c r="Z83" s="136"/>
    </row>
    <row r="84" spans="1:47" s="1" customFormat="1" ht="12" hidden="1" customHeight="1">
      <c r="A84" s="136"/>
      <c r="B84" s="137"/>
      <c r="C84" s="133" t="s">
        <v>16</v>
      </c>
      <c r="D84" s="136"/>
      <c r="E84" s="136"/>
      <c r="F84" s="136"/>
      <c r="G84" s="136"/>
      <c r="H84" s="136"/>
      <c r="I84" s="136"/>
      <c r="J84" s="136"/>
      <c r="K84" s="136"/>
      <c r="L84" s="137"/>
      <c r="M84" s="136"/>
      <c r="N84" s="136"/>
      <c r="O84" s="136"/>
      <c r="P84" s="136"/>
      <c r="Q84" s="136"/>
      <c r="R84" s="136"/>
      <c r="S84" s="136"/>
      <c r="T84" s="136"/>
      <c r="U84" s="136"/>
      <c r="V84" s="136"/>
      <c r="W84" s="136"/>
      <c r="X84" s="136"/>
      <c r="Y84" s="136"/>
      <c r="Z84" s="136"/>
    </row>
    <row r="85" spans="1:47" s="1" customFormat="1" ht="16.5" hidden="1" customHeight="1">
      <c r="A85" s="136"/>
      <c r="B85" s="137"/>
      <c r="C85" s="136"/>
      <c r="D85" s="136"/>
      <c r="E85" s="134" t="str">
        <f>E7</f>
        <v>Centrum technického a inovativního vzdělání, Kyjov</v>
      </c>
      <c r="F85" s="135"/>
      <c r="G85" s="135"/>
      <c r="H85" s="135"/>
      <c r="I85" s="136"/>
      <c r="J85" s="136"/>
      <c r="K85" s="136"/>
      <c r="L85" s="137"/>
      <c r="M85" s="136"/>
      <c r="N85" s="136"/>
      <c r="O85" s="136"/>
      <c r="P85" s="136"/>
      <c r="Q85" s="136"/>
      <c r="R85" s="136"/>
      <c r="S85" s="136"/>
      <c r="T85" s="136"/>
      <c r="U85" s="136"/>
      <c r="V85" s="136"/>
      <c r="W85" s="136"/>
      <c r="X85" s="136"/>
      <c r="Y85" s="136"/>
      <c r="Z85" s="136"/>
    </row>
    <row r="86" spans="1:47" s="1" customFormat="1" ht="12" hidden="1" customHeight="1">
      <c r="A86" s="136"/>
      <c r="B86" s="137"/>
      <c r="C86" s="133" t="s">
        <v>84</v>
      </c>
      <c r="D86" s="136"/>
      <c r="E86" s="136"/>
      <c r="F86" s="136"/>
      <c r="G86" s="136"/>
      <c r="H86" s="136"/>
      <c r="I86" s="136"/>
      <c r="J86" s="136"/>
      <c r="K86" s="136"/>
      <c r="L86" s="137"/>
      <c r="M86" s="136"/>
      <c r="N86" s="136"/>
      <c r="O86" s="136"/>
      <c r="P86" s="136"/>
      <c r="Q86" s="136"/>
      <c r="R86" s="136"/>
      <c r="S86" s="136"/>
      <c r="T86" s="136"/>
      <c r="U86" s="136"/>
      <c r="V86" s="136"/>
      <c r="W86" s="136"/>
      <c r="X86" s="136"/>
      <c r="Y86" s="136"/>
      <c r="Z86" s="136"/>
    </row>
    <row r="87" spans="1:47" s="1" customFormat="1" ht="16.5" hidden="1" customHeight="1">
      <c r="A87" s="136"/>
      <c r="B87" s="137"/>
      <c r="C87" s="136"/>
      <c r="D87" s="136"/>
      <c r="E87" s="138" t="str">
        <f>E9</f>
        <v>D.105.01b - Dílenská technologie mobilní</v>
      </c>
      <c r="F87" s="139"/>
      <c r="G87" s="139"/>
      <c r="H87" s="139"/>
      <c r="I87" s="136"/>
      <c r="J87" s="136"/>
      <c r="K87" s="136"/>
      <c r="L87" s="137"/>
      <c r="M87" s="136"/>
      <c r="N87" s="136"/>
      <c r="O87" s="136"/>
      <c r="P87" s="136"/>
      <c r="Q87" s="136"/>
      <c r="R87" s="136"/>
      <c r="S87" s="136"/>
      <c r="T87" s="136"/>
      <c r="U87" s="136"/>
      <c r="V87" s="136"/>
      <c r="W87" s="136"/>
      <c r="X87" s="136"/>
      <c r="Y87" s="136"/>
      <c r="Z87" s="136"/>
    </row>
    <row r="88" spans="1:47" s="1" customFormat="1" ht="6.95" hidden="1" customHeight="1">
      <c r="A88" s="136"/>
      <c r="B88" s="137"/>
      <c r="C88" s="136"/>
      <c r="D88" s="136"/>
      <c r="E88" s="136"/>
      <c r="F88" s="136"/>
      <c r="G88" s="136"/>
      <c r="H88" s="136"/>
      <c r="I88" s="136"/>
      <c r="J88" s="136"/>
      <c r="K88" s="136"/>
      <c r="L88" s="137"/>
      <c r="M88" s="136"/>
      <c r="N88" s="136"/>
      <c r="O88" s="136"/>
      <c r="P88" s="136"/>
      <c r="Q88" s="136"/>
      <c r="R88" s="136"/>
      <c r="S88" s="136"/>
      <c r="T88" s="136"/>
      <c r="U88" s="136"/>
      <c r="V88" s="136"/>
      <c r="W88" s="136"/>
      <c r="X88" s="136"/>
      <c r="Y88" s="136"/>
      <c r="Z88" s="136"/>
    </row>
    <row r="89" spans="1:47" s="1" customFormat="1" ht="12" hidden="1" customHeight="1">
      <c r="A89" s="136"/>
      <c r="B89" s="137"/>
      <c r="C89" s="133" t="s">
        <v>20</v>
      </c>
      <c r="D89" s="136"/>
      <c r="E89" s="136"/>
      <c r="F89" s="140" t="str">
        <f>F12</f>
        <v xml:space="preserve"> </v>
      </c>
      <c r="G89" s="136"/>
      <c r="H89" s="136"/>
      <c r="I89" s="133" t="s">
        <v>22</v>
      </c>
      <c r="J89" s="141">
        <f>IF(J12="","",J12)</f>
        <v>45894</v>
      </c>
      <c r="K89" s="136"/>
      <c r="L89" s="137"/>
      <c r="M89" s="136"/>
      <c r="N89" s="136"/>
      <c r="O89" s="136"/>
      <c r="P89" s="136"/>
      <c r="Q89" s="136"/>
      <c r="R89" s="136"/>
      <c r="S89" s="136"/>
      <c r="T89" s="136"/>
      <c r="U89" s="136"/>
      <c r="V89" s="136"/>
      <c r="W89" s="136"/>
      <c r="X89" s="136"/>
      <c r="Y89" s="136"/>
      <c r="Z89" s="136"/>
    </row>
    <row r="90" spans="1:47" s="1" customFormat="1" ht="6.95" hidden="1" customHeight="1">
      <c r="A90" s="136"/>
      <c r="B90" s="137"/>
      <c r="C90" s="136"/>
      <c r="D90" s="136"/>
      <c r="E90" s="136"/>
      <c r="F90" s="136"/>
      <c r="G90" s="136"/>
      <c r="H90" s="136"/>
      <c r="I90" s="136"/>
      <c r="J90" s="136"/>
      <c r="K90" s="136"/>
      <c r="L90" s="137"/>
      <c r="M90" s="136"/>
      <c r="N90" s="136"/>
      <c r="O90" s="136"/>
      <c r="P90" s="136"/>
      <c r="Q90" s="136"/>
      <c r="R90" s="136"/>
      <c r="S90" s="136"/>
      <c r="T90" s="136"/>
      <c r="U90" s="136"/>
      <c r="V90" s="136"/>
      <c r="W90" s="136"/>
      <c r="X90" s="136"/>
      <c r="Y90" s="136"/>
      <c r="Z90" s="136"/>
    </row>
    <row r="91" spans="1:47" s="1" customFormat="1" ht="15.2" hidden="1" customHeight="1">
      <c r="A91" s="136"/>
      <c r="B91" s="137"/>
      <c r="C91" s="133" t="s">
        <v>23</v>
      </c>
      <c r="D91" s="136"/>
      <c r="E91" s="136"/>
      <c r="F91" s="140" t="str">
        <f>E15</f>
        <v xml:space="preserve"> </v>
      </c>
      <c r="G91" s="136"/>
      <c r="H91" s="136"/>
      <c r="I91" s="133" t="s">
        <v>28</v>
      </c>
      <c r="J91" s="172" t="str">
        <f>E21</f>
        <v xml:space="preserve"> </v>
      </c>
      <c r="K91" s="136"/>
      <c r="L91" s="137"/>
      <c r="M91" s="136"/>
      <c r="N91" s="136"/>
      <c r="O91" s="136"/>
      <c r="P91" s="136"/>
      <c r="Q91" s="136"/>
      <c r="R91" s="136"/>
      <c r="S91" s="136"/>
      <c r="T91" s="136"/>
      <c r="U91" s="136"/>
      <c r="V91" s="136"/>
      <c r="W91" s="136"/>
      <c r="X91" s="136"/>
      <c r="Y91" s="136"/>
      <c r="Z91" s="136"/>
    </row>
    <row r="92" spans="1:47" s="1" customFormat="1" ht="15.2" hidden="1" customHeight="1">
      <c r="A92" s="136"/>
      <c r="B92" s="137"/>
      <c r="C92" s="133" t="s">
        <v>26</v>
      </c>
      <c r="D92" s="136"/>
      <c r="E92" s="136"/>
      <c r="F92" s="140" t="str">
        <f>IF(E18="","",E18)</f>
        <v>Vyplň údaj</v>
      </c>
      <c r="G92" s="136"/>
      <c r="H92" s="136"/>
      <c r="I92" s="133" t="s">
        <v>30</v>
      </c>
      <c r="J92" s="172" t="str">
        <f>E24</f>
        <v xml:space="preserve"> </v>
      </c>
      <c r="K92" s="136"/>
      <c r="L92" s="137"/>
      <c r="M92" s="136"/>
      <c r="N92" s="136"/>
      <c r="O92" s="136"/>
      <c r="P92" s="136"/>
      <c r="Q92" s="136"/>
      <c r="R92" s="136"/>
      <c r="S92" s="136"/>
      <c r="T92" s="136"/>
      <c r="U92" s="136"/>
      <c r="V92" s="136"/>
      <c r="W92" s="136"/>
      <c r="X92" s="136"/>
      <c r="Y92" s="136"/>
      <c r="Z92" s="136"/>
    </row>
    <row r="93" spans="1:47" s="1" customFormat="1" ht="10.35" hidden="1" customHeight="1">
      <c r="A93" s="136"/>
      <c r="B93" s="137"/>
      <c r="C93" s="136"/>
      <c r="D93" s="136"/>
      <c r="E93" s="136"/>
      <c r="F93" s="136"/>
      <c r="G93" s="136"/>
      <c r="H93" s="136"/>
      <c r="I93" s="136"/>
      <c r="J93" s="136"/>
      <c r="K93" s="136"/>
      <c r="L93" s="137"/>
      <c r="M93" s="136"/>
      <c r="N93" s="136"/>
      <c r="O93" s="136"/>
      <c r="P93" s="136"/>
      <c r="Q93" s="136"/>
      <c r="R93" s="136"/>
      <c r="S93" s="136"/>
      <c r="T93" s="136"/>
      <c r="U93" s="136"/>
      <c r="V93" s="136"/>
      <c r="W93" s="136"/>
      <c r="X93" s="136"/>
      <c r="Y93" s="136"/>
      <c r="Z93" s="136"/>
    </row>
    <row r="94" spans="1:47" s="1" customFormat="1" ht="29.25" hidden="1" customHeight="1">
      <c r="A94" s="136"/>
      <c r="B94" s="137"/>
      <c r="C94" s="173" t="s">
        <v>87</v>
      </c>
      <c r="D94" s="155"/>
      <c r="E94" s="155"/>
      <c r="F94" s="155"/>
      <c r="G94" s="155"/>
      <c r="H94" s="155"/>
      <c r="I94" s="155"/>
      <c r="J94" s="174" t="s">
        <v>88</v>
      </c>
      <c r="K94" s="155"/>
      <c r="L94" s="137"/>
      <c r="M94" s="136"/>
      <c r="N94" s="136"/>
      <c r="O94" s="136"/>
      <c r="P94" s="136"/>
      <c r="Q94" s="136"/>
      <c r="R94" s="136"/>
      <c r="S94" s="136"/>
      <c r="T94" s="136"/>
      <c r="U94" s="136"/>
      <c r="V94" s="136"/>
      <c r="W94" s="136"/>
      <c r="X94" s="136"/>
      <c r="Y94" s="136"/>
      <c r="Z94" s="136"/>
    </row>
    <row r="95" spans="1:47" s="1" customFormat="1" ht="10.35" hidden="1" customHeight="1">
      <c r="A95" s="136"/>
      <c r="B95" s="137"/>
      <c r="C95" s="136"/>
      <c r="D95" s="136"/>
      <c r="E95" s="136"/>
      <c r="F95" s="136"/>
      <c r="G95" s="136"/>
      <c r="H95" s="136"/>
      <c r="I95" s="136"/>
      <c r="J95" s="136"/>
      <c r="K95" s="136"/>
      <c r="L95" s="137"/>
      <c r="M95" s="136"/>
      <c r="N95" s="136"/>
      <c r="O95" s="136"/>
      <c r="P95" s="136"/>
      <c r="Q95" s="136"/>
      <c r="R95" s="136"/>
      <c r="S95" s="136"/>
      <c r="T95" s="136"/>
      <c r="U95" s="136"/>
      <c r="V95" s="136"/>
      <c r="W95" s="136"/>
      <c r="X95" s="136"/>
      <c r="Y95" s="136"/>
      <c r="Z95" s="136"/>
    </row>
    <row r="96" spans="1:47" s="1" customFormat="1" ht="22.9" hidden="1" customHeight="1">
      <c r="A96" s="136"/>
      <c r="B96" s="137"/>
      <c r="C96" s="175" t="s">
        <v>89</v>
      </c>
      <c r="D96" s="136"/>
      <c r="E96" s="136"/>
      <c r="F96" s="136"/>
      <c r="G96" s="136"/>
      <c r="H96" s="136"/>
      <c r="I96" s="136"/>
      <c r="J96" s="150">
        <f>J117</f>
        <v>0</v>
      </c>
      <c r="K96" s="136"/>
      <c r="L96" s="137"/>
      <c r="M96" s="136"/>
      <c r="N96" s="136"/>
      <c r="O96" s="136"/>
      <c r="P96" s="136"/>
      <c r="Q96" s="136"/>
      <c r="R96" s="136"/>
      <c r="S96" s="136"/>
      <c r="T96" s="136"/>
      <c r="U96" s="136"/>
      <c r="V96" s="136"/>
      <c r="W96" s="136"/>
      <c r="X96" s="136"/>
      <c r="Y96" s="136"/>
      <c r="Z96" s="136"/>
      <c r="AU96" s="12" t="s">
        <v>90</v>
      </c>
    </row>
    <row r="97" spans="1:26" s="8" customFormat="1" ht="24.95" hidden="1" customHeight="1">
      <c r="A97" s="176"/>
      <c r="B97" s="177"/>
      <c r="C97" s="176"/>
      <c r="D97" s="178" t="s">
        <v>91</v>
      </c>
      <c r="E97" s="179"/>
      <c r="F97" s="179"/>
      <c r="G97" s="179"/>
      <c r="H97" s="179"/>
      <c r="I97" s="179"/>
      <c r="J97" s="180">
        <f>J118</f>
        <v>0</v>
      </c>
      <c r="K97" s="176"/>
      <c r="L97" s="177"/>
      <c r="M97" s="176"/>
      <c r="N97" s="176"/>
      <c r="O97" s="176"/>
      <c r="P97" s="176"/>
      <c r="Q97" s="176"/>
      <c r="R97" s="176"/>
      <c r="S97" s="176"/>
      <c r="T97" s="176"/>
      <c r="U97" s="176"/>
      <c r="V97" s="176"/>
      <c r="W97" s="176"/>
      <c r="X97" s="176"/>
      <c r="Y97" s="176"/>
      <c r="Z97" s="176"/>
    </row>
    <row r="98" spans="1:26" s="1" customFormat="1" ht="21.75" hidden="1" customHeight="1">
      <c r="A98" s="136"/>
      <c r="B98" s="137"/>
      <c r="C98" s="136"/>
      <c r="D98" s="136"/>
      <c r="E98" s="136"/>
      <c r="F98" s="136"/>
      <c r="G98" s="136"/>
      <c r="H98" s="136"/>
      <c r="I98" s="136"/>
      <c r="J98" s="136"/>
      <c r="K98" s="136"/>
      <c r="L98" s="137"/>
      <c r="M98" s="136"/>
      <c r="N98" s="136"/>
      <c r="O98" s="136"/>
      <c r="P98" s="136"/>
      <c r="Q98" s="136"/>
      <c r="R98" s="136"/>
      <c r="S98" s="136"/>
      <c r="T98" s="136"/>
      <c r="U98" s="136"/>
      <c r="V98" s="136"/>
      <c r="W98" s="136"/>
      <c r="X98" s="136"/>
      <c r="Y98" s="136"/>
      <c r="Z98" s="136"/>
    </row>
    <row r="99" spans="1:26" s="1" customFormat="1" ht="6.95" hidden="1" customHeight="1">
      <c r="A99" s="136"/>
      <c r="B99" s="168"/>
      <c r="C99" s="169"/>
      <c r="D99" s="169"/>
      <c r="E99" s="169"/>
      <c r="F99" s="169"/>
      <c r="G99" s="169"/>
      <c r="H99" s="169"/>
      <c r="I99" s="169"/>
      <c r="J99" s="169"/>
      <c r="K99" s="169"/>
      <c r="L99" s="137"/>
      <c r="M99" s="136"/>
      <c r="N99" s="136"/>
      <c r="O99" s="136"/>
      <c r="P99" s="136"/>
      <c r="Q99" s="136"/>
      <c r="R99" s="136"/>
      <c r="S99" s="136"/>
      <c r="T99" s="136"/>
      <c r="U99" s="136"/>
      <c r="V99" s="136"/>
      <c r="W99" s="136"/>
      <c r="X99" s="136"/>
      <c r="Y99" s="136"/>
      <c r="Z99" s="136"/>
    </row>
    <row r="100" spans="1:26" hidden="1">
      <c r="A100" s="125"/>
      <c r="B100" s="125"/>
      <c r="C100" s="125"/>
      <c r="D100" s="125"/>
      <c r="E100" s="125"/>
      <c r="F100" s="125"/>
      <c r="G100" s="125"/>
      <c r="H100" s="125"/>
      <c r="I100" s="125"/>
      <c r="J100" s="125"/>
      <c r="K100" s="125"/>
      <c r="L100" s="125"/>
      <c r="M100" s="125"/>
      <c r="N100" s="125"/>
      <c r="O100" s="125"/>
      <c r="P100" s="125"/>
      <c r="Q100" s="125"/>
      <c r="R100" s="125"/>
      <c r="S100" s="125"/>
      <c r="T100" s="125"/>
      <c r="U100" s="125"/>
      <c r="V100" s="125"/>
      <c r="W100" s="125"/>
      <c r="X100" s="125"/>
      <c r="Y100" s="125"/>
      <c r="Z100" s="125"/>
    </row>
    <row r="101" spans="1:26" hidden="1">
      <c r="A101" s="125"/>
      <c r="B101" s="125"/>
      <c r="C101" s="125"/>
      <c r="D101" s="125"/>
      <c r="E101" s="125"/>
      <c r="F101" s="125"/>
      <c r="G101" s="125"/>
      <c r="H101" s="125"/>
      <c r="I101" s="125"/>
      <c r="J101" s="125"/>
      <c r="K101" s="125"/>
      <c r="L101" s="125"/>
      <c r="M101" s="125"/>
      <c r="N101" s="125"/>
      <c r="O101" s="125"/>
      <c r="P101" s="125"/>
      <c r="Q101" s="125"/>
      <c r="R101" s="125"/>
      <c r="S101" s="125"/>
      <c r="T101" s="125"/>
      <c r="U101" s="125"/>
      <c r="V101" s="125"/>
      <c r="W101" s="125"/>
      <c r="X101" s="125"/>
      <c r="Y101" s="125"/>
      <c r="Z101" s="125"/>
    </row>
    <row r="102" spans="1:26" hidden="1">
      <c r="A102" s="125"/>
      <c r="B102" s="125"/>
      <c r="C102" s="125"/>
      <c r="D102" s="125"/>
      <c r="E102" s="125"/>
      <c r="F102" s="125"/>
      <c r="G102" s="125"/>
      <c r="H102" s="125"/>
      <c r="I102" s="125"/>
      <c r="J102" s="125"/>
      <c r="K102" s="125"/>
      <c r="L102" s="125"/>
      <c r="M102" s="125"/>
      <c r="N102" s="125"/>
      <c r="O102" s="125"/>
      <c r="P102" s="125"/>
      <c r="Q102" s="125"/>
      <c r="R102" s="125"/>
      <c r="S102" s="125"/>
      <c r="T102" s="125"/>
      <c r="U102" s="125"/>
      <c r="V102" s="125"/>
      <c r="W102" s="125"/>
      <c r="X102" s="125"/>
      <c r="Y102" s="125"/>
      <c r="Z102" s="125"/>
    </row>
    <row r="103" spans="1:26" s="1" customFormat="1" ht="6.95" customHeight="1">
      <c r="A103" s="136"/>
      <c r="B103" s="170"/>
      <c r="C103" s="171"/>
      <c r="D103" s="171"/>
      <c r="E103" s="171"/>
      <c r="F103" s="171"/>
      <c r="G103" s="171"/>
      <c r="H103" s="171"/>
      <c r="I103" s="171"/>
      <c r="J103" s="171"/>
      <c r="K103" s="171"/>
      <c r="L103" s="137"/>
      <c r="M103" s="136"/>
      <c r="N103" s="136"/>
      <c r="O103" s="136"/>
      <c r="P103" s="136"/>
      <c r="Q103" s="136"/>
      <c r="R103" s="136"/>
      <c r="S103" s="136"/>
      <c r="T103" s="136"/>
      <c r="U103" s="136"/>
      <c r="V103" s="136"/>
      <c r="W103" s="136"/>
      <c r="X103" s="136"/>
      <c r="Y103" s="136"/>
      <c r="Z103" s="136"/>
    </row>
    <row r="104" spans="1:26" s="1" customFormat="1" ht="24.95" customHeight="1">
      <c r="A104" s="136"/>
      <c r="B104" s="137"/>
      <c r="C104" s="131" t="s">
        <v>92</v>
      </c>
      <c r="D104" s="136"/>
      <c r="E104" s="136"/>
      <c r="F104" s="136"/>
      <c r="G104" s="136"/>
      <c r="H104" s="136"/>
      <c r="I104" s="136"/>
      <c r="J104" s="136"/>
      <c r="K104" s="136"/>
      <c r="L104" s="137"/>
      <c r="M104" s="136"/>
      <c r="N104" s="136"/>
      <c r="O104" s="136"/>
      <c r="P104" s="136"/>
      <c r="Q104" s="136"/>
      <c r="R104" s="136"/>
      <c r="S104" s="136"/>
      <c r="T104" s="136"/>
      <c r="U104" s="136"/>
      <c r="V104" s="136"/>
      <c r="W104" s="136"/>
      <c r="X104" s="136"/>
      <c r="Y104" s="136"/>
      <c r="Z104" s="136"/>
    </row>
    <row r="105" spans="1:26" s="1" customFormat="1" ht="6.95" customHeight="1">
      <c r="A105" s="136"/>
      <c r="B105" s="137"/>
      <c r="C105" s="136"/>
      <c r="D105" s="136"/>
      <c r="E105" s="136"/>
      <c r="F105" s="136"/>
      <c r="G105" s="136"/>
      <c r="H105" s="136"/>
      <c r="I105" s="136"/>
      <c r="J105" s="136"/>
      <c r="K105" s="136"/>
      <c r="L105" s="137"/>
      <c r="M105" s="136"/>
      <c r="N105" s="136"/>
      <c r="O105" s="136"/>
      <c r="P105" s="136"/>
      <c r="Q105" s="136"/>
      <c r="R105" s="136"/>
      <c r="S105" s="136"/>
      <c r="T105" s="136"/>
      <c r="U105" s="136"/>
      <c r="V105" s="136"/>
      <c r="W105" s="136"/>
      <c r="X105" s="136"/>
      <c r="Y105" s="136"/>
      <c r="Z105" s="136"/>
    </row>
    <row r="106" spans="1:26" s="1" customFormat="1" ht="12" customHeight="1">
      <c r="A106" s="136"/>
      <c r="B106" s="137"/>
      <c r="C106" s="133" t="s">
        <v>16</v>
      </c>
      <c r="D106" s="136"/>
      <c r="E106" s="136"/>
      <c r="F106" s="136"/>
      <c r="G106" s="136"/>
      <c r="H106" s="136"/>
      <c r="I106" s="136"/>
      <c r="J106" s="136"/>
      <c r="K106" s="136"/>
      <c r="L106" s="137"/>
      <c r="M106" s="136"/>
      <c r="N106" s="136"/>
      <c r="O106" s="136"/>
      <c r="P106" s="136"/>
      <c r="Q106" s="136"/>
      <c r="R106" s="136"/>
      <c r="S106" s="136"/>
      <c r="T106" s="136"/>
      <c r="U106" s="136"/>
      <c r="V106" s="136"/>
      <c r="W106" s="136"/>
      <c r="X106" s="136"/>
      <c r="Y106" s="136"/>
      <c r="Z106" s="136"/>
    </row>
    <row r="107" spans="1:26" s="1" customFormat="1" ht="16.5" customHeight="1">
      <c r="A107" s="136"/>
      <c r="B107" s="137"/>
      <c r="C107" s="136"/>
      <c r="D107" s="136"/>
      <c r="E107" s="134" t="str">
        <f>E7</f>
        <v>Centrum technického a inovativního vzdělání, Kyjov</v>
      </c>
      <c r="F107" s="135"/>
      <c r="G107" s="135"/>
      <c r="H107" s="135"/>
      <c r="I107" s="136"/>
      <c r="J107" s="136"/>
      <c r="K107" s="136"/>
      <c r="L107" s="137"/>
      <c r="M107" s="136"/>
      <c r="N107" s="136"/>
      <c r="O107" s="136"/>
      <c r="P107" s="136"/>
      <c r="Q107" s="136"/>
      <c r="R107" s="136"/>
      <c r="S107" s="136"/>
      <c r="T107" s="136"/>
      <c r="U107" s="136"/>
      <c r="V107" s="136"/>
      <c r="W107" s="136"/>
      <c r="X107" s="136"/>
      <c r="Y107" s="136"/>
      <c r="Z107" s="136"/>
    </row>
    <row r="108" spans="1:26" s="1" customFormat="1" ht="12" customHeight="1">
      <c r="A108" s="136"/>
      <c r="B108" s="137"/>
      <c r="C108" s="133" t="s">
        <v>84</v>
      </c>
      <c r="D108" s="136"/>
      <c r="E108" s="136"/>
      <c r="F108" s="136"/>
      <c r="G108" s="136"/>
      <c r="H108" s="136"/>
      <c r="I108" s="136"/>
      <c r="J108" s="136"/>
      <c r="K108" s="136"/>
      <c r="L108" s="137"/>
      <c r="M108" s="136"/>
      <c r="N108" s="136"/>
      <c r="O108" s="136"/>
      <c r="P108" s="136"/>
      <c r="Q108" s="136"/>
      <c r="R108" s="136"/>
      <c r="S108" s="136"/>
      <c r="T108" s="136"/>
      <c r="U108" s="136"/>
      <c r="V108" s="136"/>
      <c r="W108" s="136"/>
      <c r="X108" s="136"/>
      <c r="Y108" s="136"/>
      <c r="Z108" s="136"/>
    </row>
    <row r="109" spans="1:26" s="1" customFormat="1" ht="16.5" customHeight="1">
      <c r="A109" s="136"/>
      <c r="B109" s="137"/>
      <c r="C109" s="136"/>
      <c r="D109" s="136"/>
      <c r="E109" s="138" t="str">
        <f>E9</f>
        <v>D.105.01b - Dílenská technologie mobilní</v>
      </c>
      <c r="F109" s="139"/>
      <c r="G109" s="139"/>
      <c r="H109" s="139"/>
      <c r="I109" s="136"/>
      <c r="J109" s="136"/>
      <c r="K109" s="136"/>
      <c r="L109" s="137"/>
      <c r="M109" s="136"/>
      <c r="N109" s="136"/>
      <c r="O109" s="136"/>
      <c r="P109" s="136"/>
      <c r="Q109" s="136"/>
      <c r="R109" s="136"/>
      <c r="S109" s="136"/>
      <c r="T109" s="136"/>
      <c r="U109" s="136"/>
      <c r="V109" s="136"/>
      <c r="W109" s="136"/>
      <c r="X109" s="136"/>
      <c r="Y109" s="136"/>
      <c r="Z109" s="136"/>
    </row>
    <row r="110" spans="1:26" s="1" customFormat="1" ht="6.95" customHeight="1">
      <c r="A110" s="136"/>
      <c r="B110" s="137"/>
      <c r="C110" s="136"/>
      <c r="D110" s="136"/>
      <c r="E110" s="136"/>
      <c r="F110" s="136"/>
      <c r="G110" s="136"/>
      <c r="H110" s="136"/>
      <c r="I110" s="136"/>
      <c r="J110" s="136"/>
      <c r="K110" s="136"/>
      <c r="L110" s="137"/>
      <c r="M110" s="136"/>
      <c r="N110" s="136"/>
      <c r="O110" s="136"/>
      <c r="P110" s="136"/>
      <c r="Q110" s="136"/>
      <c r="R110" s="136"/>
      <c r="S110" s="136"/>
      <c r="T110" s="136"/>
      <c r="U110" s="136"/>
      <c r="V110" s="136"/>
      <c r="W110" s="136"/>
      <c r="X110" s="136"/>
      <c r="Y110" s="136"/>
      <c r="Z110" s="136"/>
    </row>
    <row r="111" spans="1:26" s="1" customFormat="1" ht="12" customHeight="1">
      <c r="A111" s="136"/>
      <c r="B111" s="137"/>
      <c r="C111" s="133" t="s">
        <v>20</v>
      </c>
      <c r="D111" s="136"/>
      <c r="E111" s="136"/>
      <c r="F111" s="140" t="str">
        <f>F12</f>
        <v xml:space="preserve"> </v>
      </c>
      <c r="G111" s="136"/>
      <c r="H111" s="136"/>
      <c r="I111" s="133" t="s">
        <v>22</v>
      </c>
      <c r="J111" s="141">
        <f>IF(J12="","",J12)</f>
        <v>45894</v>
      </c>
      <c r="K111" s="136"/>
      <c r="L111" s="137"/>
      <c r="M111" s="136"/>
      <c r="N111" s="136"/>
      <c r="O111" s="136"/>
      <c r="P111" s="136"/>
      <c r="Q111" s="136"/>
      <c r="R111" s="136"/>
      <c r="S111" s="136"/>
      <c r="T111" s="136"/>
      <c r="U111" s="136"/>
      <c r="V111" s="136"/>
      <c r="W111" s="136"/>
      <c r="X111" s="136"/>
      <c r="Y111" s="136"/>
      <c r="Z111" s="136"/>
    </row>
    <row r="112" spans="1:26" s="1" customFormat="1" ht="6.95" customHeight="1">
      <c r="A112" s="136"/>
      <c r="B112" s="137"/>
      <c r="C112" s="136"/>
      <c r="D112" s="136"/>
      <c r="E112" s="136"/>
      <c r="F112" s="136"/>
      <c r="G112" s="136"/>
      <c r="H112" s="136"/>
      <c r="I112" s="136"/>
      <c r="J112" s="136"/>
      <c r="K112" s="136"/>
      <c r="L112" s="137"/>
      <c r="M112" s="136"/>
      <c r="N112" s="136"/>
      <c r="O112" s="136"/>
      <c r="P112" s="136"/>
      <c r="Q112" s="136"/>
      <c r="R112" s="136"/>
      <c r="S112" s="136"/>
      <c r="T112" s="136"/>
      <c r="U112" s="136"/>
      <c r="V112" s="136"/>
      <c r="W112" s="136"/>
      <c r="X112" s="136"/>
      <c r="Y112" s="136"/>
      <c r="Z112" s="136"/>
    </row>
    <row r="113" spans="1:65" s="1" customFormat="1" ht="15.2" customHeight="1">
      <c r="A113" s="136"/>
      <c r="B113" s="137"/>
      <c r="C113" s="133" t="s">
        <v>23</v>
      </c>
      <c r="D113" s="136"/>
      <c r="E113" s="136"/>
      <c r="F113" s="140" t="str">
        <f>E15</f>
        <v xml:space="preserve"> </v>
      </c>
      <c r="G113" s="136"/>
      <c r="H113" s="136"/>
      <c r="I113" s="133" t="s">
        <v>28</v>
      </c>
      <c r="J113" s="172" t="str">
        <f>E21</f>
        <v xml:space="preserve"> </v>
      </c>
      <c r="K113" s="136"/>
      <c r="L113" s="137"/>
      <c r="M113" s="136"/>
      <c r="N113" s="136"/>
      <c r="O113" s="136"/>
      <c r="P113" s="136"/>
      <c r="Q113" s="136"/>
      <c r="R113" s="136"/>
      <c r="S113" s="136"/>
      <c r="T113" s="136"/>
      <c r="U113" s="136"/>
      <c r="V113" s="136"/>
      <c r="W113" s="136"/>
      <c r="X113" s="136"/>
      <c r="Y113" s="136"/>
      <c r="Z113" s="136"/>
    </row>
    <row r="114" spans="1:65" s="1" customFormat="1" ht="15.2" customHeight="1">
      <c r="A114" s="136"/>
      <c r="B114" s="137"/>
      <c r="C114" s="133" t="s">
        <v>26</v>
      </c>
      <c r="D114" s="136"/>
      <c r="E114" s="136"/>
      <c r="F114" s="140" t="str">
        <f>IF(E18="","",E18)</f>
        <v>Vyplň údaj</v>
      </c>
      <c r="G114" s="136"/>
      <c r="H114" s="136"/>
      <c r="I114" s="133" t="s">
        <v>30</v>
      </c>
      <c r="J114" s="172" t="str">
        <f>E24</f>
        <v xml:space="preserve"> </v>
      </c>
      <c r="K114" s="136"/>
      <c r="L114" s="137"/>
      <c r="M114" s="136"/>
      <c r="N114" s="136"/>
      <c r="O114" s="136"/>
      <c r="P114" s="136"/>
      <c r="Q114" s="136"/>
      <c r="R114" s="136"/>
      <c r="S114" s="136"/>
      <c r="T114" s="136"/>
      <c r="U114" s="136"/>
      <c r="V114" s="136"/>
      <c r="W114" s="136"/>
      <c r="X114" s="136"/>
      <c r="Y114" s="136"/>
      <c r="Z114" s="136"/>
    </row>
    <row r="115" spans="1:65" s="1" customFormat="1" ht="10.35" customHeight="1">
      <c r="A115" s="136"/>
      <c r="B115" s="137"/>
      <c r="C115" s="136"/>
      <c r="D115" s="136"/>
      <c r="E115" s="136"/>
      <c r="F115" s="136"/>
      <c r="G115" s="136"/>
      <c r="H115" s="136"/>
      <c r="I115" s="136"/>
      <c r="J115" s="136"/>
      <c r="K115" s="136"/>
      <c r="L115" s="137"/>
      <c r="M115" s="136"/>
      <c r="N115" s="136"/>
      <c r="O115" s="136"/>
      <c r="P115" s="136"/>
      <c r="Q115" s="136"/>
      <c r="R115" s="136"/>
      <c r="S115" s="136"/>
      <c r="T115" s="136"/>
      <c r="U115" s="136"/>
      <c r="V115" s="136"/>
      <c r="W115" s="136"/>
      <c r="X115" s="136"/>
      <c r="Y115" s="136"/>
      <c r="Z115" s="136"/>
    </row>
    <row r="116" spans="1:65" s="9" customFormat="1" ht="29.25" customHeight="1">
      <c r="A116" s="181"/>
      <c r="B116" s="182"/>
      <c r="C116" s="183" t="s">
        <v>93</v>
      </c>
      <c r="D116" s="184" t="s">
        <v>57</v>
      </c>
      <c r="E116" s="184" t="s">
        <v>53</v>
      </c>
      <c r="F116" s="184" t="s">
        <v>54</v>
      </c>
      <c r="G116" s="184" t="s">
        <v>94</v>
      </c>
      <c r="H116" s="184" t="s">
        <v>95</v>
      </c>
      <c r="I116" s="184" t="s">
        <v>96</v>
      </c>
      <c r="J116" s="184" t="s">
        <v>88</v>
      </c>
      <c r="K116" s="185" t="s">
        <v>97</v>
      </c>
      <c r="L116" s="182"/>
      <c r="M116" s="186" t="s">
        <v>1</v>
      </c>
      <c r="N116" s="187" t="s">
        <v>36</v>
      </c>
      <c r="O116" s="187" t="s">
        <v>98</v>
      </c>
      <c r="P116" s="187" t="s">
        <v>99</v>
      </c>
      <c r="Q116" s="187" t="s">
        <v>100</v>
      </c>
      <c r="R116" s="187" t="s">
        <v>101</v>
      </c>
      <c r="S116" s="187" t="s">
        <v>102</v>
      </c>
      <c r="T116" s="187" t="s">
        <v>103</v>
      </c>
      <c r="U116" s="188" t="s">
        <v>104</v>
      </c>
      <c r="V116" s="181"/>
      <c r="W116" s="181"/>
      <c r="X116" s="181"/>
      <c r="Y116" s="181"/>
      <c r="Z116" s="181"/>
    </row>
    <row r="117" spans="1:65" s="1" customFormat="1" ht="22.9" customHeight="1">
      <c r="A117" s="136"/>
      <c r="B117" s="137"/>
      <c r="C117" s="189" t="s">
        <v>105</v>
      </c>
      <c r="D117" s="136"/>
      <c r="E117" s="136"/>
      <c r="F117" s="136"/>
      <c r="G117" s="136"/>
      <c r="H117" s="136"/>
      <c r="I117" s="136"/>
      <c r="J117" s="190">
        <f>BK117</f>
        <v>0</v>
      </c>
      <c r="K117" s="136"/>
      <c r="L117" s="137"/>
      <c r="M117" s="191"/>
      <c r="N117" s="148"/>
      <c r="O117" s="148"/>
      <c r="P117" s="192">
        <f>P118</f>
        <v>0</v>
      </c>
      <c r="Q117" s="148"/>
      <c r="R117" s="192">
        <f>R118</f>
        <v>0</v>
      </c>
      <c r="S117" s="148"/>
      <c r="T117" s="192">
        <f>T118</f>
        <v>0</v>
      </c>
      <c r="U117" s="193"/>
      <c r="V117" s="136"/>
      <c r="W117" s="136"/>
      <c r="X117" s="136"/>
      <c r="Y117" s="136"/>
      <c r="Z117" s="136"/>
      <c r="AT117" s="12" t="s">
        <v>71</v>
      </c>
      <c r="AU117" s="12" t="s">
        <v>90</v>
      </c>
      <c r="BK117" s="73">
        <f>BK118</f>
        <v>0</v>
      </c>
    </row>
    <row r="118" spans="1:65" s="10" customFormat="1" ht="25.9" customHeight="1">
      <c r="A118" s="194"/>
      <c r="B118" s="195"/>
      <c r="C118" s="194"/>
      <c r="D118" s="196" t="s">
        <v>71</v>
      </c>
      <c r="E118" s="197" t="s">
        <v>106</v>
      </c>
      <c r="F118" s="197" t="s">
        <v>107</v>
      </c>
      <c r="G118" s="194"/>
      <c r="H118" s="194"/>
      <c r="I118" s="194"/>
      <c r="J118" s="198">
        <f>BK118</f>
        <v>0</v>
      </c>
      <c r="K118" s="194"/>
      <c r="L118" s="195"/>
      <c r="M118" s="199"/>
      <c r="N118" s="194"/>
      <c r="O118" s="194"/>
      <c r="P118" s="200">
        <f>SUM(P119:P141)</f>
        <v>0</v>
      </c>
      <c r="Q118" s="194"/>
      <c r="R118" s="200">
        <f>SUM(R119:R141)</f>
        <v>0</v>
      </c>
      <c r="S118" s="194"/>
      <c r="T118" s="200">
        <f>SUM(T119:T141)</f>
        <v>0</v>
      </c>
      <c r="U118" s="201"/>
      <c r="V118" s="194"/>
      <c r="W118" s="194"/>
      <c r="X118" s="194"/>
      <c r="Y118" s="194"/>
      <c r="Z118" s="194"/>
      <c r="AR118" s="74" t="s">
        <v>80</v>
      </c>
      <c r="AT118" s="75" t="s">
        <v>71</v>
      </c>
      <c r="AU118" s="75" t="s">
        <v>72</v>
      </c>
      <c r="AY118" s="74" t="s">
        <v>108</v>
      </c>
      <c r="BK118" s="76">
        <f>SUM(BK119:BK141)</f>
        <v>0</v>
      </c>
    </row>
    <row r="119" spans="1:65" s="1" customFormat="1" ht="16.5" customHeight="1">
      <c r="A119" s="136"/>
      <c r="B119" s="137"/>
      <c r="C119" s="202" t="s">
        <v>80</v>
      </c>
      <c r="D119" s="202" t="s">
        <v>109</v>
      </c>
      <c r="E119" s="203" t="s">
        <v>207</v>
      </c>
      <c r="F119" s="204" t="s">
        <v>206</v>
      </c>
      <c r="G119" s="205" t="s">
        <v>112</v>
      </c>
      <c r="H119" s="206">
        <v>1</v>
      </c>
      <c r="I119" s="77"/>
      <c r="J119" s="207">
        <f t="shared" ref="J119:J141" si="0">ROUND(I119*H119,2)</f>
        <v>0</v>
      </c>
      <c r="K119" s="204" t="s">
        <v>1</v>
      </c>
      <c r="L119" s="137"/>
      <c r="M119" s="208" t="s">
        <v>1</v>
      </c>
      <c r="N119" s="209" t="s">
        <v>37</v>
      </c>
      <c r="O119" s="136"/>
      <c r="P119" s="210">
        <f t="shared" ref="P119:P141" si="1">O119*H119</f>
        <v>0</v>
      </c>
      <c r="Q119" s="210">
        <v>0</v>
      </c>
      <c r="R119" s="210">
        <f t="shared" ref="R119:R141" si="2">Q119*H119</f>
        <v>0</v>
      </c>
      <c r="S119" s="210">
        <v>0</v>
      </c>
      <c r="T119" s="210">
        <f t="shared" ref="T119:T141" si="3">S119*H119</f>
        <v>0</v>
      </c>
      <c r="U119" s="211" t="s">
        <v>1</v>
      </c>
      <c r="V119" s="136"/>
      <c r="W119" s="136"/>
      <c r="X119" s="136"/>
      <c r="Y119" s="136"/>
      <c r="Z119" s="136"/>
      <c r="AR119" s="78" t="s">
        <v>113</v>
      </c>
      <c r="AT119" s="78" t="s">
        <v>109</v>
      </c>
      <c r="AU119" s="78" t="s">
        <v>80</v>
      </c>
      <c r="AY119" s="12" t="s">
        <v>108</v>
      </c>
      <c r="BE119" s="79">
        <f t="shared" ref="BE119:BE141" si="4">IF(N119="základní",J119,0)</f>
        <v>0</v>
      </c>
      <c r="BF119" s="79">
        <f t="shared" ref="BF119:BF141" si="5">IF(N119="snížená",J119,0)</f>
        <v>0</v>
      </c>
      <c r="BG119" s="79">
        <f t="shared" ref="BG119:BG141" si="6">IF(N119="zákl. přenesená",J119,0)</f>
        <v>0</v>
      </c>
      <c r="BH119" s="79">
        <f t="shared" ref="BH119:BH141" si="7">IF(N119="sníž. přenesená",J119,0)</f>
        <v>0</v>
      </c>
      <c r="BI119" s="79">
        <f t="shared" ref="BI119:BI141" si="8">IF(N119="nulová",J119,0)</f>
        <v>0</v>
      </c>
      <c r="BJ119" s="12" t="s">
        <v>80</v>
      </c>
      <c r="BK119" s="79">
        <f t="shared" ref="BK119:BK141" si="9">ROUND(I119*H119,2)</f>
        <v>0</v>
      </c>
      <c r="BL119" s="12" t="s">
        <v>113</v>
      </c>
      <c r="BM119" s="78" t="s">
        <v>205</v>
      </c>
    </row>
    <row r="120" spans="1:65" s="1" customFormat="1" ht="24.2" customHeight="1">
      <c r="A120" s="136"/>
      <c r="B120" s="137"/>
      <c r="C120" s="202" t="s">
        <v>82</v>
      </c>
      <c r="D120" s="202" t="s">
        <v>109</v>
      </c>
      <c r="E120" s="203" t="s">
        <v>204</v>
      </c>
      <c r="F120" s="204" t="s">
        <v>203</v>
      </c>
      <c r="G120" s="205" t="s">
        <v>112</v>
      </c>
      <c r="H120" s="206">
        <v>1</v>
      </c>
      <c r="I120" s="77"/>
      <c r="J120" s="207">
        <f t="shared" si="0"/>
        <v>0</v>
      </c>
      <c r="K120" s="204" t="s">
        <v>1</v>
      </c>
      <c r="L120" s="137"/>
      <c r="M120" s="208" t="s">
        <v>1</v>
      </c>
      <c r="N120" s="209" t="s">
        <v>37</v>
      </c>
      <c r="O120" s="136"/>
      <c r="P120" s="210">
        <f t="shared" si="1"/>
        <v>0</v>
      </c>
      <c r="Q120" s="210">
        <v>0</v>
      </c>
      <c r="R120" s="210">
        <f t="shared" si="2"/>
        <v>0</v>
      </c>
      <c r="S120" s="210">
        <v>0</v>
      </c>
      <c r="T120" s="210">
        <f t="shared" si="3"/>
        <v>0</v>
      </c>
      <c r="U120" s="211" t="s">
        <v>1</v>
      </c>
      <c r="V120" s="136"/>
      <c r="W120" s="136"/>
      <c r="X120" s="136"/>
      <c r="Y120" s="136"/>
      <c r="Z120" s="136"/>
      <c r="AR120" s="78" t="s">
        <v>113</v>
      </c>
      <c r="AT120" s="78" t="s">
        <v>109</v>
      </c>
      <c r="AU120" s="78" t="s">
        <v>80</v>
      </c>
      <c r="AY120" s="12" t="s">
        <v>108</v>
      </c>
      <c r="BE120" s="79">
        <f t="shared" si="4"/>
        <v>0</v>
      </c>
      <c r="BF120" s="79">
        <f t="shared" si="5"/>
        <v>0</v>
      </c>
      <c r="BG120" s="79">
        <f t="shared" si="6"/>
        <v>0</v>
      </c>
      <c r="BH120" s="79">
        <f t="shared" si="7"/>
        <v>0</v>
      </c>
      <c r="BI120" s="79">
        <f t="shared" si="8"/>
        <v>0</v>
      </c>
      <c r="BJ120" s="12" t="s">
        <v>80</v>
      </c>
      <c r="BK120" s="79">
        <f t="shared" si="9"/>
        <v>0</v>
      </c>
      <c r="BL120" s="12" t="s">
        <v>113</v>
      </c>
      <c r="BM120" s="78" t="s">
        <v>202</v>
      </c>
    </row>
    <row r="121" spans="1:65" s="1" customFormat="1" ht="16.5" customHeight="1">
      <c r="A121" s="136"/>
      <c r="B121" s="137"/>
      <c r="C121" s="202" t="s">
        <v>118</v>
      </c>
      <c r="D121" s="202" t="s">
        <v>109</v>
      </c>
      <c r="E121" s="203" t="s">
        <v>201</v>
      </c>
      <c r="F121" s="204" t="s">
        <v>200</v>
      </c>
      <c r="G121" s="205" t="s">
        <v>112</v>
      </c>
      <c r="H121" s="206">
        <v>1</v>
      </c>
      <c r="I121" s="77"/>
      <c r="J121" s="207">
        <f t="shared" si="0"/>
        <v>0</v>
      </c>
      <c r="K121" s="204" t="s">
        <v>1</v>
      </c>
      <c r="L121" s="137"/>
      <c r="M121" s="208" t="s">
        <v>1</v>
      </c>
      <c r="N121" s="209" t="s">
        <v>37</v>
      </c>
      <c r="O121" s="136"/>
      <c r="P121" s="210">
        <f t="shared" si="1"/>
        <v>0</v>
      </c>
      <c r="Q121" s="210">
        <v>0</v>
      </c>
      <c r="R121" s="210">
        <f t="shared" si="2"/>
        <v>0</v>
      </c>
      <c r="S121" s="210">
        <v>0</v>
      </c>
      <c r="T121" s="210">
        <f t="shared" si="3"/>
        <v>0</v>
      </c>
      <c r="U121" s="211" t="s">
        <v>1</v>
      </c>
      <c r="V121" s="136"/>
      <c r="W121" s="136"/>
      <c r="X121" s="136"/>
      <c r="Y121" s="136"/>
      <c r="Z121" s="136"/>
      <c r="AR121" s="78" t="s">
        <v>113</v>
      </c>
      <c r="AT121" s="78" t="s">
        <v>109</v>
      </c>
      <c r="AU121" s="78" t="s">
        <v>80</v>
      </c>
      <c r="AY121" s="12" t="s">
        <v>108</v>
      </c>
      <c r="BE121" s="79">
        <f t="shared" si="4"/>
        <v>0</v>
      </c>
      <c r="BF121" s="79">
        <f t="shared" si="5"/>
        <v>0</v>
      </c>
      <c r="BG121" s="79">
        <f t="shared" si="6"/>
        <v>0</v>
      </c>
      <c r="BH121" s="79">
        <f t="shared" si="7"/>
        <v>0</v>
      </c>
      <c r="BI121" s="79">
        <f t="shared" si="8"/>
        <v>0</v>
      </c>
      <c r="BJ121" s="12" t="s">
        <v>80</v>
      </c>
      <c r="BK121" s="79">
        <f t="shared" si="9"/>
        <v>0</v>
      </c>
      <c r="BL121" s="12" t="s">
        <v>113</v>
      </c>
      <c r="BM121" s="78" t="s">
        <v>199</v>
      </c>
    </row>
    <row r="122" spans="1:65" s="1" customFormat="1" ht="24.2" customHeight="1">
      <c r="A122" s="136"/>
      <c r="B122" s="137"/>
      <c r="C122" s="202" t="s">
        <v>113</v>
      </c>
      <c r="D122" s="202" t="s">
        <v>109</v>
      </c>
      <c r="E122" s="203" t="s">
        <v>198</v>
      </c>
      <c r="F122" s="204" t="s">
        <v>197</v>
      </c>
      <c r="G122" s="205" t="s">
        <v>112</v>
      </c>
      <c r="H122" s="206">
        <v>1</v>
      </c>
      <c r="I122" s="77"/>
      <c r="J122" s="207">
        <f t="shared" si="0"/>
        <v>0</v>
      </c>
      <c r="K122" s="204" t="s">
        <v>1</v>
      </c>
      <c r="L122" s="137"/>
      <c r="M122" s="208" t="s">
        <v>1</v>
      </c>
      <c r="N122" s="209" t="s">
        <v>37</v>
      </c>
      <c r="O122" s="136"/>
      <c r="P122" s="210">
        <f t="shared" si="1"/>
        <v>0</v>
      </c>
      <c r="Q122" s="210">
        <v>0</v>
      </c>
      <c r="R122" s="210">
        <f t="shared" si="2"/>
        <v>0</v>
      </c>
      <c r="S122" s="210">
        <v>0</v>
      </c>
      <c r="T122" s="210">
        <f t="shared" si="3"/>
        <v>0</v>
      </c>
      <c r="U122" s="211" t="s">
        <v>1</v>
      </c>
      <c r="V122" s="136"/>
      <c r="W122" s="136"/>
      <c r="X122" s="136"/>
      <c r="Y122" s="136"/>
      <c r="Z122" s="136"/>
      <c r="AR122" s="78" t="s">
        <v>113</v>
      </c>
      <c r="AT122" s="78" t="s">
        <v>109</v>
      </c>
      <c r="AU122" s="78" t="s">
        <v>80</v>
      </c>
      <c r="AY122" s="12" t="s">
        <v>108</v>
      </c>
      <c r="BE122" s="79">
        <f t="shared" si="4"/>
        <v>0</v>
      </c>
      <c r="BF122" s="79">
        <f t="shared" si="5"/>
        <v>0</v>
      </c>
      <c r="BG122" s="79">
        <f t="shared" si="6"/>
        <v>0</v>
      </c>
      <c r="BH122" s="79">
        <f t="shared" si="7"/>
        <v>0</v>
      </c>
      <c r="BI122" s="79">
        <f t="shared" si="8"/>
        <v>0</v>
      </c>
      <c r="BJ122" s="12" t="s">
        <v>80</v>
      </c>
      <c r="BK122" s="79">
        <f t="shared" si="9"/>
        <v>0</v>
      </c>
      <c r="BL122" s="12" t="s">
        <v>113</v>
      </c>
      <c r="BM122" s="78" t="s">
        <v>196</v>
      </c>
    </row>
    <row r="123" spans="1:65" s="1" customFormat="1" ht="16.5" customHeight="1">
      <c r="A123" s="136"/>
      <c r="B123" s="137"/>
      <c r="C123" s="202" t="s">
        <v>195</v>
      </c>
      <c r="D123" s="202" t="s">
        <v>109</v>
      </c>
      <c r="E123" s="203" t="s">
        <v>194</v>
      </c>
      <c r="F123" s="204" t="s">
        <v>193</v>
      </c>
      <c r="G123" s="205" t="s">
        <v>112</v>
      </c>
      <c r="H123" s="206">
        <v>1</v>
      </c>
      <c r="I123" s="77"/>
      <c r="J123" s="207">
        <f t="shared" si="0"/>
        <v>0</v>
      </c>
      <c r="K123" s="204" t="s">
        <v>1</v>
      </c>
      <c r="L123" s="137"/>
      <c r="M123" s="208" t="s">
        <v>1</v>
      </c>
      <c r="N123" s="209" t="s">
        <v>37</v>
      </c>
      <c r="O123" s="136"/>
      <c r="P123" s="210">
        <f t="shared" si="1"/>
        <v>0</v>
      </c>
      <c r="Q123" s="210">
        <v>0</v>
      </c>
      <c r="R123" s="210">
        <f t="shared" si="2"/>
        <v>0</v>
      </c>
      <c r="S123" s="210">
        <v>0</v>
      </c>
      <c r="T123" s="210">
        <f t="shared" si="3"/>
        <v>0</v>
      </c>
      <c r="U123" s="211" t="s">
        <v>1</v>
      </c>
      <c r="V123" s="136"/>
      <c r="W123" s="136"/>
      <c r="X123" s="136"/>
      <c r="Y123" s="136"/>
      <c r="Z123" s="136"/>
      <c r="AR123" s="78" t="s">
        <v>113</v>
      </c>
      <c r="AT123" s="78" t="s">
        <v>109</v>
      </c>
      <c r="AU123" s="78" t="s">
        <v>80</v>
      </c>
      <c r="AY123" s="12" t="s">
        <v>108</v>
      </c>
      <c r="BE123" s="79">
        <f t="shared" si="4"/>
        <v>0</v>
      </c>
      <c r="BF123" s="79">
        <f t="shared" si="5"/>
        <v>0</v>
      </c>
      <c r="BG123" s="79">
        <f t="shared" si="6"/>
        <v>0</v>
      </c>
      <c r="BH123" s="79">
        <f t="shared" si="7"/>
        <v>0</v>
      </c>
      <c r="BI123" s="79">
        <f t="shared" si="8"/>
        <v>0</v>
      </c>
      <c r="BJ123" s="12" t="s">
        <v>80</v>
      </c>
      <c r="BK123" s="79">
        <f t="shared" si="9"/>
        <v>0</v>
      </c>
      <c r="BL123" s="12" t="s">
        <v>113</v>
      </c>
      <c r="BM123" s="78" t="s">
        <v>192</v>
      </c>
    </row>
    <row r="124" spans="1:65" s="1" customFormat="1" ht="16.5" customHeight="1">
      <c r="A124" s="136"/>
      <c r="B124" s="137"/>
      <c r="C124" s="202" t="s">
        <v>191</v>
      </c>
      <c r="D124" s="202" t="s">
        <v>109</v>
      </c>
      <c r="E124" s="203" t="s">
        <v>190</v>
      </c>
      <c r="F124" s="204" t="s">
        <v>189</v>
      </c>
      <c r="G124" s="205" t="s">
        <v>112</v>
      </c>
      <c r="H124" s="206">
        <v>1</v>
      </c>
      <c r="I124" s="77"/>
      <c r="J124" s="207">
        <f t="shared" si="0"/>
        <v>0</v>
      </c>
      <c r="K124" s="204" t="s">
        <v>1</v>
      </c>
      <c r="L124" s="137"/>
      <c r="M124" s="208" t="s">
        <v>1</v>
      </c>
      <c r="N124" s="209" t="s">
        <v>37</v>
      </c>
      <c r="O124" s="136"/>
      <c r="P124" s="210">
        <f t="shared" si="1"/>
        <v>0</v>
      </c>
      <c r="Q124" s="210">
        <v>0</v>
      </c>
      <c r="R124" s="210">
        <f t="shared" si="2"/>
        <v>0</v>
      </c>
      <c r="S124" s="210">
        <v>0</v>
      </c>
      <c r="T124" s="210">
        <f t="shared" si="3"/>
        <v>0</v>
      </c>
      <c r="U124" s="211" t="s">
        <v>1</v>
      </c>
      <c r="V124" s="136"/>
      <c r="W124" s="136"/>
      <c r="X124" s="136"/>
      <c r="Y124" s="136"/>
      <c r="Z124" s="136"/>
      <c r="AR124" s="78" t="s">
        <v>113</v>
      </c>
      <c r="AT124" s="78" t="s">
        <v>109</v>
      </c>
      <c r="AU124" s="78" t="s">
        <v>80</v>
      </c>
      <c r="AY124" s="12" t="s">
        <v>108</v>
      </c>
      <c r="BE124" s="79">
        <f t="shared" si="4"/>
        <v>0</v>
      </c>
      <c r="BF124" s="79">
        <f t="shared" si="5"/>
        <v>0</v>
      </c>
      <c r="BG124" s="79">
        <f t="shared" si="6"/>
        <v>0</v>
      </c>
      <c r="BH124" s="79">
        <f t="shared" si="7"/>
        <v>0</v>
      </c>
      <c r="BI124" s="79">
        <f t="shared" si="8"/>
        <v>0</v>
      </c>
      <c r="BJ124" s="12" t="s">
        <v>80</v>
      </c>
      <c r="BK124" s="79">
        <f t="shared" si="9"/>
        <v>0</v>
      </c>
      <c r="BL124" s="12" t="s">
        <v>113</v>
      </c>
      <c r="BM124" s="78" t="s">
        <v>188</v>
      </c>
    </row>
    <row r="125" spans="1:65" s="1" customFormat="1" ht="16.5" customHeight="1">
      <c r="A125" s="136"/>
      <c r="B125" s="137"/>
      <c r="C125" s="202" t="s">
        <v>187</v>
      </c>
      <c r="D125" s="202" t="s">
        <v>109</v>
      </c>
      <c r="E125" s="203" t="s">
        <v>186</v>
      </c>
      <c r="F125" s="204" t="s">
        <v>185</v>
      </c>
      <c r="G125" s="205" t="s">
        <v>112</v>
      </c>
      <c r="H125" s="206">
        <v>1</v>
      </c>
      <c r="I125" s="77"/>
      <c r="J125" s="207">
        <f t="shared" si="0"/>
        <v>0</v>
      </c>
      <c r="K125" s="204" t="s">
        <v>1</v>
      </c>
      <c r="L125" s="137"/>
      <c r="M125" s="208" t="s">
        <v>1</v>
      </c>
      <c r="N125" s="209" t="s">
        <v>37</v>
      </c>
      <c r="O125" s="136"/>
      <c r="P125" s="210">
        <f t="shared" si="1"/>
        <v>0</v>
      </c>
      <c r="Q125" s="210">
        <v>0</v>
      </c>
      <c r="R125" s="210">
        <f t="shared" si="2"/>
        <v>0</v>
      </c>
      <c r="S125" s="210">
        <v>0</v>
      </c>
      <c r="T125" s="210">
        <f t="shared" si="3"/>
        <v>0</v>
      </c>
      <c r="U125" s="211" t="s">
        <v>1</v>
      </c>
      <c r="V125" s="136"/>
      <c r="W125" s="136"/>
      <c r="X125" s="136"/>
      <c r="Y125" s="136"/>
      <c r="Z125" s="136"/>
      <c r="AR125" s="78" t="s">
        <v>113</v>
      </c>
      <c r="AT125" s="78" t="s">
        <v>109</v>
      </c>
      <c r="AU125" s="78" t="s">
        <v>80</v>
      </c>
      <c r="AY125" s="12" t="s">
        <v>108</v>
      </c>
      <c r="BE125" s="79">
        <f t="shared" si="4"/>
        <v>0</v>
      </c>
      <c r="BF125" s="79">
        <f t="shared" si="5"/>
        <v>0</v>
      </c>
      <c r="BG125" s="79">
        <f t="shared" si="6"/>
        <v>0</v>
      </c>
      <c r="BH125" s="79">
        <f t="shared" si="7"/>
        <v>0</v>
      </c>
      <c r="BI125" s="79">
        <f t="shared" si="8"/>
        <v>0</v>
      </c>
      <c r="BJ125" s="12" t="s">
        <v>80</v>
      </c>
      <c r="BK125" s="79">
        <f t="shared" si="9"/>
        <v>0</v>
      </c>
      <c r="BL125" s="12" t="s">
        <v>113</v>
      </c>
      <c r="BM125" s="78" t="s">
        <v>184</v>
      </c>
    </row>
    <row r="126" spans="1:65" s="1" customFormat="1" ht="24.2" customHeight="1">
      <c r="A126" s="136"/>
      <c r="B126" s="137"/>
      <c r="C126" s="202" t="s">
        <v>183</v>
      </c>
      <c r="D126" s="202" t="s">
        <v>109</v>
      </c>
      <c r="E126" s="203" t="s">
        <v>182</v>
      </c>
      <c r="F126" s="204" t="s">
        <v>181</v>
      </c>
      <c r="G126" s="205" t="s">
        <v>112</v>
      </c>
      <c r="H126" s="206">
        <v>1</v>
      </c>
      <c r="I126" s="77"/>
      <c r="J126" s="207">
        <f t="shared" si="0"/>
        <v>0</v>
      </c>
      <c r="K126" s="204" t="s">
        <v>1</v>
      </c>
      <c r="L126" s="137"/>
      <c r="M126" s="208" t="s">
        <v>1</v>
      </c>
      <c r="N126" s="209" t="s">
        <v>37</v>
      </c>
      <c r="O126" s="136"/>
      <c r="P126" s="210">
        <f t="shared" si="1"/>
        <v>0</v>
      </c>
      <c r="Q126" s="210">
        <v>0</v>
      </c>
      <c r="R126" s="210">
        <f t="shared" si="2"/>
        <v>0</v>
      </c>
      <c r="S126" s="210">
        <v>0</v>
      </c>
      <c r="T126" s="210">
        <f t="shared" si="3"/>
        <v>0</v>
      </c>
      <c r="U126" s="211" t="s">
        <v>1</v>
      </c>
      <c r="V126" s="136"/>
      <c r="W126" s="136"/>
      <c r="X126" s="136"/>
      <c r="Y126" s="136"/>
      <c r="Z126" s="136"/>
      <c r="AR126" s="78" t="s">
        <v>113</v>
      </c>
      <c r="AT126" s="78" t="s">
        <v>109</v>
      </c>
      <c r="AU126" s="78" t="s">
        <v>80</v>
      </c>
      <c r="AY126" s="12" t="s">
        <v>108</v>
      </c>
      <c r="BE126" s="79">
        <f t="shared" si="4"/>
        <v>0</v>
      </c>
      <c r="BF126" s="79">
        <f t="shared" si="5"/>
        <v>0</v>
      </c>
      <c r="BG126" s="79">
        <f t="shared" si="6"/>
        <v>0</v>
      </c>
      <c r="BH126" s="79">
        <f t="shared" si="7"/>
        <v>0</v>
      </c>
      <c r="BI126" s="79">
        <f t="shared" si="8"/>
        <v>0</v>
      </c>
      <c r="BJ126" s="12" t="s">
        <v>80</v>
      </c>
      <c r="BK126" s="79">
        <f t="shared" si="9"/>
        <v>0</v>
      </c>
      <c r="BL126" s="12" t="s">
        <v>113</v>
      </c>
      <c r="BM126" s="78" t="s">
        <v>180</v>
      </c>
    </row>
    <row r="127" spans="1:65" s="1" customFormat="1" ht="16.5" customHeight="1">
      <c r="A127" s="136"/>
      <c r="B127" s="137"/>
      <c r="C127" s="202" t="s">
        <v>179</v>
      </c>
      <c r="D127" s="202" t="s">
        <v>109</v>
      </c>
      <c r="E127" s="203" t="s">
        <v>178</v>
      </c>
      <c r="F127" s="204" t="s">
        <v>177</v>
      </c>
      <c r="G127" s="205" t="s">
        <v>112</v>
      </c>
      <c r="H127" s="206">
        <v>1</v>
      </c>
      <c r="I127" s="77"/>
      <c r="J127" s="207">
        <f t="shared" si="0"/>
        <v>0</v>
      </c>
      <c r="K127" s="204" t="s">
        <v>1</v>
      </c>
      <c r="L127" s="137"/>
      <c r="M127" s="208" t="s">
        <v>1</v>
      </c>
      <c r="N127" s="209" t="s">
        <v>37</v>
      </c>
      <c r="O127" s="136"/>
      <c r="P127" s="210">
        <f t="shared" si="1"/>
        <v>0</v>
      </c>
      <c r="Q127" s="210">
        <v>0</v>
      </c>
      <c r="R127" s="210">
        <f t="shared" si="2"/>
        <v>0</v>
      </c>
      <c r="S127" s="210">
        <v>0</v>
      </c>
      <c r="T127" s="210">
        <f t="shared" si="3"/>
        <v>0</v>
      </c>
      <c r="U127" s="211" t="s">
        <v>1</v>
      </c>
      <c r="V127" s="136"/>
      <c r="W127" s="136"/>
      <c r="X127" s="136"/>
      <c r="Y127" s="136"/>
      <c r="Z127" s="136"/>
      <c r="AR127" s="78" t="s">
        <v>113</v>
      </c>
      <c r="AT127" s="78" t="s">
        <v>109</v>
      </c>
      <c r="AU127" s="78" t="s">
        <v>80</v>
      </c>
      <c r="AY127" s="12" t="s">
        <v>108</v>
      </c>
      <c r="BE127" s="79">
        <f t="shared" si="4"/>
        <v>0</v>
      </c>
      <c r="BF127" s="79">
        <f t="shared" si="5"/>
        <v>0</v>
      </c>
      <c r="BG127" s="79">
        <f t="shared" si="6"/>
        <v>0</v>
      </c>
      <c r="BH127" s="79">
        <f t="shared" si="7"/>
        <v>0</v>
      </c>
      <c r="BI127" s="79">
        <f t="shared" si="8"/>
        <v>0</v>
      </c>
      <c r="BJ127" s="12" t="s">
        <v>80</v>
      </c>
      <c r="BK127" s="79">
        <f t="shared" si="9"/>
        <v>0</v>
      </c>
      <c r="BL127" s="12" t="s">
        <v>113</v>
      </c>
      <c r="BM127" s="78" t="s">
        <v>176</v>
      </c>
    </row>
    <row r="128" spans="1:65" s="1" customFormat="1" ht="24.2" customHeight="1">
      <c r="A128" s="136"/>
      <c r="B128" s="137"/>
      <c r="C128" s="202" t="s">
        <v>175</v>
      </c>
      <c r="D128" s="202" t="s">
        <v>109</v>
      </c>
      <c r="E128" s="203" t="s">
        <v>174</v>
      </c>
      <c r="F128" s="204" t="s">
        <v>173</v>
      </c>
      <c r="G128" s="205" t="s">
        <v>112</v>
      </c>
      <c r="H128" s="206">
        <v>1</v>
      </c>
      <c r="I128" s="77"/>
      <c r="J128" s="207">
        <f t="shared" si="0"/>
        <v>0</v>
      </c>
      <c r="K128" s="204" t="s">
        <v>1</v>
      </c>
      <c r="L128" s="137"/>
      <c r="M128" s="208" t="s">
        <v>1</v>
      </c>
      <c r="N128" s="209" t="s">
        <v>37</v>
      </c>
      <c r="O128" s="136"/>
      <c r="P128" s="210">
        <f t="shared" si="1"/>
        <v>0</v>
      </c>
      <c r="Q128" s="210">
        <v>0</v>
      </c>
      <c r="R128" s="210">
        <f t="shared" si="2"/>
        <v>0</v>
      </c>
      <c r="S128" s="210">
        <v>0</v>
      </c>
      <c r="T128" s="210">
        <f t="shared" si="3"/>
        <v>0</v>
      </c>
      <c r="U128" s="211" t="s">
        <v>1</v>
      </c>
      <c r="V128" s="136"/>
      <c r="W128" s="136"/>
      <c r="X128" s="136"/>
      <c r="Y128" s="136"/>
      <c r="Z128" s="136"/>
      <c r="AR128" s="78" t="s">
        <v>113</v>
      </c>
      <c r="AT128" s="78" t="s">
        <v>109</v>
      </c>
      <c r="AU128" s="78" t="s">
        <v>80</v>
      </c>
      <c r="AY128" s="12" t="s">
        <v>108</v>
      </c>
      <c r="BE128" s="79">
        <f t="shared" si="4"/>
        <v>0</v>
      </c>
      <c r="BF128" s="79">
        <f t="shared" si="5"/>
        <v>0</v>
      </c>
      <c r="BG128" s="79">
        <f t="shared" si="6"/>
        <v>0</v>
      </c>
      <c r="BH128" s="79">
        <f t="shared" si="7"/>
        <v>0</v>
      </c>
      <c r="BI128" s="79">
        <f t="shared" si="8"/>
        <v>0</v>
      </c>
      <c r="BJ128" s="12" t="s">
        <v>80</v>
      </c>
      <c r="BK128" s="79">
        <f t="shared" si="9"/>
        <v>0</v>
      </c>
      <c r="BL128" s="12" t="s">
        <v>113</v>
      </c>
      <c r="BM128" s="78" t="s">
        <v>172</v>
      </c>
    </row>
    <row r="129" spans="1:65" s="1" customFormat="1" ht="16.5" customHeight="1">
      <c r="A129" s="136"/>
      <c r="B129" s="137"/>
      <c r="C129" s="202" t="s">
        <v>171</v>
      </c>
      <c r="D129" s="202" t="s">
        <v>109</v>
      </c>
      <c r="E129" s="203" t="s">
        <v>170</v>
      </c>
      <c r="F129" s="204" t="s">
        <v>169</v>
      </c>
      <c r="G129" s="205" t="s">
        <v>112</v>
      </c>
      <c r="H129" s="206">
        <v>1</v>
      </c>
      <c r="I129" s="77"/>
      <c r="J129" s="207">
        <f t="shared" si="0"/>
        <v>0</v>
      </c>
      <c r="K129" s="204" t="s">
        <v>1</v>
      </c>
      <c r="L129" s="137"/>
      <c r="M129" s="208" t="s">
        <v>1</v>
      </c>
      <c r="N129" s="209" t="s">
        <v>37</v>
      </c>
      <c r="O129" s="136"/>
      <c r="P129" s="210">
        <f t="shared" si="1"/>
        <v>0</v>
      </c>
      <c r="Q129" s="210">
        <v>0</v>
      </c>
      <c r="R129" s="210">
        <f t="shared" si="2"/>
        <v>0</v>
      </c>
      <c r="S129" s="210">
        <v>0</v>
      </c>
      <c r="T129" s="210">
        <f t="shared" si="3"/>
        <v>0</v>
      </c>
      <c r="U129" s="211" t="s">
        <v>1</v>
      </c>
      <c r="V129" s="136"/>
      <c r="W129" s="136"/>
      <c r="X129" s="136"/>
      <c r="Y129" s="136"/>
      <c r="Z129" s="136"/>
      <c r="AR129" s="78" t="s">
        <v>113</v>
      </c>
      <c r="AT129" s="78" t="s">
        <v>109</v>
      </c>
      <c r="AU129" s="78" t="s">
        <v>80</v>
      </c>
      <c r="AY129" s="12" t="s">
        <v>108</v>
      </c>
      <c r="BE129" s="79">
        <f t="shared" si="4"/>
        <v>0</v>
      </c>
      <c r="BF129" s="79">
        <f t="shared" si="5"/>
        <v>0</v>
      </c>
      <c r="BG129" s="79">
        <f t="shared" si="6"/>
        <v>0</v>
      </c>
      <c r="BH129" s="79">
        <f t="shared" si="7"/>
        <v>0</v>
      </c>
      <c r="BI129" s="79">
        <f t="shared" si="8"/>
        <v>0</v>
      </c>
      <c r="BJ129" s="12" t="s">
        <v>80</v>
      </c>
      <c r="BK129" s="79">
        <f t="shared" si="9"/>
        <v>0</v>
      </c>
      <c r="BL129" s="12" t="s">
        <v>113</v>
      </c>
      <c r="BM129" s="78" t="s">
        <v>168</v>
      </c>
    </row>
    <row r="130" spans="1:65" s="1" customFormat="1" ht="16.5" customHeight="1">
      <c r="A130" s="136"/>
      <c r="B130" s="137"/>
      <c r="C130" s="202" t="s">
        <v>8</v>
      </c>
      <c r="D130" s="202" t="s">
        <v>109</v>
      </c>
      <c r="E130" s="203" t="s">
        <v>167</v>
      </c>
      <c r="F130" s="204" t="s">
        <v>166</v>
      </c>
      <c r="G130" s="205" t="s">
        <v>112</v>
      </c>
      <c r="H130" s="206">
        <v>1</v>
      </c>
      <c r="I130" s="77"/>
      <c r="J130" s="207">
        <f t="shared" si="0"/>
        <v>0</v>
      </c>
      <c r="K130" s="204" t="s">
        <v>1</v>
      </c>
      <c r="L130" s="137"/>
      <c r="M130" s="208" t="s">
        <v>1</v>
      </c>
      <c r="N130" s="209" t="s">
        <v>37</v>
      </c>
      <c r="O130" s="136"/>
      <c r="P130" s="210">
        <f t="shared" si="1"/>
        <v>0</v>
      </c>
      <c r="Q130" s="210">
        <v>0</v>
      </c>
      <c r="R130" s="210">
        <f t="shared" si="2"/>
        <v>0</v>
      </c>
      <c r="S130" s="210">
        <v>0</v>
      </c>
      <c r="T130" s="210">
        <f t="shared" si="3"/>
        <v>0</v>
      </c>
      <c r="U130" s="211" t="s">
        <v>1</v>
      </c>
      <c r="V130" s="136"/>
      <c r="W130" s="136"/>
      <c r="X130" s="136"/>
      <c r="Y130" s="136"/>
      <c r="Z130" s="136"/>
      <c r="AR130" s="78" t="s">
        <v>113</v>
      </c>
      <c r="AT130" s="78" t="s">
        <v>109</v>
      </c>
      <c r="AU130" s="78" t="s">
        <v>80</v>
      </c>
      <c r="AY130" s="12" t="s">
        <v>108</v>
      </c>
      <c r="BE130" s="79">
        <f t="shared" si="4"/>
        <v>0</v>
      </c>
      <c r="BF130" s="79">
        <f t="shared" si="5"/>
        <v>0</v>
      </c>
      <c r="BG130" s="79">
        <f t="shared" si="6"/>
        <v>0</v>
      </c>
      <c r="BH130" s="79">
        <f t="shared" si="7"/>
        <v>0</v>
      </c>
      <c r="BI130" s="79">
        <f t="shared" si="8"/>
        <v>0</v>
      </c>
      <c r="BJ130" s="12" t="s">
        <v>80</v>
      </c>
      <c r="BK130" s="79">
        <f t="shared" si="9"/>
        <v>0</v>
      </c>
      <c r="BL130" s="12" t="s">
        <v>113</v>
      </c>
      <c r="BM130" s="78" t="s">
        <v>165</v>
      </c>
    </row>
    <row r="131" spans="1:65" s="1" customFormat="1" ht="16.5" customHeight="1">
      <c r="A131" s="136"/>
      <c r="B131" s="137"/>
      <c r="C131" s="202" t="s">
        <v>164</v>
      </c>
      <c r="D131" s="202" t="s">
        <v>109</v>
      </c>
      <c r="E131" s="203" t="s">
        <v>163</v>
      </c>
      <c r="F131" s="204" t="s">
        <v>162</v>
      </c>
      <c r="G131" s="205" t="s">
        <v>112</v>
      </c>
      <c r="H131" s="206">
        <v>1</v>
      </c>
      <c r="I131" s="77"/>
      <c r="J131" s="207">
        <f t="shared" si="0"/>
        <v>0</v>
      </c>
      <c r="K131" s="204" t="s">
        <v>1</v>
      </c>
      <c r="L131" s="137"/>
      <c r="M131" s="208" t="s">
        <v>1</v>
      </c>
      <c r="N131" s="209" t="s">
        <v>37</v>
      </c>
      <c r="O131" s="136"/>
      <c r="P131" s="210">
        <f t="shared" si="1"/>
        <v>0</v>
      </c>
      <c r="Q131" s="210">
        <v>0</v>
      </c>
      <c r="R131" s="210">
        <f t="shared" si="2"/>
        <v>0</v>
      </c>
      <c r="S131" s="210">
        <v>0</v>
      </c>
      <c r="T131" s="210">
        <f t="shared" si="3"/>
        <v>0</v>
      </c>
      <c r="U131" s="211" t="s">
        <v>1</v>
      </c>
      <c r="V131" s="136"/>
      <c r="W131" s="136"/>
      <c r="X131" s="136"/>
      <c r="Y131" s="136"/>
      <c r="Z131" s="136"/>
      <c r="AR131" s="78" t="s">
        <v>113</v>
      </c>
      <c r="AT131" s="78" t="s">
        <v>109</v>
      </c>
      <c r="AU131" s="78" t="s">
        <v>80</v>
      </c>
      <c r="AY131" s="12" t="s">
        <v>108</v>
      </c>
      <c r="BE131" s="79">
        <f t="shared" si="4"/>
        <v>0</v>
      </c>
      <c r="BF131" s="79">
        <f t="shared" si="5"/>
        <v>0</v>
      </c>
      <c r="BG131" s="79">
        <f t="shared" si="6"/>
        <v>0</v>
      </c>
      <c r="BH131" s="79">
        <f t="shared" si="7"/>
        <v>0</v>
      </c>
      <c r="BI131" s="79">
        <f t="shared" si="8"/>
        <v>0</v>
      </c>
      <c r="BJ131" s="12" t="s">
        <v>80</v>
      </c>
      <c r="BK131" s="79">
        <f t="shared" si="9"/>
        <v>0</v>
      </c>
      <c r="BL131" s="12" t="s">
        <v>113</v>
      </c>
      <c r="BM131" s="78" t="s">
        <v>161</v>
      </c>
    </row>
    <row r="132" spans="1:65" s="1" customFormat="1" ht="16.5" customHeight="1">
      <c r="A132" s="136"/>
      <c r="B132" s="137"/>
      <c r="C132" s="202" t="s">
        <v>160</v>
      </c>
      <c r="D132" s="202" t="s">
        <v>109</v>
      </c>
      <c r="E132" s="203" t="s">
        <v>159</v>
      </c>
      <c r="F132" s="204" t="s">
        <v>158</v>
      </c>
      <c r="G132" s="205" t="s">
        <v>112</v>
      </c>
      <c r="H132" s="206">
        <v>1</v>
      </c>
      <c r="I132" s="77"/>
      <c r="J132" s="207">
        <f t="shared" si="0"/>
        <v>0</v>
      </c>
      <c r="K132" s="204" t="s">
        <v>1</v>
      </c>
      <c r="L132" s="137"/>
      <c r="M132" s="208" t="s">
        <v>1</v>
      </c>
      <c r="N132" s="209" t="s">
        <v>37</v>
      </c>
      <c r="O132" s="136"/>
      <c r="P132" s="210">
        <f t="shared" si="1"/>
        <v>0</v>
      </c>
      <c r="Q132" s="210">
        <v>0</v>
      </c>
      <c r="R132" s="210">
        <f t="shared" si="2"/>
        <v>0</v>
      </c>
      <c r="S132" s="210">
        <v>0</v>
      </c>
      <c r="T132" s="210">
        <f t="shared" si="3"/>
        <v>0</v>
      </c>
      <c r="U132" s="211" t="s">
        <v>1</v>
      </c>
      <c r="V132" s="136"/>
      <c r="W132" s="136"/>
      <c r="X132" s="136"/>
      <c r="Y132" s="136"/>
      <c r="Z132" s="136"/>
      <c r="AR132" s="78" t="s">
        <v>113</v>
      </c>
      <c r="AT132" s="78" t="s">
        <v>109</v>
      </c>
      <c r="AU132" s="78" t="s">
        <v>80</v>
      </c>
      <c r="AY132" s="12" t="s">
        <v>108</v>
      </c>
      <c r="BE132" s="79">
        <f t="shared" si="4"/>
        <v>0</v>
      </c>
      <c r="BF132" s="79">
        <f t="shared" si="5"/>
        <v>0</v>
      </c>
      <c r="BG132" s="79">
        <f t="shared" si="6"/>
        <v>0</v>
      </c>
      <c r="BH132" s="79">
        <f t="shared" si="7"/>
        <v>0</v>
      </c>
      <c r="BI132" s="79">
        <f t="shared" si="8"/>
        <v>0</v>
      </c>
      <c r="BJ132" s="12" t="s">
        <v>80</v>
      </c>
      <c r="BK132" s="79">
        <f t="shared" si="9"/>
        <v>0</v>
      </c>
      <c r="BL132" s="12" t="s">
        <v>113</v>
      </c>
      <c r="BM132" s="78" t="s">
        <v>157</v>
      </c>
    </row>
    <row r="133" spans="1:65" s="1" customFormat="1" ht="16.5" customHeight="1">
      <c r="A133" s="136"/>
      <c r="B133" s="137"/>
      <c r="C133" s="202" t="s">
        <v>156</v>
      </c>
      <c r="D133" s="202" t="s">
        <v>109</v>
      </c>
      <c r="E133" s="203" t="s">
        <v>155</v>
      </c>
      <c r="F133" s="204" t="s">
        <v>154</v>
      </c>
      <c r="G133" s="205" t="s">
        <v>112</v>
      </c>
      <c r="H133" s="206">
        <v>1</v>
      </c>
      <c r="I133" s="77"/>
      <c r="J133" s="207">
        <f t="shared" si="0"/>
        <v>0</v>
      </c>
      <c r="K133" s="204" t="s">
        <v>1</v>
      </c>
      <c r="L133" s="137"/>
      <c r="M133" s="208" t="s">
        <v>1</v>
      </c>
      <c r="N133" s="209" t="s">
        <v>37</v>
      </c>
      <c r="O133" s="136"/>
      <c r="P133" s="210">
        <f t="shared" si="1"/>
        <v>0</v>
      </c>
      <c r="Q133" s="210">
        <v>0</v>
      </c>
      <c r="R133" s="210">
        <f t="shared" si="2"/>
        <v>0</v>
      </c>
      <c r="S133" s="210">
        <v>0</v>
      </c>
      <c r="T133" s="210">
        <f t="shared" si="3"/>
        <v>0</v>
      </c>
      <c r="U133" s="211" t="s">
        <v>1</v>
      </c>
      <c r="V133" s="136"/>
      <c r="W133" s="136"/>
      <c r="X133" s="136"/>
      <c r="Y133" s="136"/>
      <c r="Z133" s="136"/>
      <c r="AR133" s="78" t="s">
        <v>113</v>
      </c>
      <c r="AT133" s="78" t="s">
        <v>109</v>
      </c>
      <c r="AU133" s="78" t="s">
        <v>80</v>
      </c>
      <c r="AY133" s="12" t="s">
        <v>108</v>
      </c>
      <c r="BE133" s="79">
        <f t="shared" si="4"/>
        <v>0</v>
      </c>
      <c r="BF133" s="79">
        <f t="shared" si="5"/>
        <v>0</v>
      </c>
      <c r="BG133" s="79">
        <f t="shared" si="6"/>
        <v>0</v>
      </c>
      <c r="BH133" s="79">
        <f t="shared" si="7"/>
        <v>0</v>
      </c>
      <c r="BI133" s="79">
        <f t="shared" si="8"/>
        <v>0</v>
      </c>
      <c r="BJ133" s="12" t="s">
        <v>80</v>
      </c>
      <c r="BK133" s="79">
        <f t="shared" si="9"/>
        <v>0</v>
      </c>
      <c r="BL133" s="12" t="s">
        <v>113</v>
      </c>
      <c r="BM133" s="78" t="s">
        <v>153</v>
      </c>
    </row>
    <row r="134" spans="1:65" s="1" customFormat="1" ht="24.2" customHeight="1">
      <c r="A134" s="136"/>
      <c r="B134" s="137"/>
      <c r="C134" s="202" t="s">
        <v>152</v>
      </c>
      <c r="D134" s="202" t="s">
        <v>109</v>
      </c>
      <c r="E134" s="203" t="s">
        <v>151</v>
      </c>
      <c r="F134" s="204" t="s">
        <v>150</v>
      </c>
      <c r="G134" s="205" t="s">
        <v>112</v>
      </c>
      <c r="H134" s="206">
        <v>1</v>
      </c>
      <c r="I134" s="77"/>
      <c r="J134" s="207">
        <f t="shared" si="0"/>
        <v>0</v>
      </c>
      <c r="K134" s="204" t="s">
        <v>1</v>
      </c>
      <c r="L134" s="137"/>
      <c r="M134" s="208" t="s">
        <v>1</v>
      </c>
      <c r="N134" s="209" t="s">
        <v>37</v>
      </c>
      <c r="O134" s="136"/>
      <c r="P134" s="210">
        <f t="shared" si="1"/>
        <v>0</v>
      </c>
      <c r="Q134" s="210">
        <v>0</v>
      </c>
      <c r="R134" s="210">
        <f t="shared" si="2"/>
        <v>0</v>
      </c>
      <c r="S134" s="210">
        <v>0</v>
      </c>
      <c r="T134" s="210">
        <f t="shared" si="3"/>
        <v>0</v>
      </c>
      <c r="U134" s="211" t="s">
        <v>1</v>
      </c>
      <c r="V134" s="136"/>
      <c r="W134" s="136"/>
      <c r="X134" s="136"/>
      <c r="Y134" s="136"/>
      <c r="Z134" s="136"/>
      <c r="AR134" s="78" t="s">
        <v>113</v>
      </c>
      <c r="AT134" s="78" t="s">
        <v>109</v>
      </c>
      <c r="AU134" s="78" t="s">
        <v>80</v>
      </c>
      <c r="AY134" s="12" t="s">
        <v>108</v>
      </c>
      <c r="BE134" s="79">
        <f t="shared" si="4"/>
        <v>0</v>
      </c>
      <c r="BF134" s="79">
        <f t="shared" si="5"/>
        <v>0</v>
      </c>
      <c r="BG134" s="79">
        <f t="shared" si="6"/>
        <v>0</v>
      </c>
      <c r="BH134" s="79">
        <f t="shared" si="7"/>
        <v>0</v>
      </c>
      <c r="BI134" s="79">
        <f t="shared" si="8"/>
        <v>0</v>
      </c>
      <c r="BJ134" s="12" t="s">
        <v>80</v>
      </c>
      <c r="BK134" s="79">
        <f t="shared" si="9"/>
        <v>0</v>
      </c>
      <c r="BL134" s="12" t="s">
        <v>113</v>
      </c>
      <c r="BM134" s="78" t="s">
        <v>149</v>
      </c>
    </row>
    <row r="135" spans="1:65" s="1" customFormat="1" ht="16.5" customHeight="1">
      <c r="A135" s="136"/>
      <c r="B135" s="137"/>
      <c r="C135" s="202" t="s">
        <v>148</v>
      </c>
      <c r="D135" s="202" t="s">
        <v>109</v>
      </c>
      <c r="E135" s="203" t="s">
        <v>147</v>
      </c>
      <c r="F135" s="204" t="s">
        <v>146</v>
      </c>
      <c r="G135" s="205" t="s">
        <v>112</v>
      </c>
      <c r="H135" s="206">
        <v>1</v>
      </c>
      <c r="I135" s="77"/>
      <c r="J135" s="207">
        <f t="shared" si="0"/>
        <v>0</v>
      </c>
      <c r="K135" s="204" t="s">
        <v>1</v>
      </c>
      <c r="L135" s="137"/>
      <c r="M135" s="208" t="s">
        <v>1</v>
      </c>
      <c r="N135" s="209" t="s">
        <v>37</v>
      </c>
      <c r="O135" s="136"/>
      <c r="P135" s="210">
        <f t="shared" si="1"/>
        <v>0</v>
      </c>
      <c r="Q135" s="210">
        <v>0</v>
      </c>
      <c r="R135" s="210">
        <f t="shared" si="2"/>
        <v>0</v>
      </c>
      <c r="S135" s="210">
        <v>0</v>
      </c>
      <c r="T135" s="210">
        <f t="shared" si="3"/>
        <v>0</v>
      </c>
      <c r="U135" s="211" t="s">
        <v>1</v>
      </c>
      <c r="V135" s="136"/>
      <c r="W135" s="136"/>
      <c r="X135" s="136"/>
      <c r="Y135" s="136"/>
      <c r="Z135" s="136"/>
      <c r="AR135" s="78" t="s">
        <v>113</v>
      </c>
      <c r="AT135" s="78" t="s">
        <v>109</v>
      </c>
      <c r="AU135" s="78" t="s">
        <v>80</v>
      </c>
      <c r="AY135" s="12" t="s">
        <v>108</v>
      </c>
      <c r="BE135" s="79">
        <f t="shared" si="4"/>
        <v>0</v>
      </c>
      <c r="BF135" s="79">
        <f t="shared" si="5"/>
        <v>0</v>
      </c>
      <c r="BG135" s="79">
        <f t="shared" si="6"/>
        <v>0</v>
      </c>
      <c r="BH135" s="79">
        <f t="shared" si="7"/>
        <v>0</v>
      </c>
      <c r="BI135" s="79">
        <f t="shared" si="8"/>
        <v>0</v>
      </c>
      <c r="BJ135" s="12" t="s">
        <v>80</v>
      </c>
      <c r="BK135" s="79">
        <f t="shared" si="9"/>
        <v>0</v>
      </c>
      <c r="BL135" s="12" t="s">
        <v>113</v>
      </c>
      <c r="BM135" s="78" t="s">
        <v>145</v>
      </c>
    </row>
    <row r="136" spans="1:65" s="1" customFormat="1" ht="24.2" customHeight="1">
      <c r="A136" s="136"/>
      <c r="B136" s="137"/>
      <c r="C136" s="202" t="s">
        <v>144</v>
      </c>
      <c r="D136" s="202" t="s">
        <v>109</v>
      </c>
      <c r="E136" s="203" t="s">
        <v>143</v>
      </c>
      <c r="F136" s="204" t="s">
        <v>142</v>
      </c>
      <c r="G136" s="205" t="s">
        <v>112</v>
      </c>
      <c r="H136" s="206">
        <v>1</v>
      </c>
      <c r="I136" s="77"/>
      <c r="J136" s="207">
        <f t="shared" si="0"/>
        <v>0</v>
      </c>
      <c r="K136" s="204" t="s">
        <v>1</v>
      </c>
      <c r="L136" s="137"/>
      <c r="M136" s="208" t="s">
        <v>1</v>
      </c>
      <c r="N136" s="209" t="s">
        <v>37</v>
      </c>
      <c r="O136" s="136"/>
      <c r="P136" s="210">
        <f t="shared" si="1"/>
        <v>0</v>
      </c>
      <c r="Q136" s="210">
        <v>0</v>
      </c>
      <c r="R136" s="210">
        <f t="shared" si="2"/>
        <v>0</v>
      </c>
      <c r="S136" s="210">
        <v>0</v>
      </c>
      <c r="T136" s="210">
        <f t="shared" si="3"/>
        <v>0</v>
      </c>
      <c r="U136" s="211" t="s">
        <v>1</v>
      </c>
      <c r="V136" s="136"/>
      <c r="W136" s="136"/>
      <c r="X136" s="136"/>
      <c r="Y136" s="136"/>
      <c r="Z136" s="136"/>
      <c r="AR136" s="78" t="s">
        <v>113</v>
      </c>
      <c r="AT136" s="78" t="s">
        <v>109</v>
      </c>
      <c r="AU136" s="78" t="s">
        <v>80</v>
      </c>
      <c r="AY136" s="12" t="s">
        <v>108</v>
      </c>
      <c r="BE136" s="79">
        <f t="shared" si="4"/>
        <v>0</v>
      </c>
      <c r="BF136" s="79">
        <f t="shared" si="5"/>
        <v>0</v>
      </c>
      <c r="BG136" s="79">
        <f t="shared" si="6"/>
        <v>0</v>
      </c>
      <c r="BH136" s="79">
        <f t="shared" si="7"/>
        <v>0</v>
      </c>
      <c r="BI136" s="79">
        <f t="shared" si="8"/>
        <v>0</v>
      </c>
      <c r="BJ136" s="12" t="s">
        <v>80</v>
      </c>
      <c r="BK136" s="79">
        <f t="shared" si="9"/>
        <v>0</v>
      </c>
      <c r="BL136" s="12" t="s">
        <v>113</v>
      </c>
      <c r="BM136" s="78" t="s">
        <v>141</v>
      </c>
    </row>
    <row r="137" spans="1:65" s="1" customFormat="1" ht="16.5" customHeight="1">
      <c r="A137" s="136"/>
      <c r="B137" s="137"/>
      <c r="C137" s="202" t="s">
        <v>140</v>
      </c>
      <c r="D137" s="202" t="s">
        <v>109</v>
      </c>
      <c r="E137" s="203" t="s">
        <v>139</v>
      </c>
      <c r="F137" s="204" t="s">
        <v>138</v>
      </c>
      <c r="G137" s="205" t="s">
        <v>112</v>
      </c>
      <c r="H137" s="206">
        <v>1</v>
      </c>
      <c r="I137" s="77"/>
      <c r="J137" s="207">
        <f t="shared" si="0"/>
        <v>0</v>
      </c>
      <c r="K137" s="204" t="s">
        <v>1</v>
      </c>
      <c r="L137" s="137"/>
      <c r="M137" s="208" t="s">
        <v>1</v>
      </c>
      <c r="N137" s="209" t="s">
        <v>37</v>
      </c>
      <c r="O137" s="136"/>
      <c r="P137" s="210">
        <f t="shared" si="1"/>
        <v>0</v>
      </c>
      <c r="Q137" s="210">
        <v>0</v>
      </c>
      <c r="R137" s="210">
        <f t="shared" si="2"/>
        <v>0</v>
      </c>
      <c r="S137" s="210">
        <v>0</v>
      </c>
      <c r="T137" s="210">
        <f t="shared" si="3"/>
        <v>0</v>
      </c>
      <c r="U137" s="211" t="s">
        <v>1</v>
      </c>
      <c r="V137" s="136"/>
      <c r="W137" s="136"/>
      <c r="X137" s="136"/>
      <c r="Y137" s="136"/>
      <c r="Z137" s="136"/>
      <c r="AR137" s="78" t="s">
        <v>113</v>
      </c>
      <c r="AT137" s="78" t="s">
        <v>109</v>
      </c>
      <c r="AU137" s="78" t="s">
        <v>80</v>
      </c>
      <c r="AY137" s="12" t="s">
        <v>108</v>
      </c>
      <c r="BE137" s="79">
        <f t="shared" si="4"/>
        <v>0</v>
      </c>
      <c r="BF137" s="79">
        <f t="shared" si="5"/>
        <v>0</v>
      </c>
      <c r="BG137" s="79">
        <f t="shared" si="6"/>
        <v>0</v>
      </c>
      <c r="BH137" s="79">
        <f t="shared" si="7"/>
        <v>0</v>
      </c>
      <c r="BI137" s="79">
        <f t="shared" si="8"/>
        <v>0</v>
      </c>
      <c r="BJ137" s="12" t="s">
        <v>80</v>
      </c>
      <c r="BK137" s="79">
        <f t="shared" si="9"/>
        <v>0</v>
      </c>
      <c r="BL137" s="12" t="s">
        <v>113</v>
      </c>
      <c r="BM137" s="78" t="s">
        <v>137</v>
      </c>
    </row>
    <row r="138" spans="1:65" s="1" customFormat="1" ht="16.5" customHeight="1">
      <c r="A138" s="136"/>
      <c r="B138" s="137"/>
      <c r="C138" s="202" t="s">
        <v>136</v>
      </c>
      <c r="D138" s="202" t="s">
        <v>109</v>
      </c>
      <c r="E138" s="203" t="s">
        <v>135</v>
      </c>
      <c r="F138" s="204" t="s">
        <v>134</v>
      </c>
      <c r="G138" s="205" t="s">
        <v>112</v>
      </c>
      <c r="H138" s="206">
        <v>1</v>
      </c>
      <c r="I138" s="77"/>
      <c r="J138" s="207">
        <f t="shared" si="0"/>
        <v>0</v>
      </c>
      <c r="K138" s="204" t="s">
        <v>1</v>
      </c>
      <c r="L138" s="137"/>
      <c r="M138" s="208" t="s">
        <v>1</v>
      </c>
      <c r="N138" s="209" t="s">
        <v>37</v>
      </c>
      <c r="O138" s="136"/>
      <c r="P138" s="210">
        <f t="shared" si="1"/>
        <v>0</v>
      </c>
      <c r="Q138" s="210">
        <v>0</v>
      </c>
      <c r="R138" s="210">
        <f t="shared" si="2"/>
        <v>0</v>
      </c>
      <c r="S138" s="210">
        <v>0</v>
      </c>
      <c r="T138" s="210">
        <f t="shared" si="3"/>
        <v>0</v>
      </c>
      <c r="U138" s="211" t="s">
        <v>1</v>
      </c>
      <c r="V138" s="136"/>
      <c r="W138" s="136"/>
      <c r="X138" s="136"/>
      <c r="Y138" s="136"/>
      <c r="Z138" s="136"/>
      <c r="AR138" s="78" t="s">
        <v>113</v>
      </c>
      <c r="AT138" s="78" t="s">
        <v>109</v>
      </c>
      <c r="AU138" s="78" t="s">
        <v>80</v>
      </c>
      <c r="AY138" s="12" t="s">
        <v>108</v>
      </c>
      <c r="BE138" s="79">
        <f t="shared" si="4"/>
        <v>0</v>
      </c>
      <c r="BF138" s="79">
        <f t="shared" si="5"/>
        <v>0</v>
      </c>
      <c r="BG138" s="79">
        <f t="shared" si="6"/>
        <v>0</v>
      </c>
      <c r="BH138" s="79">
        <f t="shared" si="7"/>
        <v>0</v>
      </c>
      <c r="BI138" s="79">
        <f t="shared" si="8"/>
        <v>0</v>
      </c>
      <c r="BJ138" s="12" t="s">
        <v>80</v>
      </c>
      <c r="BK138" s="79">
        <f t="shared" si="9"/>
        <v>0</v>
      </c>
      <c r="BL138" s="12" t="s">
        <v>113</v>
      </c>
      <c r="BM138" s="78" t="s">
        <v>133</v>
      </c>
    </row>
    <row r="139" spans="1:65" s="1" customFormat="1" ht="16.5" customHeight="1">
      <c r="A139" s="136"/>
      <c r="B139" s="137"/>
      <c r="C139" s="202" t="s">
        <v>7</v>
      </c>
      <c r="D139" s="202" t="s">
        <v>109</v>
      </c>
      <c r="E139" s="203" t="s">
        <v>132</v>
      </c>
      <c r="F139" s="204" t="s">
        <v>131</v>
      </c>
      <c r="G139" s="205" t="s">
        <v>112</v>
      </c>
      <c r="H139" s="206">
        <v>26</v>
      </c>
      <c r="I139" s="77"/>
      <c r="J139" s="207">
        <f t="shared" si="0"/>
        <v>0</v>
      </c>
      <c r="K139" s="204" t="s">
        <v>1</v>
      </c>
      <c r="L139" s="137"/>
      <c r="M139" s="208" t="s">
        <v>1</v>
      </c>
      <c r="N139" s="209" t="s">
        <v>37</v>
      </c>
      <c r="O139" s="136"/>
      <c r="P139" s="210">
        <f t="shared" si="1"/>
        <v>0</v>
      </c>
      <c r="Q139" s="210">
        <v>0</v>
      </c>
      <c r="R139" s="210">
        <f t="shared" si="2"/>
        <v>0</v>
      </c>
      <c r="S139" s="210">
        <v>0</v>
      </c>
      <c r="T139" s="210">
        <f t="shared" si="3"/>
        <v>0</v>
      </c>
      <c r="U139" s="211" t="s">
        <v>1</v>
      </c>
      <c r="V139" s="136"/>
      <c r="W139" s="136"/>
      <c r="X139" s="136"/>
      <c r="Y139" s="136"/>
      <c r="Z139" s="136"/>
      <c r="AR139" s="78" t="s">
        <v>113</v>
      </c>
      <c r="AT139" s="78" t="s">
        <v>109</v>
      </c>
      <c r="AU139" s="78" t="s">
        <v>80</v>
      </c>
      <c r="AY139" s="12" t="s">
        <v>108</v>
      </c>
      <c r="BE139" s="79">
        <f t="shared" si="4"/>
        <v>0</v>
      </c>
      <c r="BF139" s="79">
        <f t="shared" si="5"/>
        <v>0</v>
      </c>
      <c r="BG139" s="79">
        <f t="shared" si="6"/>
        <v>0</v>
      </c>
      <c r="BH139" s="79">
        <f t="shared" si="7"/>
        <v>0</v>
      </c>
      <c r="BI139" s="79">
        <f t="shared" si="8"/>
        <v>0</v>
      </c>
      <c r="BJ139" s="12" t="s">
        <v>80</v>
      </c>
      <c r="BK139" s="79">
        <f t="shared" si="9"/>
        <v>0</v>
      </c>
      <c r="BL139" s="12" t="s">
        <v>113</v>
      </c>
      <c r="BM139" s="78" t="s">
        <v>130</v>
      </c>
    </row>
    <row r="140" spans="1:65" s="1" customFormat="1" ht="24.2" customHeight="1">
      <c r="A140" s="136"/>
      <c r="B140" s="137"/>
      <c r="C140" s="202" t="s">
        <v>129</v>
      </c>
      <c r="D140" s="202" t="s">
        <v>109</v>
      </c>
      <c r="E140" s="203" t="s">
        <v>128</v>
      </c>
      <c r="F140" s="204" t="s">
        <v>127</v>
      </c>
      <c r="G140" s="205" t="s">
        <v>112</v>
      </c>
      <c r="H140" s="206">
        <v>2</v>
      </c>
      <c r="I140" s="77"/>
      <c r="J140" s="207">
        <f t="shared" si="0"/>
        <v>0</v>
      </c>
      <c r="K140" s="204" t="s">
        <v>1</v>
      </c>
      <c r="L140" s="137"/>
      <c r="M140" s="208" t="s">
        <v>1</v>
      </c>
      <c r="N140" s="209" t="s">
        <v>37</v>
      </c>
      <c r="O140" s="136"/>
      <c r="P140" s="210">
        <f t="shared" si="1"/>
        <v>0</v>
      </c>
      <c r="Q140" s="210">
        <v>0</v>
      </c>
      <c r="R140" s="210">
        <f t="shared" si="2"/>
        <v>0</v>
      </c>
      <c r="S140" s="210">
        <v>0</v>
      </c>
      <c r="T140" s="210">
        <f t="shared" si="3"/>
        <v>0</v>
      </c>
      <c r="U140" s="211" t="s">
        <v>1</v>
      </c>
      <c r="V140" s="136"/>
      <c r="W140" s="136"/>
      <c r="X140" s="136"/>
      <c r="Y140" s="136"/>
      <c r="Z140" s="136"/>
      <c r="AR140" s="78" t="s">
        <v>113</v>
      </c>
      <c r="AT140" s="78" t="s">
        <v>109</v>
      </c>
      <c r="AU140" s="78" t="s">
        <v>80</v>
      </c>
      <c r="AY140" s="12" t="s">
        <v>108</v>
      </c>
      <c r="BE140" s="79">
        <f t="shared" si="4"/>
        <v>0</v>
      </c>
      <c r="BF140" s="79">
        <f t="shared" si="5"/>
        <v>0</v>
      </c>
      <c r="BG140" s="79">
        <f t="shared" si="6"/>
        <v>0</v>
      </c>
      <c r="BH140" s="79">
        <f t="shared" si="7"/>
        <v>0</v>
      </c>
      <c r="BI140" s="79">
        <f t="shared" si="8"/>
        <v>0</v>
      </c>
      <c r="BJ140" s="12" t="s">
        <v>80</v>
      </c>
      <c r="BK140" s="79">
        <f t="shared" si="9"/>
        <v>0</v>
      </c>
      <c r="BL140" s="12" t="s">
        <v>113</v>
      </c>
      <c r="BM140" s="78" t="s">
        <v>126</v>
      </c>
    </row>
    <row r="141" spans="1:65" s="1" customFormat="1" ht="16.5" customHeight="1">
      <c r="A141" s="136"/>
      <c r="B141" s="137"/>
      <c r="C141" s="202" t="s">
        <v>125</v>
      </c>
      <c r="D141" s="202" t="s">
        <v>109</v>
      </c>
      <c r="E141" s="203" t="s">
        <v>124</v>
      </c>
      <c r="F141" s="204" t="s">
        <v>312</v>
      </c>
      <c r="G141" s="205" t="s">
        <v>112</v>
      </c>
      <c r="H141" s="206">
        <v>4</v>
      </c>
      <c r="I141" s="77"/>
      <c r="J141" s="207">
        <f t="shared" si="0"/>
        <v>0</v>
      </c>
      <c r="K141" s="204" t="s">
        <v>1</v>
      </c>
      <c r="L141" s="137"/>
      <c r="M141" s="208" t="s">
        <v>1</v>
      </c>
      <c r="N141" s="209" t="s">
        <v>37</v>
      </c>
      <c r="O141" s="136"/>
      <c r="P141" s="210">
        <f t="shared" si="1"/>
        <v>0</v>
      </c>
      <c r="Q141" s="210">
        <v>0</v>
      </c>
      <c r="R141" s="210">
        <f t="shared" si="2"/>
        <v>0</v>
      </c>
      <c r="S141" s="210">
        <v>0</v>
      </c>
      <c r="T141" s="210">
        <f t="shared" si="3"/>
        <v>0</v>
      </c>
      <c r="U141" s="211" t="s">
        <v>1</v>
      </c>
      <c r="V141" s="136"/>
      <c r="W141" s="136"/>
      <c r="X141" s="136"/>
      <c r="Y141" s="136"/>
      <c r="Z141" s="136"/>
      <c r="AR141" s="78" t="s">
        <v>113</v>
      </c>
      <c r="AT141" s="78" t="s">
        <v>109</v>
      </c>
      <c r="AU141" s="78" t="s">
        <v>80</v>
      </c>
      <c r="AY141" s="12" t="s">
        <v>108</v>
      </c>
      <c r="BE141" s="79">
        <f t="shared" si="4"/>
        <v>0</v>
      </c>
      <c r="BF141" s="79">
        <f t="shared" si="5"/>
        <v>0</v>
      </c>
      <c r="BG141" s="79">
        <f t="shared" si="6"/>
        <v>0</v>
      </c>
      <c r="BH141" s="79">
        <f t="shared" si="7"/>
        <v>0</v>
      </c>
      <c r="BI141" s="79">
        <f t="shared" si="8"/>
        <v>0</v>
      </c>
      <c r="BJ141" s="12" t="s">
        <v>80</v>
      </c>
      <c r="BK141" s="79">
        <f t="shared" si="9"/>
        <v>0</v>
      </c>
      <c r="BL141" s="12" t="s">
        <v>113</v>
      </c>
      <c r="BM141" s="78" t="s">
        <v>123</v>
      </c>
    </row>
    <row r="142" spans="1:65" s="1" customFormat="1" ht="6.95" customHeight="1">
      <c r="A142" s="136"/>
      <c r="B142" s="168"/>
      <c r="C142" s="169"/>
      <c r="D142" s="169"/>
      <c r="E142" s="169"/>
      <c r="F142" s="169"/>
      <c r="G142" s="169"/>
      <c r="H142" s="169"/>
      <c r="I142" s="169"/>
      <c r="J142" s="169"/>
      <c r="K142" s="169"/>
      <c r="L142" s="137"/>
      <c r="M142" s="136"/>
      <c r="N142" s="136"/>
      <c r="O142" s="136"/>
      <c r="P142" s="136"/>
      <c r="Q142" s="136"/>
      <c r="R142" s="136"/>
      <c r="S142" s="136"/>
      <c r="T142" s="136"/>
      <c r="U142" s="136"/>
      <c r="V142" s="136"/>
      <c r="W142" s="136"/>
      <c r="X142" s="136"/>
      <c r="Y142" s="136"/>
      <c r="Z142" s="136"/>
    </row>
    <row r="143" spans="1:65">
      <c r="A143" s="125"/>
      <c r="B143" s="125"/>
      <c r="C143" s="125"/>
      <c r="D143" s="125"/>
      <c r="E143" s="125"/>
      <c r="F143" s="125"/>
      <c r="G143" s="125"/>
      <c r="H143" s="125"/>
      <c r="I143" s="125"/>
      <c r="J143" s="125"/>
      <c r="K143" s="125"/>
      <c r="L143" s="125"/>
      <c r="M143" s="125"/>
      <c r="N143" s="125"/>
      <c r="O143" s="125"/>
      <c r="P143" s="125"/>
      <c r="Q143" s="125"/>
      <c r="R143" s="125"/>
      <c r="S143" s="125"/>
      <c r="T143" s="125"/>
      <c r="U143" s="125"/>
      <c r="V143" s="125"/>
      <c r="W143" s="125"/>
      <c r="X143" s="125"/>
      <c r="Y143" s="125"/>
      <c r="Z143" s="125"/>
    </row>
    <row r="144" spans="1:65" ht="12.75">
      <c r="A144" s="125"/>
      <c r="B144" s="217" t="s">
        <v>311</v>
      </c>
      <c r="C144" s="218"/>
      <c r="D144" s="218"/>
      <c r="E144" s="218"/>
      <c r="F144" s="218"/>
      <c r="G144" s="218"/>
      <c r="H144" s="218"/>
      <c r="I144" s="218"/>
      <c r="J144" s="218"/>
      <c r="K144" s="218"/>
      <c r="L144" s="218"/>
      <c r="M144" s="218"/>
      <c r="N144" s="218"/>
      <c r="O144" s="218"/>
      <c r="P144" s="218"/>
      <c r="Q144" s="218"/>
      <c r="R144" s="218"/>
      <c r="S144" s="218"/>
      <c r="T144" s="218"/>
      <c r="U144" s="218"/>
      <c r="V144" s="218"/>
      <c r="W144" s="218"/>
      <c r="X144" s="125"/>
      <c r="Y144" s="125"/>
      <c r="Z144" s="125"/>
    </row>
    <row r="145" spans="1:26">
      <c r="A145" s="125"/>
      <c r="B145" s="125"/>
      <c r="C145" s="125"/>
      <c r="D145" s="125"/>
      <c r="E145" s="125"/>
      <c r="F145" s="125"/>
      <c r="G145" s="125"/>
      <c r="H145" s="125"/>
      <c r="I145" s="125"/>
      <c r="J145" s="125"/>
      <c r="K145" s="125"/>
      <c r="L145" s="125"/>
      <c r="M145" s="125"/>
      <c r="N145" s="125"/>
      <c r="O145" s="125"/>
      <c r="P145" s="125"/>
      <c r="Q145" s="125"/>
      <c r="R145" s="125"/>
      <c r="S145" s="125"/>
      <c r="T145" s="125"/>
      <c r="U145" s="125"/>
      <c r="V145" s="125"/>
      <c r="W145" s="125"/>
      <c r="X145" s="125"/>
      <c r="Y145" s="125"/>
      <c r="Z145" s="125"/>
    </row>
    <row r="146" spans="1:26">
      <c r="A146" s="125"/>
      <c r="B146" s="125"/>
      <c r="C146" s="125"/>
      <c r="D146" s="125"/>
      <c r="E146" s="125"/>
      <c r="F146" s="125"/>
      <c r="G146" s="125"/>
      <c r="H146" s="125"/>
      <c r="I146" s="125"/>
      <c r="J146" s="125"/>
      <c r="K146" s="125"/>
      <c r="L146" s="125"/>
      <c r="M146" s="125"/>
      <c r="N146" s="125"/>
      <c r="O146" s="125"/>
      <c r="P146" s="125"/>
      <c r="Q146" s="125"/>
      <c r="R146" s="125"/>
      <c r="S146" s="125"/>
      <c r="T146" s="125"/>
      <c r="U146" s="125"/>
      <c r="V146" s="125"/>
      <c r="W146" s="125"/>
      <c r="X146" s="125"/>
      <c r="Y146" s="125"/>
      <c r="Z146" s="125"/>
    </row>
  </sheetData>
  <sheetProtection algorithmName="SHA-512" hashValue="SbGw5D1SPXAjNT66YPYjbLVhwznqftllmTG2UU1/BXsT36QJljIOQsfn2R1sFsPsOaymZK7TxwjfwC8UYBsSPQ==" saltValue="jmJu0syhDjp5fiY0iKMX5g==" spinCount="100000" sheet="1" objects="1" scenarios="1"/>
  <autoFilter ref="C116:K141" xr:uid="{00000000-0009-0000-0000-000001000000}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1BE15-5077-453E-BB27-A3B4F2F28AE6}">
  <sheetPr>
    <pageSetUpPr fitToPage="1"/>
  </sheetPr>
  <dimension ref="A2:BM170"/>
  <sheetViews>
    <sheetView showGridLines="0" topLeftCell="A136" workbookViewId="0">
      <selection activeCell="I155" activeCellId="3" sqref="I122:I128 I130:I131 I133:I153 I155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5" max="21" width="14.16406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</cols>
  <sheetData>
    <row r="2" spans="1:46" ht="36.950000000000003" customHeight="1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6" t="s">
        <v>5</v>
      </c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5"/>
      <c r="X2" s="125"/>
      <c r="Y2" s="125"/>
      <c r="Z2" s="125"/>
      <c r="AT2" s="12" t="s">
        <v>307</v>
      </c>
    </row>
    <row r="3" spans="1:46" ht="6.95" hidden="1" customHeight="1">
      <c r="A3" s="125"/>
      <c r="B3" s="128"/>
      <c r="C3" s="129"/>
      <c r="D3" s="129"/>
      <c r="E3" s="129"/>
      <c r="F3" s="129"/>
      <c r="G3" s="129"/>
      <c r="H3" s="129"/>
      <c r="I3" s="129"/>
      <c r="J3" s="129"/>
      <c r="K3" s="129"/>
      <c r="L3" s="130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T3" s="12" t="s">
        <v>82</v>
      </c>
    </row>
    <row r="4" spans="1:46" ht="24.95" hidden="1" customHeight="1">
      <c r="A4" s="125"/>
      <c r="B4" s="130"/>
      <c r="C4" s="125"/>
      <c r="D4" s="131" t="s">
        <v>83</v>
      </c>
      <c r="E4" s="125"/>
      <c r="F4" s="125"/>
      <c r="G4" s="125"/>
      <c r="H4" s="125"/>
      <c r="I4" s="125"/>
      <c r="J4" s="125"/>
      <c r="K4" s="125"/>
      <c r="L4" s="130"/>
      <c r="M4" s="132" t="s">
        <v>10</v>
      </c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T4" s="12" t="s">
        <v>3</v>
      </c>
    </row>
    <row r="5" spans="1:46" ht="6.95" hidden="1" customHeight="1">
      <c r="A5" s="125"/>
      <c r="B5" s="130"/>
      <c r="C5" s="125"/>
      <c r="D5" s="125"/>
      <c r="E5" s="125"/>
      <c r="F5" s="125"/>
      <c r="G5" s="125"/>
      <c r="H5" s="125"/>
      <c r="I5" s="125"/>
      <c r="J5" s="125"/>
      <c r="K5" s="125"/>
      <c r="L5" s="130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</row>
    <row r="6" spans="1:46" ht="12" hidden="1" customHeight="1">
      <c r="A6" s="125"/>
      <c r="B6" s="130"/>
      <c r="C6" s="125"/>
      <c r="D6" s="133" t="s">
        <v>16</v>
      </c>
      <c r="E6" s="125"/>
      <c r="F6" s="125"/>
      <c r="G6" s="125"/>
      <c r="H6" s="125"/>
      <c r="I6" s="125"/>
      <c r="J6" s="125"/>
      <c r="K6" s="125"/>
      <c r="L6" s="130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</row>
    <row r="7" spans="1:46" ht="16.5" hidden="1" customHeight="1">
      <c r="A7" s="125"/>
      <c r="B7" s="130"/>
      <c r="C7" s="125"/>
      <c r="D7" s="125"/>
      <c r="E7" s="134" t="str">
        <f>'[2]Rekapitulace stavby'!K6</f>
        <v>Centrum technického a inovativního vzdělání, Kyjov</v>
      </c>
      <c r="F7" s="135"/>
      <c r="G7" s="135"/>
      <c r="H7" s="135"/>
      <c r="I7" s="125"/>
      <c r="J7" s="125"/>
      <c r="K7" s="125"/>
      <c r="L7" s="130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</row>
    <row r="8" spans="1:46" s="1" customFormat="1" ht="12" hidden="1" customHeight="1">
      <c r="A8" s="136"/>
      <c r="B8" s="137"/>
      <c r="C8" s="136"/>
      <c r="D8" s="133" t="s">
        <v>84</v>
      </c>
      <c r="E8" s="136"/>
      <c r="F8" s="136"/>
      <c r="G8" s="136"/>
      <c r="H8" s="136"/>
      <c r="I8" s="136"/>
      <c r="J8" s="136"/>
      <c r="K8" s="136"/>
      <c r="L8" s="137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</row>
    <row r="9" spans="1:46" s="1" customFormat="1" ht="16.5" hidden="1" customHeight="1">
      <c r="A9" s="136"/>
      <c r="B9" s="137"/>
      <c r="C9" s="136"/>
      <c r="D9" s="136"/>
      <c r="E9" s="138" t="s">
        <v>306</v>
      </c>
      <c r="F9" s="139"/>
      <c r="G9" s="139"/>
      <c r="H9" s="139"/>
      <c r="I9" s="136"/>
      <c r="J9" s="136"/>
      <c r="K9" s="136"/>
      <c r="L9" s="137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</row>
    <row r="10" spans="1:46" s="1" customFormat="1" hidden="1">
      <c r="A10" s="136"/>
      <c r="B10" s="137"/>
      <c r="C10" s="136"/>
      <c r="D10" s="136"/>
      <c r="E10" s="136"/>
      <c r="F10" s="136"/>
      <c r="G10" s="136"/>
      <c r="H10" s="136"/>
      <c r="I10" s="136"/>
      <c r="J10" s="136"/>
      <c r="K10" s="136"/>
      <c r="L10" s="137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136"/>
    </row>
    <row r="11" spans="1:46" s="1" customFormat="1" ht="12" hidden="1" customHeight="1">
      <c r="A11" s="136"/>
      <c r="B11" s="137"/>
      <c r="C11" s="136"/>
      <c r="D11" s="133" t="s">
        <v>18</v>
      </c>
      <c r="E11" s="136"/>
      <c r="F11" s="140" t="s">
        <v>1</v>
      </c>
      <c r="G11" s="136"/>
      <c r="H11" s="136"/>
      <c r="I11" s="133" t="s">
        <v>19</v>
      </c>
      <c r="J11" s="140" t="s">
        <v>1</v>
      </c>
      <c r="K11" s="136"/>
      <c r="L11" s="137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</row>
    <row r="12" spans="1:46" s="1" customFormat="1" ht="12" hidden="1" customHeight="1">
      <c r="A12" s="136"/>
      <c r="B12" s="137"/>
      <c r="C12" s="136"/>
      <c r="D12" s="133" t="s">
        <v>20</v>
      </c>
      <c r="E12" s="136"/>
      <c r="F12" s="140" t="s">
        <v>21</v>
      </c>
      <c r="G12" s="136"/>
      <c r="H12" s="136"/>
      <c r="I12" s="133" t="s">
        <v>22</v>
      </c>
      <c r="J12" s="141">
        <f>'[2]Rekapitulace stavby'!AN8</f>
        <v>45894</v>
      </c>
      <c r="K12" s="136"/>
      <c r="L12" s="137"/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6"/>
      <c r="Y12" s="136"/>
      <c r="Z12" s="136"/>
    </row>
    <row r="13" spans="1:46" s="1" customFormat="1" ht="10.9" hidden="1" customHeight="1">
      <c r="A13" s="136"/>
      <c r="B13" s="137"/>
      <c r="C13" s="136"/>
      <c r="D13" s="136"/>
      <c r="E13" s="136"/>
      <c r="F13" s="136"/>
      <c r="G13" s="136"/>
      <c r="H13" s="136"/>
      <c r="I13" s="136"/>
      <c r="J13" s="136"/>
      <c r="K13" s="136"/>
      <c r="L13" s="137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6"/>
      <c r="Y13" s="136"/>
      <c r="Z13" s="136"/>
    </row>
    <row r="14" spans="1:46" s="1" customFormat="1" ht="12" hidden="1" customHeight="1">
      <c r="A14" s="136"/>
      <c r="B14" s="137"/>
      <c r="C14" s="136"/>
      <c r="D14" s="133" t="s">
        <v>23</v>
      </c>
      <c r="E14" s="136"/>
      <c r="F14" s="136"/>
      <c r="G14" s="136"/>
      <c r="H14" s="136"/>
      <c r="I14" s="133" t="s">
        <v>24</v>
      </c>
      <c r="J14" s="140" t="str">
        <f>IF('[2]Rekapitulace stavby'!AN10="","",'[2]Rekapitulace stavby'!AN10)</f>
        <v/>
      </c>
      <c r="K14" s="136"/>
      <c r="L14" s="137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36"/>
      <c r="Y14" s="136"/>
      <c r="Z14" s="136"/>
    </row>
    <row r="15" spans="1:46" s="1" customFormat="1" ht="18" hidden="1" customHeight="1">
      <c r="A15" s="136"/>
      <c r="B15" s="137"/>
      <c r="C15" s="136"/>
      <c r="D15" s="136"/>
      <c r="E15" s="140" t="str">
        <f>IF('[2]Rekapitulace stavby'!E11="","",'[2]Rekapitulace stavby'!E11)</f>
        <v xml:space="preserve"> </v>
      </c>
      <c r="F15" s="136"/>
      <c r="G15" s="136"/>
      <c r="H15" s="136"/>
      <c r="I15" s="133" t="s">
        <v>25</v>
      </c>
      <c r="J15" s="140" t="str">
        <f>IF('[2]Rekapitulace stavby'!AN11="","",'[2]Rekapitulace stavby'!AN11)</f>
        <v/>
      </c>
      <c r="K15" s="136"/>
      <c r="L15" s="137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6"/>
      <c r="Z15" s="136"/>
    </row>
    <row r="16" spans="1:46" s="1" customFormat="1" ht="6.95" hidden="1" customHeight="1">
      <c r="A16" s="136"/>
      <c r="B16" s="137"/>
      <c r="C16" s="136"/>
      <c r="D16" s="136"/>
      <c r="E16" s="136"/>
      <c r="F16" s="136"/>
      <c r="G16" s="136"/>
      <c r="H16" s="136"/>
      <c r="I16" s="136"/>
      <c r="J16" s="136"/>
      <c r="K16" s="136"/>
      <c r="L16" s="137"/>
      <c r="M16" s="136"/>
      <c r="N16" s="136"/>
      <c r="O16" s="136"/>
      <c r="P16" s="136"/>
      <c r="Q16" s="136"/>
      <c r="R16" s="136"/>
      <c r="S16" s="136"/>
      <c r="T16" s="136"/>
      <c r="U16" s="136"/>
      <c r="V16" s="136"/>
      <c r="W16" s="136"/>
      <c r="X16" s="136"/>
      <c r="Y16" s="136"/>
      <c r="Z16" s="136"/>
    </row>
    <row r="17" spans="1:26" s="1" customFormat="1" ht="12" hidden="1" customHeight="1">
      <c r="A17" s="136"/>
      <c r="B17" s="137"/>
      <c r="C17" s="136"/>
      <c r="D17" s="133" t="s">
        <v>26</v>
      </c>
      <c r="E17" s="136"/>
      <c r="F17" s="136"/>
      <c r="G17" s="136"/>
      <c r="H17" s="136"/>
      <c r="I17" s="133" t="s">
        <v>24</v>
      </c>
      <c r="J17" s="142" t="str">
        <f>'[2]Rekapitulace stavby'!AN13</f>
        <v>Vyplň údaj</v>
      </c>
      <c r="K17" s="136"/>
      <c r="L17" s="137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6"/>
      <c r="X17" s="136"/>
      <c r="Y17" s="136"/>
      <c r="Z17" s="136"/>
    </row>
    <row r="18" spans="1:26" s="1" customFormat="1" ht="18" hidden="1" customHeight="1">
      <c r="A18" s="136"/>
      <c r="B18" s="137"/>
      <c r="C18" s="136"/>
      <c r="D18" s="136"/>
      <c r="E18" s="143" t="str">
        <f>'[2]Rekapitulace stavby'!E14</f>
        <v>Vyplň údaj</v>
      </c>
      <c r="F18" s="144"/>
      <c r="G18" s="144"/>
      <c r="H18" s="144"/>
      <c r="I18" s="133" t="s">
        <v>25</v>
      </c>
      <c r="J18" s="142" t="str">
        <f>'[2]Rekapitulace stavby'!AN14</f>
        <v>Vyplň údaj</v>
      </c>
      <c r="K18" s="136"/>
      <c r="L18" s="137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6"/>
      <c r="Z18" s="136"/>
    </row>
    <row r="19" spans="1:26" s="1" customFormat="1" ht="6.95" hidden="1" customHeight="1">
      <c r="A19" s="136"/>
      <c r="B19" s="137"/>
      <c r="C19" s="136"/>
      <c r="D19" s="136"/>
      <c r="E19" s="136"/>
      <c r="F19" s="136"/>
      <c r="G19" s="136"/>
      <c r="H19" s="136"/>
      <c r="I19" s="136"/>
      <c r="J19" s="136"/>
      <c r="K19" s="136"/>
      <c r="L19" s="137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</row>
    <row r="20" spans="1:26" s="1" customFormat="1" ht="12" hidden="1" customHeight="1">
      <c r="A20" s="136"/>
      <c r="B20" s="137"/>
      <c r="C20" s="136"/>
      <c r="D20" s="133" t="s">
        <v>28</v>
      </c>
      <c r="E20" s="136"/>
      <c r="F20" s="136"/>
      <c r="G20" s="136"/>
      <c r="H20" s="136"/>
      <c r="I20" s="133" t="s">
        <v>24</v>
      </c>
      <c r="J20" s="140" t="str">
        <f>IF('[2]Rekapitulace stavby'!AN16="","",'[2]Rekapitulace stavby'!AN16)</f>
        <v/>
      </c>
      <c r="K20" s="136"/>
      <c r="L20" s="137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</row>
    <row r="21" spans="1:26" s="1" customFormat="1" ht="18" hidden="1" customHeight="1">
      <c r="A21" s="136"/>
      <c r="B21" s="137"/>
      <c r="C21" s="136"/>
      <c r="D21" s="136"/>
      <c r="E21" s="140" t="str">
        <f>IF('[2]Rekapitulace stavby'!E17="","",'[2]Rekapitulace stavby'!E17)</f>
        <v xml:space="preserve"> </v>
      </c>
      <c r="F21" s="136"/>
      <c r="G21" s="136"/>
      <c r="H21" s="136"/>
      <c r="I21" s="133" t="s">
        <v>25</v>
      </c>
      <c r="J21" s="140" t="str">
        <f>IF('[2]Rekapitulace stavby'!AN17="","",'[2]Rekapitulace stavby'!AN17)</f>
        <v/>
      </c>
      <c r="K21" s="136"/>
      <c r="L21" s="137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</row>
    <row r="22" spans="1:26" s="1" customFormat="1" ht="6.95" hidden="1" customHeight="1">
      <c r="A22" s="136"/>
      <c r="B22" s="137"/>
      <c r="C22" s="136"/>
      <c r="D22" s="136"/>
      <c r="E22" s="136"/>
      <c r="F22" s="136"/>
      <c r="G22" s="136"/>
      <c r="H22" s="136"/>
      <c r="I22" s="136"/>
      <c r="J22" s="136"/>
      <c r="K22" s="136"/>
      <c r="L22" s="137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</row>
    <row r="23" spans="1:26" s="1" customFormat="1" ht="12" hidden="1" customHeight="1">
      <c r="A23" s="136"/>
      <c r="B23" s="137"/>
      <c r="C23" s="136"/>
      <c r="D23" s="133" t="s">
        <v>30</v>
      </c>
      <c r="E23" s="136"/>
      <c r="F23" s="136"/>
      <c r="G23" s="136"/>
      <c r="H23" s="136"/>
      <c r="I23" s="133" t="s">
        <v>24</v>
      </c>
      <c r="J23" s="140" t="str">
        <f>IF('[2]Rekapitulace stavby'!AN19="","",'[2]Rekapitulace stavby'!AN19)</f>
        <v/>
      </c>
      <c r="K23" s="136"/>
      <c r="L23" s="137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</row>
    <row r="24" spans="1:26" s="1" customFormat="1" ht="18" hidden="1" customHeight="1">
      <c r="A24" s="136"/>
      <c r="B24" s="137"/>
      <c r="C24" s="136"/>
      <c r="D24" s="136"/>
      <c r="E24" s="140" t="str">
        <f>IF('[2]Rekapitulace stavby'!E20="","",'[2]Rekapitulace stavby'!E20)</f>
        <v xml:space="preserve"> </v>
      </c>
      <c r="F24" s="136"/>
      <c r="G24" s="136"/>
      <c r="H24" s="136"/>
      <c r="I24" s="133" t="s">
        <v>25</v>
      </c>
      <c r="J24" s="140" t="str">
        <f>IF('[2]Rekapitulace stavby'!AN20="","",'[2]Rekapitulace stavby'!AN20)</f>
        <v/>
      </c>
      <c r="K24" s="136"/>
      <c r="L24" s="137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  <c r="Y24" s="136"/>
      <c r="Z24" s="136"/>
    </row>
    <row r="25" spans="1:26" s="1" customFormat="1" ht="6.95" hidden="1" customHeight="1">
      <c r="A25" s="136"/>
      <c r="B25" s="137"/>
      <c r="C25" s="136"/>
      <c r="D25" s="136"/>
      <c r="E25" s="136"/>
      <c r="F25" s="136"/>
      <c r="G25" s="136"/>
      <c r="H25" s="136"/>
      <c r="I25" s="136"/>
      <c r="J25" s="136"/>
      <c r="K25" s="136"/>
      <c r="L25" s="137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36"/>
      <c r="X25" s="136"/>
      <c r="Y25" s="136"/>
      <c r="Z25" s="136"/>
    </row>
    <row r="26" spans="1:26" s="1" customFormat="1" ht="12" hidden="1" customHeight="1">
      <c r="A26" s="136"/>
      <c r="B26" s="137"/>
      <c r="C26" s="136"/>
      <c r="D26" s="133" t="s">
        <v>31</v>
      </c>
      <c r="E26" s="136"/>
      <c r="F26" s="136"/>
      <c r="G26" s="136"/>
      <c r="H26" s="136"/>
      <c r="I26" s="136"/>
      <c r="J26" s="136"/>
      <c r="K26" s="136"/>
      <c r="L26" s="137"/>
      <c r="M26" s="136"/>
      <c r="N26" s="136"/>
      <c r="O26" s="136"/>
      <c r="P26" s="136"/>
      <c r="Q26" s="136"/>
      <c r="R26" s="136"/>
      <c r="S26" s="136"/>
      <c r="T26" s="136"/>
      <c r="U26" s="136"/>
      <c r="V26" s="136"/>
      <c r="W26" s="136"/>
      <c r="X26" s="136"/>
      <c r="Y26" s="136"/>
      <c r="Z26" s="136"/>
    </row>
    <row r="27" spans="1:26" s="7" customFormat="1" ht="16.5" hidden="1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6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5"/>
    </row>
    <row r="28" spans="1:26" s="1" customFormat="1" ht="6.95" hidden="1" customHeight="1">
      <c r="A28" s="136"/>
      <c r="B28" s="137"/>
      <c r="C28" s="136"/>
      <c r="D28" s="136"/>
      <c r="E28" s="136"/>
      <c r="F28" s="136"/>
      <c r="G28" s="136"/>
      <c r="H28" s="136"/>
      <c r="I28" s="136"/>
      <c r="J28" s="136"/>
      <c r="K28" s="136"/>
      <c r="L28" s="137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</row>
    <row r="29" spans="1:26" s="1" customFormat="1" ht="6.95" hidden="1" customHeight="1">
      <c r="A29" s="136"/>
      <c r="B29" s="137"/>
      <c r="C29" s="136"/>
      <c r="D29" s="148"/>
      <c r="E29" s="148"/>
      <c r="F29" s="148"/>
      <c r="G29" s="148"/>
      <c r="H29" s="148"/>
      <c r="I29" s="148"/>
      <c r="J29" s="148"/>
      <c r="K29" s="148"/>
      <c r="L29" s="137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</row>
    <row r="30" spans="1:26" s="1" customFormat="1" ht="25.35" hidden="1" customHeight="1">
      <c r="A30" s="136"/>
      <c r="B30" s="137"/>
      <c r="C30" s="136"/>
      <c r="D30" s="149" t="s">
        <v>32</v>
      </c>
      <c r="E30" s="136"/>
      <c r="F30" s="136"/>
      <c r="G30" s="136"/>
      <c r="H30" s="136"/>
      <c r="I30" s="136"/>
      <c r="J30" s="150">
        <f>ROUND(J120, 2)</f>
        <v>0</v>
      </c>
      <c r="K30" s="136"/>
      <c r="L30" s="137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</row>
    <row r="31" spans="1:26" s="1" customFormat="1" ht="6.95" hidden="1" customHeight="1">
      <c r="A31" s="136"/>
      <c r="B31" s="137"/>
      <c r="C31" s="136"/>
      <c r="D31" s="148"/>
      <c r="E31" s="148"/>
      <c r="F31" s="148"/>
      <c r="G31" s="148"/>
      <c r="H31" s="148"/>
      <c r="I31" s="148"/>
      <c r="J31" s="148"/>
      <c r="K31" s="148"/>
      <c r="L31" s="137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</row>
    <row r="32" spans="1:26" s="1" customFormat="1" ht="14.45" hidden="1" customHeight="1">
      <c r="A32" s="136"/>
      <c r="B32" s="137"/>
      <c r="C32" s="136"/>
      <c r="D32" s="136"/>
      <c r="E32" s="136"/>
      <c r="F32" s="151" t="s">
        <v>34</v>
      </c>
      <c r="G32" s="136"/>
      <c r="H32" s="136"/>
      <c r="I32" s="151" t="s">
        <v>33</v>
      </c>
      <c r="J32" s="151" t="s">
        <v>35</v>
      </c>
      <c r="K32" s="136"/>
      <c r="L32" s="137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</row>
    <row r="33" spans="1:26" s="1" customFormat="1" ht="14.45" hidden="1" customHeight="1">
      <c r="A33" s="136"/>
      <c r="B33" s="137"/>
      <c r="C33" s="136"/>
      <c r="D33" s="152" t="s">
        <v>36</v>
      </c>
      <c r="E33" s="133" t="s">
        <v>37</v>
      </c>
      <c r="F33" s="153">
        <f>ROUND((SUM(BE120:BE155)),  2)</f>
        <v>0</v>
      </c>
      <c r="G33" s="136"/>
      <c r="H33" s="136"/>
      <c r="I33" s="154">
        <v>0.21</v>
      </c>
      <c r="J33" s="153">
        <f>ROUND(((SUM(BE120:BE155))*I33),  2)</f>
        <v>0</v>
      </c>
      <c r="K33" s="136"/>
      <c r="L33" s="137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</row>
    <row r="34" spans="1:26" s="1" customFormat="1" ht="14.45" hidden="1" customHeight="1">
      <c r="A34" s="136"/>
      <c r="B34" s="137"/>
      <c r="C34" s="136"/>
      <c r="D34" s="136"/>
      <c r="E34" s="133" t="s">
        <v>38</v>
      </c>
      <c r="F34" s="153">
        <f>ROUND((SUM(BF120:BF155)),  2)</f>
        <v>0</v>
      </c>
      <c r="G34" s="136"/>
      <c r="H34" s="136"/>
      <c r="I34" s="154">
        <v>0.12</v>
      </c>
      <c r="J34" s="153">
        <f>ROUND(((SUM(BF120:BF155))*I34),  2)</f>
        <v>0</v>
      </c>
      <c r="K34" s="136"/>
      <c r="L34" s="137"/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36"/>
      <c r="X34" s="136"/>
      <c r="Y34" s="136"/>
      <c r="Z34" s="136"/>
    </row>
    <row r="35" spans="1:26" s="1" customFormat="1" ht="14.45" hidden="1" customHeight="1">
      <c r="A35" s="136"/>
      <c r="B35" s="137"/>
      <c r="C35" s="136"/>
      <c r="D35" s="136"/>
      <c r="E35" s="133" t="s">
        <v>39</v>
      </c>
      <c r="F35" s="153">
        <f>ROUND((SUM(BG120:BG155)),  2)</f>
        <v>0</v>
      </c>
      <c r="G35" s="136"/>
      <c r="H35" s="136"/>
      <c r="I35" s="154">
        <v>0.21</v>
      </c>
      <c r="J35" s="153">
        <f>0</f>
        <v>0</v>
      </c>
      <c r="K35" s="136"/>
      <c r="L35" s="137"/>
      <c r="M35" s="136"/>
      <c r="N35" s="136"/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6"/>
    </row>
    <row r="36" spans="1:26" s="1" customFormat="1" ht="14.45" hidden="1" customHeight="1">
      <c r="A36" s="136"/>
      <c r="B36" s="137"/>
      <c r="C36" s="136"/>
      <c r="D36" s="136"/>
      <c r="E36" s="133" t="s">
        <v>40</v>
      </c>
      <c r="F36" s="153">
        <f>ROUND((SUM(BH120:BH155)),  2)</f>
        <v>0</v>
      </c>
      <c r="G36" s="136"/>
      <c r="H36" s="136"/>
      <c r="I36" s="154">
        <v>0.12</v>
      </c>
      <c r="J36" s="153">
        <f>0</f>
        <v>0</v>
      </c>
      <c r="K36" s="136"/>
      <c r="L36" s="137"/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6"/>
      <c r="Y36" s="136"/>
      <c r="Z36" s="136"/>
    </row>
    <row r="37" spans="1:26" s="1" customFormat="1" ht="14.45" hidden="1" customHeight="1">
      <c r="A37" s="136"/>
      <c r="B37" s="137"/>
      <c r="C37" s="136"/>
      <c r="D37" s="136"/>
      <c r="E37" s="133" t="s">
        <v>41</v>
      </c>
      <c r="F37" s="153">
        <f>ROUND((SUM(BI120:BI155)),  2)</f>
        <v>0</v>
      </c>
      <c r="G37" s="136"/>
      <c r="H37" s="136"/>
      <c r="I37" s="154">
        <v>0</v>
      </c>
      <c r="J37" s="153">
        <f>0</f>
        <v>0</v>
      </c>
      <c r="K37" s="136"/>
      <c r="L37" s="137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</row>
    <row r="38" spans="1:26" s="1" customFormat="1" ht="6.95" hidden="1" customHeight="1">
      <c r="A38" s="136"/>
      <c r="B38" s="137"/>
      <c r="C38" s="136"/>
      <c r="D38" s="136"/>
      <c r="E38" s="136"/>
      <c r="F38" s="136"/>
      <c r="G38" s="136"/>
      <c r="H38" s="136"/>
      <c r="I38" s="136"/>
      <c r="J38" s="136"/>
      <c r="K38" s="136"/>
      <c r="L38" s="137"/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  <c r="Y38" s="136"/>
      <c r="Z38" s="136"/>
    </row>
    <row r="39" spans="1:26" s="1" customFormat="1" ht="25.35" hidden="1" customHeight="1">
      <c r="A39" s="136"/>
      <c r="B39" s="137"/>
      <c r="C39" s="155"/>
      <c r="D39" s="156" t="s">
        <v>42</v>
      </c>
      <c r="E39" s="157"/>
      <c r="F39" s="157"/>
      <c r="G39" s="158" t="s">
        <v>43</v>
      </c>
      <c r="H39" s="159" t="s">
        <v>44</v>
      </c>
      <c r="I39" s="157"/>
      <c r="J39" s="160">
        <f>SUM(J30:J37)</f>
        <v>0</v>
      </c>
      <c r="K39" s="161"/>
      <c r="L39" s="137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</row>
    <row r="40" spans="1:26" s="1" customFormat="1" ht="14.45" hidden="1" customHeight="1">
      <c r="A40" s="136"/>
      <c r="B40" s="137"/>
      <c r="C40" s="136"/>
      <c r="D40" s="136"/>
      <c r="E40" s="136"/>
      <c r="F40" s="136"/>
      <c r="G40" s="136"/>
      <c r="H40" s="136"/>
      <c r="I40" s="136"/>
      <c r="J40" s="136"/>
      <c r="K40" s="136"/>
      <c r="L40" s="137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</row>
    <row r="41" spans="1:26" ht="14.45" hidden="1" customHeight="1">
      <c r="A41" s="125"/>
      <c r="B41" s="130"/>
      <c r="C41" s="125"/>
      <c r="D41" s="125"/>
      <c r="E41" s="125"/>
      <c r="F41" s="125"/>
      <c r="G41" s="125"/>
      <c r="H41" s="125"/>
      <c r="I41" s="125"/>
      <c r="J41" s="125"/>
      <c r="K41" s="125"/>
      <c r="L41" s="130"/>
      <c r="M41" s="125"/>
      <c r="N41" s="125"/>
      <c r="O41" s="125"/>
      <c r="P41" s="125"/>
      <c r="Q41" s="125"/>
      <c r="R41" s="125"/>
      <c r="S41" s="125"/>
      <c r="T41" s="125"/>
      <c r="U41" s="125"/>
      <c r="V41" s="125"/>
      <c r="W41" s="125"/>
      <c r="X41" s="125"/>
      <c r="Y41" s="125"/>
      <c r="Z41" s="125"/>
    </row>
    <row r="42" spans="1:26" ht="14.45" hidden="1" customHeight="1">
      <c r="A42" s="125"/>
      <c r="B42" s="130"/>
      <c r="C42" s="125"/>
      <c r="D42" s="125"/>
      <c r="E42" s="125"/>
      <c r="F42" s="125"/>
      <c r="G42" s="125"/>
      <c r="H42" s="125"/>
      <c r="I42" s="125"/>
      <c r="J42" s="125"/>
      <c r="K42" s="125"/>
      <c r="L42" s="130"/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125"/>
      <c r="X42" s="125"/>
      <c r="Y42" s="125"/>
      <c r="Z42" s="125"/>
    </row>
    <row r="43" spans="1:26" ht="14.45" hidden="1" customHeight="1">
      <c r="A43" s="125"/>
      <c r="B43" s="130"/>
      <c r="C43" s="125"/>
      <c r="D43" s="125"/>
      <c r="E43" s="125"/>
      <c r="F43" s="125"/>
      <c r="G43" s="125"/>
      <c r="H43" s="125"/>
      <c r="I43" s="125"/>
      <c r="J43" s="125"/>
      <c r="K43" s="125"/>
      <c r="L43" s="130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5"/>
      <c r="Y43" s="125"/>
      <c r="Z43" s="125"/>
    </row>
    <row r="44" spans="1:26" ht="14.45" hidden="1" customHeight="1">
      <c r="A44" s="125"/>
      <c r="B44" s="130"/>
      <c r="C44" s="125"/>
      <c r="D44" s="125"/>
      <c r="E44" s="125"/>
      <c r="F44" s="125"/>
      <c r="G44" s="125"/>
      <c r="H44" s="125"/>
      <c r="I44" s="125"/>
      <c r="J44" s="125"/>
      <c r="K44" s="125"/>
      <c r="L44" s="130"/>
      <c r="M44" s="125"/>
      <c r="N44" s="125"/>
      <c r="O44" s="125"/>
      <c r="P44" s="125"/>
      <c r="Q44" s="125"/>
      <c r="R44" s="125"/>
      <c r="S44" s="125"/>
      <c r="T44" s="125"/>
      <c r="U44" s="125"/>
      <c r="V44" s="125"/>
      <c r="W44" s="125"/>
      <c r="X44" s="125"/>
      <c r="Y44" s="125"/>
      <c r="Z44" s="125"/>
    </row>
    <row r="45" spans="1:26" ht="14.45" hidden="1" customHeight="1">
      <c r="A45" s="125"/>
      <c r="B45" s="130"/>
      <c r="C45" s="125"/>
      <c r="D45" s="125"/>
      <c r="E45" s="125"/>
      <c r="F45" s="125"/>
      <c r="G45" s="125"/>
      <c r="H45" s="125"/>
      <c r="I45" s="125"/>
      <c r="J45" s="125"/>
      <c r="K45" s="125"/>
      <c r="L45" s="130"/>
      <c r="M45" s="125"/>
      <c r="N45" s="125"/>
      <c r="O45" s="125"/>
      <c r="P45" s="125"/>
      <c r="Q45" s="125"/>
      <c r="R45" s="125"/>
      <c r="S45" s="125"/>
      <c r="T45" s="125"/>
      <c r="U45" s="125"/>
      <c r="V45" s="125"/>
      <c r="W45" s="125"/>
      <c r="X45" s="125"/>
      <c r="Y45" s="125"/>
      <c r="Z45" s="125"/>
    </row>
    <row r="46" spans="1:26" ht="14.45" hidden="1" customHeight="1">
      <c r="A46" s="125"/>
      <c r="B46" s="130"/>
      <c r="C46" s="125"/>
      <c r="D46" s="125"/>
      <c r="E46" s="125"/>
      <c r="F46" s="125"/>
      <c r="G46" s="125"/>
      <c r="H46" s="125"/>
      <c r="I46" s="125"/>
      <c r="J46" s="125"/>
      <c r="K46" s="125"/>
      <c r="L46" s="130"/>
      <c r="M46" s="125"/>
      <c r="N46" s="125"/>
      <c r="O46" s="125"/>
      <c r="P46" s="125"/>
      <c r="Q46" s="125"/>
      <c r="R46" s="125"/>
      <c r="S46" s="125"/>
      <c r="T46" s="125"/>
      <c r="U46" s="125"/>
      <c r="V46" s="125"/>
      <c r="W46" s="125"/>
      <c r="X46" s="125"/>
      <c r="Y46" s="125"/>
      <c r="Z46" s="125"/>
    </row>
    <row r="47" spans="1:26" ht="14.45" hidden="1" customHeight="1">
      <c r="A47" s="125"/>
      <c r="B47" s="130"/>
      <c r="C47" s="125"/>
      <c r="D47" s="125"/>
      <c r="E47" s="125"/>
      <c r="F47" s="125"/>
      <c r="G47" s="125"/>
      <c r="H47" s="125"/>
      <c r="I47" s="125"/>
      <c r="J47" s="125"/>
      <c r="K47" s="125"/>
      <c r="L47" s="130"/>
      <c r="M47" s="125"/>
      <c r="N47" s="125"/>
      <c r="O47" s="125"/>
      <c r="P47" s="125"/>
      <c r="Q47" s="125"/>
      <c r="R47" s="125"/>
      <c r="S47" s="125"/>
      <c r="T47" s="125"/>
      <c r="U47" s="125"/>
      <c r="V47" s="125"/>
      <c r="W47" s="125"/>
      <c r="X47" s="125"/>
      <c r="Y47" s="125"/>
      <c r="Z47" s="125"/>
    </row>
    <row r="48" spans="1:26" ht="14.45" hidden="1" customHeight="1">
      <c r="A48" s="125"/>
      <c r="B48" s="130"/>
      <c r="C48" s="125"/>
      <c r="D48" s="125"/>
      <c r="E48" s="125"/>
      <c r="F48" s="125"/>
      <c r="G48" s="125"/>
      <c r="H48" s="125"/>
      <c r="I48" s="125"/>
      <c r="J48" s="125"/>
      <c r="K48" s="125"/>
      <c r="L48" s="130"/>
      <c r="M48" s="125"/>
      <c r="N48" s="125"/>
      <c r="O48" s="125"/>
      <c r="P48" s="125"/>
      <c r="Q48" s="125"/>
      <c r="R48" s="125"/>
      <c r="S48" s="125"/>
      <c r="T48" s="125"/>
      <c r="U48" s="125"/>
      <c r="V48" s="125"/>
      <c r="W48" s="125"/>
      <c r="X48" s="125"/>
      <c r="Y48" s="125"/>
      <c r="Z48" s="125"/>
    </row>
    <row r="49" spans="1:26" ht="14.45" hidden="1" customHeight="1">
      <c r="A49" s="125"/>
      <c r="B49" s="130"/>
      <c r="C49" s="125"/>
      <c r="D49" s="125"/>
      <c r="E49" s="125"/>
      <c r="F49" s="125"/>
      <c r="G49" s="125"/>
      <c r="H49" s="125"/>
      <c r="I49" s="125"/>
      <c r="J49" s="125"/>
      <c r="K49" s="125"/>
      <c r="L49" s="130"/>
      <c r="M49" s="125"/>
      <c r="N49" s="125"/>
      <c r="O49" s="125"/>
      <c r="P49" s="125"/>
      <c r="Q49" s="125"/>
      <c r="R49" s="125"/>
      <c r="S49" s="125"/>
      <c r="T49" s="125"/>
      <c r="U49" s="125"/>
      <c r="V49" s="125"/>
      <c r="W49" s="125"/>
      <c r="X49" s="125"/>
      <c r="Y49" s="125"/>
      <c r="Z49" s="125"/>
    </row>
    <row r="50" spans="1:26" s="1" customFormat="1" ht="14.45" hidden="1" customHeight="1">
      <c r="A50" s="136"/>
      <c r="B50" s="137"/>
      <c r="C50" s="136"/>
      <c r="D50" s="162" t="s">
        <v>45</v>
      </c>
      <c r="E50" s="163"/>
      <c r="F50" s="163"/>
      <c r="G50" s="162" t="s">
        <v>46</v>
      </c>
      <c r="H50" s="163"/>
      <c r="I50" s="163"/>
      <c r="J50" s="163"/>
      <c r="K50" s="163"/>
      <c r="L50" s="137"/>
      <c r="M50" s="136"/>
      <c r="N50" s="136"/>
      <c r="O50" s="136"/>
      <c r="P50" s="136"/>
      <c r="Q50" s="136"/>
      <c r="R50" s="136"/>
      <c r="S50" s="136"/>
      <c r="T50" s="136"/>
      <c r="U50" s="136"/>
      <c r="V50" s="136"/>
      <c r="W50" s="136"/>
      <c r="X50" s="136"/>
      <c r="Y50" s="136"/>
      <c r="Z50" s="136"/>
    </row>
    <row r="51" spans="1:26" hidden="1">
      <c r="A51" s="125"/>
      <c r="B51" s="130"/>
      <c r="C51" s="125"/>
      <c r="D51" s="125"/>
      <c r="E51" s="125"/>
      <c r="F51" s="125"/>
      <c r="G51" s="125"/>
      <c r="H51" s="125"/>
      <c r="I51" s="125"/>
      <c r="J51" s="125"/>
      <c r="K51" s="125"/>
      <c r="L51" s="130"/>
      <c r="M51" s="125"/>
      <c r="N51" s="125"/>
      <c r="O51" s="125"/>
      <c r="P51" s="125"/>
      <c r="Q51" s="125"/>
      <c r="R51" s="125"/>
      <c r="S51" s="125"/>
      <c r="T51" s="125"/>
      <c r="U51" s="125"/>
      <c r="V51" s="125"/>
      <c r="W51" s="125"/>
      <c r="X51" s="125"/>
      <c r="Y51" s="125"/>
      <c r="Z51" s="125"/>
    </row>
    <row r="52" spans="1:26" hidden="1">
      <c r="A52" s="125"/>
      <c r="B52" s="130"/>
      <c r="C52" s="125"/>
      <c r="D52" s="125"/>
      <c r="E52" s="125"/>
      <c r="F52" s="125"/>
      <c r="G52" s="125"/>
      <c r="H52" s="125"/>
      <c r="I52" s="125"/>
      <c r="J52" s="125"/>
      <c r="K52" s="125"/>
      <c r="L52" s="130"/>
      <c r="M52" s="125"/>
      <c r="N52" s="125"/>
      <c r="O52" s="125"/>
      <c r="P52" s="125"/>
      <c r="Q52" s="125"/>
      <c r="R52" s="125"/>
      <c r="S52" s="125"/>
      <c r="T52" s="125"/>
      <c r="U52" s="125"/>
      <c r="V52" s="125"/>
      <c r="W52" s="125"/>
      <c r="X52" s="125"/>
      <c r="Y52" s="125"/>
      <c r="Z52" s="125"/>
    </row>
    <row r="53" spans="1:26" hidden="1">
      <c r="A53" s="125"/>
      <c r="B53" s="130"/>
      <c r="C53" s="125"/>
      <c r="D53" s="125"/>
      <c r="E53" s="125"/>
      <c r="F53" s="125"/>
      <c r="G53" s="125"/>
      <c r="H53" s="125"/>
      <c r="I53" s="125"/>
      <c r="J53" s="125"/>
      <c r="K53" s="125"/>
      <c r="L53" s="130"/>
      <c r="M53" s="125"/>
      <c r="N53" s="125"/>
      <c r="O53" s="125"/>
      <c r="P53" s="125"/>
      <c r="Q53" s="125"/>
      <c r="R53" s="125"/>
      <c r="S53" s="125"/>
      <c r="T53" s="125"/>
      <c r="U53" s="125"/>
      <c r="V53" s="125"/>
      <c r="W53" s="125"/>
      <c r="X53" s="125"/>
      <c r="Y53" s="125"/>
      <c r="Z53" s="125"/>
    </row>
    <row r="54" spans="1:26" hidden="1">
      <c r="A54" s="125"/>
      <c r="B54" s="130"/>
      <c r="C54" s="125"/>
      <c r="D54" s="125"/>
      <c r="E54" s="125"/>
      <c r="F54" s="125"/>
      <c r="G54" s="125"/>
      <c r="H54" s="125"/>
      <c r="I54" s="125"/>
      <c r="J54" s="125"/>
      <c r="K54" s="125"/>
      <c r="L54" s="130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</row>
    <row r="55" spans="1:26" hidden="1">
      <c r="A55" s="125"/>
      <c r="B55" s="130"/>
      <c r="C55" s="125"/>
      <c r="D55" s="125"/>
      <c r="E55" s="125"/>
      <c r="F55" s="125"/>
      <c r="G55" s="125"/>
      <c r="H55" s="125"/>
      <c r="I55" s="125"/>
      <c r="J55" s="125"/>
      <c r="K55" s="125"/>
      <c r="L55" s="130"/>
      <c r="M55" s="125"/>
      <c r="N55" s="125"/>
      <c r="O55" s="125"/>
      <c r="P55" s="125"/>
      <c r="Q55" s="125"/>
      <c r="R55" s="125"/>
      <c r="S55" s="125"/>
      <c r="T55" s="125"/>
      <c r="U55" s="125"/>
      <c r="V55" s="125"/>
      <c r="W55" s="125"/>
      <c r="X55" s="125"/>
      <c r="Y55" s="125"/>
      <c r="Z55" s="125"/>
    </row>
    <row r="56" spans="1:26" hidden="1">
      <c r="A56" s="125"/>
      <c r="B56" s="130"/>
      <c r="C56" s="125"/>
      <c r="D56" s="125"/>
      <c r="E56" s="125"/>
      <c r="F56" s="125"/>
      <c r="G56" s="125"/>
      <c r="H56" s="125"/>
      <c r="I56" s="125"/>
      <c r="J56" s="125"/>
      <c r="K56" s="125"/>
      <c r="L56" s="130"/>
      <c r="M56" s="125"/>
      <c r="N56" s="125"/>
      <c r="O56" s="125"/>
      <c r="P56" s="125"/>
      <c r="Q56" s="125"/>
      <c r="R56" s="125"/>
      <c r="S56" s="125"/>
      <c r="T56" s="125"/>
      <c r="U56" s="125"/>
      <c r="V56" s="125"/>
      <c r="W56" s="125"/>
      <c r="X56" s="125"/>
      <c r="Y56" s="125"/>
      <c r="Z56" s="125"/>
    </row>
    <row r="57" spans="1:26" hidden="1">
      <c r="A57" s="125"/>
      <c r="B57" s="130"/>
      <c r="C57" s="125"/>
      <c r="D57" s="125"/>
      <c r="E57" s="125"/>
      <c r="F57" s="125"/>
      <c r="G57" s="125"/>
      <c r="H57" s="125"/>
      <c r="I57" s="125"/>
      <c r="J57" s="125"/>
      <c r="K57" s="125"/>
      <c r="L57" s="130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</row>
    <row r="58" spans="1:26" hidden="1">
      <c r="A58" s="125"/>
      <c r="B58" s="130"/>
      <c r="C58" s="125"/>
      <c r="D58" s="125"/>
      <c r="E58" s="125"/>
      <c r="F58" s="125"/>
      <c r="G58" s="125"/>
      <c r="H58" s="125"/>
      <c r="I58" s="125"/>
      <c r="J58" s="125"/>
      <c r="K58" s="125"/>
      <c r="L58" s="130"/>
      <c r="M58" s="125"/>
      <c r="N58" s="125"/>
      <c r="O58" s="125"/>
      <c r="P58" s="125"/>
      <c r="Q58" s="125"/>
      <c r="R58" s="125"/>
      <c r="S58" s="125"/>
      <c r="T58" s="125"/>
      <c r="U58" s="125"/>
      <c r="V58" s="125"/>
      <c r="W58" s="125"/>
      <c r="X58" s="125"/>
      <c r="Y58" s="125"/>
      <c r="Z58" s="125"/>
    </row>
    <row r="59" spans="1:26" hidden="1">
      <c r="A59" s="125"/>
      <c r="B59" s="130"/>
      <c r="C59" s="125"/>
      <c r="D59" s="125"/>
      <c r="E59" s="125"/>
      <c r="F59" s="125"/>
      <c r="G59" s="125"/>
      <c r="H59" s="125"/>
      <c r="I59" s="125"/>
      <c r="J59" s="125"/>
      <c r="K59" s="125"/>
      <c r="L59" s="130"/>
      <c r="M59" s="125"/>
      <c r="N59" s="125"/>
      <c r="O59" s="125"/>
      <c r="P59" s="125"/>
      <c r="Q59" s="125"/>
      <c r="R59" s="125"/>
      <c r="S59" s="125"/>
      <c r="T59" s="125"/>
      <c r="U59" s="125"/>
      <c r="V59" s="125"/>
      <c r="W59" s="125"/>
      <c r="X59" s="125"/>
      <c r="Y59" s="125"/>
      <c r="Z59" s="125"/>
    </row>
    <row r="60" spans="1:26" hidden="1">
      <c r="A60" s="125"/>
      <c r="B60" s="130"/>
      <c r="C60" s="125"/>
      <c r="D60" s="125"/>
      <c r="E60" s="125"/>
      <c r="F60" s="125"/>
      <c r="G60" s="125"/>
      <c r="H60" s="125"/>
      <c r="I60" s="125"/>
      <c r="J60" s="125"/>
      <c r="K60" s="125"/>
      <c r="L60" s="130"/>
      <c r="M60" s="125"/>
      <c r="N60" s="125"/>
      <c r="O60" s="125"/>
      <c r="P60" s="125"/>
      <c r="Q60" s="125"/>
      <c r="R60" s="125"/>
      <c r="S60" s="125"/>
      <c r="T60" s="125"/>
      <c r="U60" s="125"/>
      <c r="V60" s="125"/>
      <c r="W60" s="125"/>
      <c r="X60" s="125"/>
      <c r="Y60" s="125"/>
      <c r="Z60" s="125"/>
    </row>
    <row r="61" spans="1:26" s="1" customFormat="1" ht="12.75" hidden="1">
      <c r="A61" s="136"/>
      <c r="B61" s="137"/>
      <c r="C61" s="136"/>
      <c r="D61" s="164" t="s">
        <v>47</v>
      </c>
      <c r="E61" s="165"/>
      <c r="F61" s="166" t="s">
        <v>48</v>
      </c>
      <c r="G61" s="164" t="s">
        <v>47</v>
      </c>
      <c r="H61" s="165"/>
      <c r="I61" s="165"/>
      <c r="J61" s="167" t="s">
        <v>48</v>
      </c>
      <c r="K61" s="165"/>
      <c r="L61" s="137"/>
      <c r="M61" s="136"/>
      <c r="N61" s="136"/>
      <c r="O61" s="136"/>
      <c r="P61" s="136"/>
      <c r="Q61" s="136"/>
      <c r="R61" s="136"/>
      <c r="S61" s="136"/>
      <c r="T61" s="136"/>
      <c r="U61" s="136"/>
      <c r="V61" s="136"/>
      <c r="W61" s="136"/>
      <c r="X61" s="136"/>
      <c r="Y61" s="136"/>
      <c r="Z61" s="136"/>
    </row>
    <row r="62" spans="1:26" hidden="1">
      <c r="A62" s="125"/>
      <c r="B62" s="130"/>
      <c r="C62" s="125"/>
      <c r="D62" s="125"/>
      <c r="E62" s="125"/>
      <c r="F62" s="125"/>
      <c r="G62" s="125"/>
      <c r="H62" s="125"/>
      <c r="I62" s="125"/>
      <c r="J62" s="125"/>
      <c r="K62" s="125"/>
      <c r="L62" s="130"/>
      <c r="M62" s="125"/>
      <c r="N62" s="125"/>
      <c r="O62" s="125"/>
      <c r="P62" s="125"/>
      <c r="Q62" s="125"/>
      <c r="R62" s="125"/>
      <c r="S62" s="125"/>
      <c r="T62" s="125"/>
      <c r="U62" s="125"/>
      <c r="V62" s="125"/>
      <c r="W62" s="125"/>
      <c r="X62" s="125"/>
      <c r="Y62" s="125"/>
      <c r="Z62" s="125"/>
    </row>
    <row r="63" spans="1:26" hidden="1">
      <c r="A63" s="125"/>
      <c r="B63" s="130"/>
      <c r="C63" s="125"/>
      <c r="D63" s="125"/>
      <c r="E63" s="125"/>
      <c r="F63" s="125"/>
      <c r="G63" s="125"/>
      <c r="H63" s="125"/>
      <c r="I63" s="125"/>
      <c r="J63" s="125"/>
      <c r="K63" s="125"/>
      <c r="L63" s="130"/>
      <c r="M63" s="125"/>
      <c r="N63" s="125"/>
      <c r="O63" s="125"/>
      <c r="P63" s="125"/>
      <c r="Q63" s="125"/>
      <c r="R63" s="125"/>
      <c r="S63" s="125"/>
      <c r="T63" s="125"/>
      <c r="U63" s="125"/>
      <c r="V63" s="125"/>
      <c r="W63" s="125"/>
      <c r="X63" s="125"/>
      <c r="Y63" s="125"/>
      <c r="Z63" s="125"/>
    </row>
    <row r="64" spans="1:26" hidden="1">
      <c r="A64" s="125"/>
      <c r="B64" s="130"/>
      <c r="C64" s="125"/>
      <c r="D64" s="125"/>
      <c r="E64" s="125"/>
      <c r="F64" s="125"/>
      <c r="G64" s="125"/>
      <c r="H64" s="125"/>
      <c r="I64" s="125"/>
      <c r="J64" s="125"/>
      <c r="K64" s="125"/>
      <c r="L64" s="130"/>
      <c r="M64" s="125"/>
      <c r="N64" s="125"/>
      <c r="O64" s="125"/>
      <c r="P64" s="125"/>
      <c r="Q64" s="125"/>
      <c r="R64" s="125"/>
      <c r="S64" s="125"/>
      <c r="T64" s="125"/>
      <c r="U64" s="125"/>
      <c r="V64" s="125"/>
      <c r="W64" s="125"/>
      <c r="X64" s="125"/>
      <c r="Y64" s="125"/>
      <c r="Z64" s="125"/>
    </row>
    <row r="65" spans="1:26" s="1" customFormat="1" ht="12.75" hidden="1">
      <c r="A65" s="136"/>
      <c r="B65" s="137"/>
      <c r="C65" s="136"/>
      <c r="D65" s="162" t="s">
        <v>49</v>
      </c>
      <c r="E65" s="163"/>
      <c r="F65" s="163"/>
      <c r="G65" s="162" t="s">
        <v>50</v>
      </c>
      <c r="H65" s="163"/>
      <c r="I65" s="163"/>
      <c r="J65" s="163"/>
      <c r="K65" s="163"/>
      <c r="L65" s="137"/>
      <c r="M65" s="136"/>
      <c r="N65" s="136"/>
      <c r="O65" s="136"/>
      <c r="P65" s="136"/>
      <c r="Q65" s="136"/>
      <c r="R65" s="136"/>
      <c r="S65" s="136"/>
      <c r="T65" s="136"/>
      <c r="U65" s="136"/>
      <c r="V65" s="136"/>
      <c r="W65" s="136"/>
      <c r="X65" s="136"/>
      <c r="Y65" s="136"/>
      <c r="Z65" s="136"/>
    </row>
    <row r="66" spans="1:26" hidden="1">
      <c r="A66" s="125"/>
      <c r="B66" s="130"/>
      <c r="C66" s="125"/>
      <c r="D66" s="125"/>
      <c r="E66" s="125"/>
      <c r="F66" s="125"/>
      <c r="G66" s="125"/>
      <c r="H66" s="125"/>
      <c r="I66" s="125"/>
      <c r="J66" s="125"/>
      <c r="K66" s="125"/>
      <c r="L66" s="130"/>
      <c r="M66" s="125"/>
      <c r="N66" s="125"/>
      <c r="O66" s="125"/>
      <c r="P66" s="125"/>
      <c r="Q66" s="125"/>
      <c r="R66" s="125"/>
      <c r="S66" s="125"/>
      <c r="T66" s="125"/>
      <c r="U66" s="125"/>
      <c r="V66" s="125"/>
      <c r="W66" s="125"/>
      <c r="X66" s="125"/>
      <c r="Y66" s="125"/>
      <c r="Z66" s="125"/>
    </row>
    <row r="67" spans="1:26" hidden="1">
      <c r="A67" s="125"/>
      <c r="B67" s="130"/>
      <c r="C67" s="125"/>
      <c r="D67" s="125"/>
      <c r="E67" s="125"/>
      <c r="F67" s="125"/>
      <c r="G67" s="125"/>
      <c r="H67" s="125"/>
      <c r="I67" s="125"/>
      <c r="J67" s="125"/>
      <c r="K67" s="125"/>
      <c r="L67" s="130"/>
      <c r="M67" s="125"/>
      <c r="N67" s="125"/>
      <c r="O67" s="125"/>
      <c r="P67" s="125"/>
      <c r="Q67" s="125"/>
      <c r="R67" s="125"/>
      <c r="S67" s="125"/>
      <c r="T67" s="125"/>
      <c r="U67" s="125"/>
      <c r="V67" s="125"/>
      <c r="W67" s="125"/>
      <c r="X67" s="125"/>
      <c r="Y67" s="125"/>
      <c r="Z67" s="125"/>
    </row>
    <row r="68" spans="1:26" hidden="1">
      <c r="A68" s="125"/>
      <c r="B68" s="130"/>
      <c r="C68" s="125"/>
      <c r="D68" s="125"/>
      <c r="E68" s="125"/>
      <c r="F68" s="125"/>
      <c r="G68" s="125"/>
      <c r="H68" s="125"/>
      <c r="I68" s="125"/>
      <c r="J68" s="125"/>
      <c r="K68" s="125"/>
      <c r="L68" s="130"/>
      <c r="M68" s="125"/>
      <c r="N68" s="125"/>
      <c r="O68" s="125"/>
      <c r="P68" s="125"/>
      <c r="Q68" s="125"/>
      <c r="R68" s="125"/>
      <c r="S68" s="125"/>
      <c r="T68" s="125"/>
      <c r="U68" s="125"/>
      <c r="V68" s="125"/>
      <c r="W68" s="125"/>
      <c r="X68" s="125"/>
      <c r="Y68" s="125"/>
      <c r="Z68" s="125"/>
    </row>
    <row r="69" spans="1:26" hidden="1">
      <c r="A69" s="125"/>
      <c r="B69" s="130"/>
      <c r="C69" s="125"/>
      <c r="D69" s="125"/>
      <c r="E69" s="125"/>
      <c r="F69" s="125"/>
      <c r="G69" s="125"/>
      <c r="H69" s="125"/>
      <c r="I69" s="125"/>
      <c r="J69" s="125"/>
      <c r="K69" s="125"/>
      <c r="L69" s="130"/>
      <c r="M69" s="125"/>
      <c r="N69" s="125"/>
      <c r="O69" s="125"/>
      <c r="P69" s="125"/>
      <c r="Q69" s="125"/>
      <c r="R69" s="125"/>
      <c r="S69" s="125"/>
      <c r="T69" s="125"/>
      <c r="U69" s="125"/>
      <c r="V69" s="125"/>
      <c r="W69" s="125"/>
      <c r="X69" s="125"/>
      <c r="Y69" s="125"/>
      <c r="Z69" s="125"/>
    </row>
    <row r="70" spans="1:26" hidden="1">
      <c r="A70" s="125"/>
      <c r="B70" s="130"/>
      <c r="C70" s="125"/>
      <c r="D70" s="125"/>
      <c r="E70" s="125"/>
      <c r="F70" s="125"/>
      <c r="G70" s="125"/>
      <c r="H70" s="125"/>
      <c r="I70" s="125"/>
      <c r="J70" s="125"/>
      <c r="K70" s="125"/>
      <c r="L70" s="130"/>
      <c r="M70" s="125"/>
      <c r="N70" s="125"/>
      <c r="O70" s="125"/>
      <c r="P70" s="125"/>
      <c r="Q70" s="125"/>
      <c r="R70" s="125"/>
      <c r="S70" s="125"/>
      <c r="T70" s="125"/>
      <c r="U70" s="125"/>
      <c r="V70" s="125"/>
      <c r="W70" s="125"/>
      <c r="X70" s="125"/>
      <c r="Y70" s="125"/>
      <c r="Z70" s="125"/>
    </row>
    <row r="71" spans="1:26" hidden="1">
      <c r="A71" s="125"/>
      <c r="B71" s="130"/>
      <c r="C71" s="125"/>
      <c r="D71" s="125"/>
      <c r="E71" s="125"/>
      <c r="F71" s="125"/>
      <c r="G71" s="125"/>
      <c r="H71" s="125"/>
      <c r="I71" s="125"/>
      <c r="J71" s="125"/>
      <c r="K71" s="125"/>
      <c r="L71" s="130"/>
      <c r="M71" s="125"/>
      <c r="N71" s="125"/>
      <c r="O71" s="125"/>
      <c r="P71" s="125"/>
      <c r="Q71" s="125"/>
      <c r="R71" s="125"/>
      <c r="S71" s="125"/>
      <c r="T71" s="125"/>
      <c r="U71" s="125"/>
      <c r="V71" s="125"/>
      <c r="W71" s="125"/>
      <c r="X71" s="125"/>
      <c r="Y71" s="125"/>
      <c r="Z71" s="125"/>
    </row>
    <row r="72" spans="1:26" hidden="1">
      <c r="A72" s="125"/>
      <c r="B72" s="130"/>
      <c r="C72" s="125"/>
      <c r="D72" s="125"/>
      <c r="E72" s="125"/>
      <c r="F72" s="125"/>
      <c r="G72" s="125"/>
      <c r="H72" s="125"/>
      <c r="I72" s="125"/>
      <c r="J72" s="125"/>
      <c r="K72" s="125"/>
      <c r="L72" s="130"/>
      <c r="M72" s="125"/>
      <c r="N72" s="125"/>
      <c r="O72" s="125"/>
      <c r="P72" s="125"/>
      <c r="Q72" s="125"/>
      <c r="R72" s="125"/>
      <c r="S72" s="125"/>
      <c r="T72" s="125"/>
      <c r="U72" s="125"/>
      <c r="V72" s="125"/>
      <c r="W72" s="125"/>
      <c r="X72" s="125"/>
      <c r="Y72" s="125"/>
      <c r="Z72" s="125"/>
    </row>
    <row r="73" spans="1:26" hidden="1">
      <c r="A73" s="125"/>
      <c r="B73" s="130"/>
      <c r="C73" s="125"/>
      <c r="D73" s="125"/>
      <c r="E73" s="125"/>
      <c r="F73" s="125"/>
      <c r="G73" s="125"/>
      <c r="H73" s="125"/>
      <c r="I73" s="125"/>
      <c r="J73" s="125"/>
      <c r="K73" s="125"/>
      <c r="L73" s="130"/>
      <c r="M73" s="125"/>
      <c r="N73" s="125"/>
      <c r="O73" s="125"/>
      <c r="P73" s="125"/>
      <c r="Q73" s="125"/>
      <c r="R73" s="125"/>
      <c r="S73" s="125"/>
      <c r="T73" s="125"/>
      <c r="U73" s="125"/>
      <c r="V73" s="125"/>
      <c r="W73" s="125"/>
      <c r="X73" s="125"/>
      <c r="Y73" s="125"/>
      <c r="Z73" s="125"/>
    </row>
    <row r="74" spans="1:26" hidden="1">
      <c r="A74" s="125"/>
      <c r="B74" s="130"/>
      <c r="C74" s="125"/>
      <c r="D74" s="125"/>
      <c r="E74" s="125"/>
      <c r="F74" s="125"/>
      <c r="G74" s="125"/>
      <c r="H74" s="125"/>
      <c r="I74" s="125"/>
      <c r="J74" s="125"/>
      <c r="K74" s="125"/>
      <c r="L74" s="130"/>
      <c r="M74" s="125"/>
      <c r="N74" s="125"/>
      <c r="O74" s="125"/>
      <c r="P74" s="125"/>
      <c r="Q74" s="125"/>
      <c r="R74" s="125"/>
      <c r="S74" s="125"/>
      <c r="T74" s="125"/>
      <c r="U74" s="125"/>
      <c r="V74" s="125"/>
      <c r="W74" s="125"/>
      <c r="X74" s="125"/>
      <c r="Y74" s="125"/>
      <c r="Z74" s="125"/>
    </row>
    <row r="75" spans="1:26" hidden="1">
      <c r="A75" s="125"/>
      <c r="B75" s="130"/>
      <c r="C75" s="125"/>
      <c r="D75" s="125"/>
      <c r="E75" s="125"/>
      <c r="F75" s="125"/>
      <c r="G75" s="125"/>
      <c r="H75" s="125"/>
      <c r="I75" s="125"/>
      <c r="J75" s="125"/>
      <c r="K75" s="125"/>
      <c r="L75" s="130"/>
      <c r="M75" s="125"/>
      <c r="N75" s="125"/>
      <c r="O75" s="125"/>
      <c r="P75" s="125"/>
      <c r="Q75" s="125"/>
      <c r="R75" s="125"/>
      <c r="S75" s="125"/>
      <c r="T75" s="125"/>
      <c r="U75" s="125"/>
      <c r="V75" s="125"/>
      <c r="W75" s="125"/>
      <c r="X75" s="125"/>
      <c r="Y75" s="125"/>
      <c r="Z75" s="125"/>
    </row>
    <row r="76" spans="1:26" s="1" customFormat="1" ht="12.75" hidden="1">
      <c r="A76" s="136"/>
      <c r="B76" s="137"/>
      <c r="C76" s="136"/>
      <c r="D76" s="164" t="s">
        <v>47</v>
      </c>
      <c r="E76" s="165"/>
      <c r="F76" s="166" t="s">
        <v>48</v>
      </c>
      <c r="G76" s="164" t="s">
        <v>47</v>
      </c>
      <c r="H76" s="165"/>
      <c r="I76" s="165"/>
      <c r="J76" s="167" t="s">
        <v>48</v>
      </c>
      <c r="K76" s="165"/>
      <c r="L76" s="137"/>
      <c r="M76" s="136"/>
      <c r="N76" s="136"/>
      <c r="O76" s="136"/>
      <c r="P76" s="136"/>
      <c r="Q76" s="136"/>
      <c r="R76" s="136"/>
      <c r="S76" s="136"/>
      <c r="T76" s="136"/>
      <c r="U76" s="136"/>
      <c r="V76" s="136"/>
      <c r="W76" s="136"/>
      <c r="X76" s="136"/>
      <c r="Y76" s="136"/>
      <c r="Z76" s="136"/>
    </row>
    <row r="77" spans="1:26" s="1" customFormat="1" ht="14.45" hidden="1" customHeight="1">
      <c r="A77" s="136"/>
      <c r="B77" s="168"/>
      <c r="C77" s="169"/>
      <c r="D77" s="169"/>
      <c r="E77" s="169"/>
      <c r="F77" s="169"/>
      <c r="G77" s="169"/>
      <c r="H77" s="169"/>
      <c r="I77" s="169"/>
      <c r="J77" s="169"/>
      <c r="K77" s="169"/>
      <c r="L77" s="137"/>
      <c r="M77" s="136"/>
      <c r="N77" s="136"/>
      <c r="O77" s="136"/>
      <c r="P77" s="136"/>
      <c r="Q77" s="136"/>
      <c r="R77" s="136"/>
      <c r="S77" s="136"/>
      <c r="T77" s="136"/>
      <c r="U77" s="136"/>
      <c r="V77" s="136"/>
      <c r="W77" s="136"/>
      <c r="X77" s="136"/>
      <c r="Y77" s="136"/>
      <c r="Z77" s="136"/>
    </row>
    <row r="78" spans="1:26" hidden="1">
      <c r="A78" s="125"/>
      <c r="B78" s="125"/>
      <c r="C78" s="125"/>
      <c r="D78" s="125"/>
      <c r="E78" s="125"/>
      <c r="F78" s="125"/>
      <c r="G78" s="125"/>
      <c r="H78" s="125"/>
      <c r="I78" s="125"/>
      <c r="J78" s="125"/>
      <c r="K78" s="125"/>
      <c r="L78" s="125"/>
      <c r="M78" s="125"/>
      <c r="N78" s="125"/>
      <c r="O78" s="125"/>
      <c r="P78" s="125"/>
      <c r="Q78" s="125"/>
      <c r="R78" s="125"/>
      <c r="S78" s="125"/>
      <c r="T78" s="125"/>
      <c r="U78" s="125"/>
      <c r="V78" s="125"/>
      <c r="W78" s="125"/>
      <c r="X78" s="125"/>
      <c r="Y78" s="125"/>
      <c r="Z78" s="125"/>
    </row>
    <row r="79" spans="1:26" hidden="1">
      <c r="A79" s="125"/>
      <c r="B79" s="125"/>
      <c r="C79" s="125"/>
      <c r="D79" s="125"/>
      <c r="E79" s="125"/>
      <c r="F79" s="125"/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5"/>
      <c r="S79" s="125"/>
      <c r="T79" s="125"/>
      <c r="U79" s="125"/>
      <c r="V79" s="125"/>
      <c r="W79" s="125"/>
      <c r="X79" s="125"/>
      <c r="Y79" s="125"/>
      <c r="Z79" s="125"/>
    </row>
    <row r="80" spans="1:26" hidden="1">
      <c r="A80" s="125"/>
      <c r="B80" s="125"/>
      <c r="C80" s="125"/>
      <c r="D80" s="125"/>
      <c r="E80" s="125"/>
      <c r="F80" s="125"/>
      <c r="G80" s="125"/>
      <c r="H80" s="125"/>
      <c r="I80" s="125"/>
      <c r="J80" s="125"/>
      <c r="K80" s="125"/>
      <c r="L80" s="125"/>
      <c r="M80" s="125"/>
      <c r="N80" s="125"/>
      <c r="O80" s="125"/>
      <c r="P80" s="125"/>
      <c r="Q80" s="125"/>
      <c r="R80" s="125"/>
      <c r="S80" s="125"/>
      <c r="T80" s="125"/>
      <c r="U80" s="125"/>
      <c r="V80" s="125"/>
      <c r="W80" s="125"/>
      <c r="X80" s="125"/>
      <c r="Y80" s="125"/>
      <c r="Z80" s="125"/>
    </row>
    <row r="81" spans="1:47" s="1" customFormat="1" ht="6.95" hidden="1" customHeight="1">
      <c r="A81" s="136"/>
      <c r="B81" s="170"/>
      <c r="C81" s="171"/>
      <c r="D81" s="171"/>
      <c r="E81" s="171"/>
      <c r="F81" s="171"/>
      <c r="G81" s="171"/>
      <c r="H81" s="171"/>
      <c r="I81" s="171"/>
      <c r="J81" s="171"/>
      <c r="K81" s="171"/>
      <c r="L81" s="137"/>
      <c r="M81" s="136"/>
      <c r="N81" s="136"/>
      <c r="O81" s="136"/>
      <c r="P81" s="136"/>
      <c r="Q81" s="136"/>
      <c r="R81" s="136"/>
      <c r="S81" s="136"/>
      <c r="T81" s="136"/>
      <c r="U81" s="136"/>
      <c r="V81" s="136"/>
      <c r="W81" s="136"/>
      <c r="X81" s="136"/>
      <c r="Y81" s="136"/>
      <c r="Z81" s="136"/>
    </row>
    <row r="82" spans="1:47" s="1" customFormat="1" ht="24.95" hidden="1" customHeight="1">
      <c r="A82" s="136"/>
      <c r="B82" s="137"/>
      <c r="C82" s="131" t="s">
        <v>86</v>
      </c>
      <c r="D82" s="136"/>
      <c r="E82" s="136"/>
      <c r="F82" s="136"/>
      <c r="G82" s="136"/>
      <c r="H82" s="136"/>
      <c r="I82" s="136"/>
      <c r="J82" s="136"/>
      <c r="K82" s="136"/>
      <c r="L82" s="137"/>
      <c r="M82" s="136"/>
      <c r="N82" s="136"/>
      <c r="O82" s="136"/>
      <c r="P82" s="136"/>
      <c r="Q82" s="136"/>
      <c r="R82" s="136"/>
      <c r="S82" s="136"/>
      <c r="T82" s="136"/>
      <c r="U82" s="136"/>
      <c r="V82" s="136"/>
      <c r="W82" s="136"/>
      <c r="X82" s="136"/>
      <c r="Y82" s="136"/>
      <c r="Z82" s="136"/>
    </row>
    <row r="83" spans="1:47" s="1" customFormat="1" ht="6.95" hidden="1" customHeight="1">
      <c r="A83" s="136"/>
      <c r="B83" s="137"/>
      <c r="C83" s="136"/>
      <c r="D83" s="136"/>
      <c r="E83" s="136"/>
      <c r="F83" s="136"/>
      <c r="G83" s="136"/>
      <c r="H83" s="136"/>
      <c r="I83" s="136"/>
      <c r="J83" s="136"/>
      <c r="K83" s="136"/>
      <c r="L83" s="137"/>
      <c r="M83" s="136"/>
      <c r="N83" s="136"/>
      <c r="O83" s="136"/>
      <c r="P83" s="136"/>
      <c r="Q83" s="136"/>
      <c r="R83" s="136"/>
      <c r="S83" s="136"/>
      <c r="T83" s="136"/>
      <c r="U83" s="136"/>
      <c r="V83" s="136"/>
      <c r="W83" s="136"/>
      <c r="X83" s="136"/>
      <c r="Y83" s="136"/>
      <c r="Z83" s="136"/>
    </row>
    <row r="84" spans="1:47" s="1" customFormat="1" ht="12" hidden="1" customHeight="1">
      <c r="A84" s="136"/>
      <c r="B84" s="137"/>
      <c r="C84" s="133" t="s">
        <v>16</v>
      </c>
      <c r="D84" s="136"/>
      <c r="E84" s="136"/>
      <c r="F84" s="136"/>
      <c r="G84" s="136"/>
      <c r="H84" s="136"/>
      <c r="I84" s="136"/>
      <c r="J84" s="136"/>
      <c r="K84" s="136"/>
      <c r="L84" s="137"/>
      <c r="M84" s="136"/>
      <c r="N84" s="136"/>
      <c r="O84" s="136"/>
      <c r="P84" s="136"/>
      <c r="Q84" s="136"/>
      <c r="R84" s="136"/>
      <c r="S84" s="136"/>
      <c r="T84" s="136"/>
      <c r="U84" s="136"/>
      <c r="V84" s="136"/>
      <c r="W84" s="136"/>
      <c r="X84" s="136"/>
      <c r="Y84" s="136"/>
      <c r="Z84" s="136"/>
    </row>
    <row r="85" spans="1:47" s="1" customFormat="1" ht="16.5" hidden="1" customHeight="1">
      <c r="A85" s="136"/>
      <c r="B85" s="137"/>
      <c r="C85" s="136"/>
      <c r="D85" s="136"/>
      <c r="E85" s="134" t="str">
        <f>E7</f>
        <v>Centrum technického a inovativního vzdělání, Kyjov</v>
      </c>
      <c r="F85" s="135"/>
      <c r="G85" s="135"/>
      <c r="H85" s="135"/>
      <c r="I85" s="136"/>
      <c r="J85" s="136"/>
      <c r="K85" s="136"/>
      <c r="L85" s="137"/>
      <c r="M85" s="136"/>
      <c r="N85" s="136"/>
      <c r="O85" s="136"/>
      <c r="P85" s="136"/>
      <c r="Q85" s="136"/>
      <c r="R85" s="136"/>
      <c r="S85" s="136"/>
      <c r="T85" s="136"/>
      <c r="U85" s="136"/>
      <c r="V85" s="136"/>
      <c r="W85" s="136"/>
      <c r="X85" s="136"/>
      <c r="Y85" s="136"/>
      <c r="Z85" s="136"/>
    </row>
    <row r="86" spans="1:47" s="1" customFormat="1" ht="12" hidden="1" customHeight="1">
      <c r="A86" s="136"/>
      <c r="B86" s="137"/>
      <c r="C86" s="133" t="s">
        <v>84</v>
      </c>
      <c r="D86" s="136"/>
      <c r="E86" s="136"/>
      <c r="F86" s="136"/>
      <c r="G86" s="136"/>
      <c r="H86" s="136"/>
      <c r="I86" s="136"/>
      <c r="J86" s="136"/>
      <c r="K86" s="136"/>
      <c r="L86" s="137"/>
      <c r="M86" s="136"/>
      <c r="N86" s="136"/>
      <c r="O86" s="136"/>
      <c r="P86" s="136"/>
      <c r="Q86" s="136"/>
      <c r="R86" s="136"/>
      <c r="S86" s="136"/>
      <c r="T86" s="136"/>
      <c r="U86" s="136"/>
      <c r="V86" s="136"/>
      <c r="W86" s="136"/>
      <c r="X86" s="136"/>
      <c r="Y86" s="136"/>
      <c r="Z86" s="136"/>
    </row>
    <row r="87" spans="1:47" s="1" customFormat="1" ht="16.5" hidden="1" customHeight="1">
      <c r="A87" s="136"/>
      <c r="B87" s="137"/>
      <c r="C87" s="136"/>
      <c r="D87" s="136"/>
      <c r="E87" s="138" t="str">
        <f>E9</f>
        <v>F.03 - Technika</v>
      </c>
      <c r="F87" s="139"/>
      <c r="G87" s="139"/>
      <c r="H87" s="139"/>
      <c r="I87" s="136"/>
      <c r="J87" s="136"/>
      <c r="K87" s="136"/>
      <c r="L87" s="137"/>
      <c r="M87" s="136"/>
      <c r="N87" s="136"/>
      <c r="O87" s="136"/>
      <c r="P87" s="136"/>
      <c r="Q87" s="136"/>
      <c r="R87" s="136"/>
      <c r="S87" s="136"/>
      <c r="T87" s="136"/>
      <c r="U87" s="136"/>
      <c r="V87" s="136"/>
      <c r="W87" s="136"/>
      <c r="X87" s="136"/>
      <c r="Y87" s="136"/>
      <c r="Z87" s="136"/>
    </row>
    <row r="88" spans="1:47" s="1" customFormat="1" ht="6.95" hidden="1" customHeight="1">
      <c r="A88" s="136"/>
      <c r="B88" s="137"/>
      <c r="C88" s="136"/>
      <c r="D88" s="136"/>
      <c r="E88" s="136"/>
      <c r="F88" s="136"/>
      <c r="G88" s="136"/>
      <c r="H88" s="136"/>
      <c r="I88" s="136"/>
      <c r="J88" s="136"/>
      <c r="K88" s="136"/>
      <c r="L88" s="137"/>
      <c r="M88" s="136"/>
      <c r="N88" s="136"/>
      <c r="O88" s="136"/>
      <c r="P88" s="136"/>
      <c r="Q88" s="136"/>
      <c r="R88" s="136"/>
      <c r="S88" s="136"/>
      <c r="T88" s="136"/>
      <c r="U88" s="136"/>
      <c r="V88" s="136"/>
      <c r="W88" s="136"/>
      <c r="X88" s="136"/>
      <c r="Y88" s="136"/>
      <c r="Z88" s="136"/>
    </row>
    <row r="89" spans="1:47" s="1" customFormat="1" ht="12" hidden="1" customHeight="1">
      <c r="A89" s="136"/>
      <c r="B89" s="137"/>
      <c r="C89" s="133" t="s">
        <v>20</v>
      </c>
      <c r="D89" s="136"/>
      <c r="E89" s="136"/>
      <c r="F89" s="140" t="str">
        <f>F12</f>
        <v xml:space="preserve"> </v>
      </c>
      <c r="G89" s="136"/>
      <c r="H89" s="136"/>
      <c r="I89" s="133" t="s">
        <v>22</v>
      </c>
      <c r="J89" s="141">
        <f>IF(J12="","",J12)</f>
        <v>45894</v>
      </c>
      <c r="K89" s="136"/>
      <c r="L89" s="137"/>
      <c r="M89" s="136"/>
      <c r="N89" s="136"/>
      <c r="O89" s="136"/>
      <c r="P89" s="136"/>
      <c r="Q89" s="136"/>
      <c r="R89" s="136"/>
      <c r="S89" s="136"/>
      <c r="T89" s="136"/>
      <c r="U89" s="136"/>
      <c r="V89" s="136"/>
      <c r="W89" s="136"/>
      <c r="X89" s="136"/>
      <c r="Y89" s="136"/>
      <c r="Z89" s="136"/>
    </row>
    <row r="90" spans="1:47" s="1" customFormat="1" ht="6.95" hidden="1" customHeight="1">
      <c r="A90" s="136"/>
      <c r="B90" s="137"/>
      <c r="C90" s="136"/>
      <c r="D90" s="136"/>
      <c r="E90" s="136"/>
      <c r="F90" s="136"/>
      <c r="G90" s="136"/>
      <c r="H90" s="136"/>
      <c r="I90" s="136"/>
      <c r="J90" s="136"/>
      <c r="K90" s="136"/>
      <c r="L90" s="137"/>
      <c r="M90" s="136"/>
      <c r="N90" s="136"/>
      <c r="O90" s="136"/>
      <c r="P90" s="136"/>
      <c r="Q90" s="136"/>
      <c r="R90" s="136"/>
      <c r="S90" s="136"/>
      <c r="T90" s="136"/>
      <c r="U90" s="136"/>
      <c r="V90" s="136"/>
      <c r="W90" s="136"/>
      <c r="X90" s="136"/>
      <c r="Y90" s="136"/>
      <c r="Z90" s="136"/>
    </row>
    <row r="91" spans="1:47" s="1" customFormat="1" ht="15.2" hidden="1" customHeight="1">
      <c r="A91" s="136"/>
      <c r="B91" s="137"/>
      <c r="C91" s="133" t="s">
        <v>23</v>
      </c>
      <c r="D91" s="136"/>
      <c r="E91" s="136"/>
      <c r="F91" s="140" t="str">
        <f>E15</f>
        <v xml:space="preserve"> </v>
      </c>
      <c r="G91" s="136"/>
      <c r="H91" s="136"/>
      <c r="I91" s="133" t="s">
        <v>28</v>
      </c>
      <c r="J91" s="172" t="str">
        <f>E21</f>
        <v xml:space="preserve"> </v>
      </c>
      <c r="K91" s="136"/>
      <c r="L91" s="137"/>
      <c r="M91" s="136"/>
      <c r="N91" s="136"/>
      <c r="O91" s="136"/>
      <c r="P91" s="136"/>
      <c r="Q91" s="136"/>
      <c r="R91" s="136"/>
      <c r="S91" s="136"/>
      <c r="T91" s="136"/>
      <c r="U91" s="136"/>
      <c r="V91" s="136"/>
      <c r="W91" s="136"/>
      <c r="X91" s="136"/>
      <c r="Y91" s="136"/>
      <c r="Z91" s="136"/>
    </row>
    <row r="92" spans="1:47" s="1" customFormat="1" ht="15.2" hidden="1" customHeight="1">
      <c r="A92" s="136"/>
      <c r="B92" s="137"/>
      <c r="C92" s="133" t="s">
        <v>26</v>
      </c>
      <c r="D92" s="136"/>
      <c r="E92" s="136"/>
      <c r="F92" s="140" t="str">
        <f>IF(E18="","",E18)</f>
        <v>Vyplň údaj</v>
      </c>
      <c r="G92" s="136"/>
      <c r="H92" s="136"/>
      <c r="I92" s="133" t="s">
        <v>30</v>
      </c>
      <c r="J92" s="172" t="str">
        <f>E24</f>
        <v xml:space="preserve"> </v>
      </c>
      <c r="K92" s="136"/>
      <c r="L92" s="137"/>
      <c r="M92" s="136"/>
      <c r="N92" s="136"/>
      <c r="O92" s="136"/>
      <c r="P92" s="136"/>
      <c r="Q92" s="136"/>
      <c r="R92" s="136"/>
      <c r="S92" s="136"/>
      <c r="T92" s="136"/>
      <c r="U92" s="136"/>
      <c r="V92" s="136"/>
      <c r="W92" s="136"/>
      <c r="X92" s="136"/>
      <c r="Y92" s="136"/>
      <c r="Z92" s="136"/>
    </row>
    <row r="93" spans="1:47" s="1" customFormat="1" ht="10.35" hidden="1" customHeight="1">
      <c r="A93" s="136"/>
      <c r="B93" s="137"/>
      <c r="C93" s="136"/>
      <c r="D93" s="136"/>
      <c r="E93" s="136"/>
      <c r="F93" s="136"/>
      <c r="G93" s="136"/>
      <c r="H93" s="136"/>
      <c r="I93" s="136"/>
      <c r="J93" s="136"/>
      <c r="K93" s="136"/>
      <c r="L93" s="137"/>
      <c r="M93" s="136"/>
      <c r="N93" s="136"/>
      <c r="O93" s="136"/>
      <c r="P93" s="136"/>
      <c r="Q93" s="136"/>
      <c r="R93" s="136"/>
      <c r="S93" s="136"/>
      <c r="T93" s="136"/>
      <c r="U93" s="136"/>
      <c r="V93" s="136"/>
      <c r="W93" s="136"/>
      <c r="X93" s="136"/>
      <c r="Y93" s="136"/>
      <c r="Z93" s="136"/>
    </row>
    <row r="94" spans="1:47" s="1" customFormat="1" ht="29.25" hidden="1" customHeight="1">
      <c r="A94" s="136"/>
      <c r="B94" s="137"/>
      <c r="C94" s="173" t="s">
        <v>87</v>
      </c>
      <c r="D94" s="155"/>
      <c r="E94" s="155"/>
      <c r="F94" s="155"/>
      <c r="G94" s="155"/>
      <c r="H94" s="155"/>
      <c r="I94" s="155"/>
      <c r="J94" s="174" t="s">
        <v>88</v>
      </c>
      <c r="K94" s="155"/>
      <c r="L94" s="137"/>
      <c r="M94" s="136"/>
      <c r="N94" s="136"/>
      <c r="O94" s="136"/>
      <c r="P94" s="136"/>
      <c r="Q94" s="136"/>
      <c r="R94" s="136"/>
      <c r="S94" s="136"/>
      <c r="T94" s="136"/>
      <c r="U94" s="136"/>
      <c r="V94" s="136"/>
      <c r="W94" s="136"/>
      <c r="X94" s="136"/>
      <c r="Y94" s="136"/>
      <c r="Z94" s="136"/>
    </row>
    <row r="95" spans="1:47" s="1" customFormat="1" ht="10.35" hidden="1" customHeight="1">
      <c r="A95" s="136"/>
      <c r="B95" s="137"/>
      <c r="C95" s="136"/>
      <c r="D95" s="136"/>
      <c r="E95" s="136"/>
      <c r="F95" s="136"/>
      <c r="G95" s="136"/>
      <c r="H95" s="136"/>
      <c r="I95" s="136"/>
      <c r="J95" s="136"/>
      <c r="K95" s="136"/>
      <c r="L95" s="137"/>
      <c r="M95" s="136"/>
      <c r="N95" s="136"/>
      <c r="O95" s="136"/>
      <c r="P95" s="136"/>
      <c r="Q95" s="136"/>
      <c r="R95" s="136"/>
      <c r="S95" s="136"/>
      <c r="T95" s="136"/>
      <c r="U95" s="136"/>
      <c r="V95" s="136"/>
      <c r="W95" s="136"/>
      <c r="X95" s="136"/>
      <c r="Y95" s="136"/>
      <c r="Z95" s="136"/>
    </row>
    <row r="96" spans="1:47" s="1" customFormat="1" ht="22.9" hidden="1" customHeight="1">
      <c r="A96" s="136"/>
      <c r="B96" s="137"/>
      <c r="C96" s="175" t="s">
        <v>89</v>
      </c>
      <c r="D96" s="136"/>
      <c r="E96" s="136"/>
      <c r="F96" s="136"/>
      <c r="G96" s="136"/>
      <c r="H96" s="136"/>
      <c r="I96" s="136"/>
      <c r="J96" s="150">
        <f>J120</f>
        <v>0</v>
      </c>
      <c r="K96" s="136"/>
      <c r="L96" s="137"/>
      <c r="M96" s="136"/>
      <c r="N96" s="136"/>
      <c r="O96" s="136"/>
      <c r="P96" s="136"/>
      <c r="Q96" s="136"/>
      <c r="R96" s="136"/>
      <c r="S96" s="136"/>
      <c r="T96" s="136"/>
      <c r="U96" s="136"/>
      <c r="V96" s="136"/>
      <c r="W96" s="136"/>
      <c r="X96" s="136"/>
      <c r="Y96" s="136"/>
      <c r="Z96" s="136"/>
      <c r="AU96" s="12" t="s">
        <v>90</v>
      </c>
    </row>
    <row r="97" spans="1:26" s="8" customFormat="1" ht="24.95" hidden="1" customHeight="1">
      <c r="A97" s="176"/>
      <c r="B97" s="177"/>
      <c r="C97" s="176"/>
      <c r="D97" s="178" t="s">
        <v>305</v>
      </c>
      <c r="E97" s="179"/>
      <c r="F97" s="179"/>
      <c r="G97" s="179"/>
      <c r="H97" s="179"/>
      <c r="I97" s="179"/>
      <c r="J97" s="180">
        <f>J121</f>
        <v>0</v>
      </c>
      <c r="K97" s="176"/>
      <c r="L97" s="177"/>
      <c r="M97" s="176"/>
      <c r="N97" s="176"/>
      <c r="O97" s="176"/>
      <c r="P97" s="176"/>
      <c r="Q97" s="176"/>
      <c r="R97" s="176"/>
      <c r="S97" s="176"/>
      <c r="T97" s="176"/>
      <c r="U97" s="176"/>
      <c r="V97" s="176"/>
      <c r="W97" s="176"/>
      <c r="X97" s="176"/>
      <c r="Y97" s="176"/>
      <c r="Z97" s="176"/>
    </row>
    <row r="98" spans="1:26" s="8" customFormat="1" ht="24.95" hidden="1" customHeight="1">
      <c r="A98" s="176"/>
      <c r="B98" s="177"/>
      <c r="C98" s="176"/>
      <c r="D98" s="178" t="s">
        <v>304</v>
      </c>
      <c r="E98" s="179"/>
      <c r="F98" s="179"/>
      <c r="G98" s="179"/>
      <c r="H98" s="179"/>
      <c r="I98" s="179"/>
      <c r="J98" s="180">
        <f>J129</f>
        <v>0</v>
      </c>
      <c r="K98" s="176"/>
      <c r="L98" s="177"/>
      <c r="M98" s="176"/>
      <c r="N98" s="176"/>
      <c r="O98" s="176"/>
      <c r="P98" s="176"/>
      <c r="Q98" s="176"/>
      <c r="R98" s="176"/>
      <c r="S98" s="176"/>
      <c r="T98" s="176"/>
      <c r="U98" s="176"/>
      <c r="V98" s="176"/>
      <c r="W98" s="176"/>
      <c r="X98" s="176"/>
      <c r="Y98" s="176"/>
      <c r="Z98" s="176"/>
    </row>
    <row r="99" spans="1:26" s="8" customFormat="1" ht="24.95" hidden="1" customHeight="1">
      <c r="A99" s="176"/>
      <c r="B99" s="177"/>
      <c r="C99" s="176"/>
      <c r="D99" s="178" t="s">
        <v>303</v>
      </c>
      <c r="E99" s="179"/>
      <c r="F99" s="179"/>
      <c r="G99" s="179"/>
      <c r="H99" s="179"/>
      <c r="I99" s="179"/>
      <c r="J99" s="180">
        <f>J132</f>
        <v>0</v>
      </c>
      <c r="K99" s="176"/>
      <c r="L99" s="177"/>
      <c r="M99" s="176"/>
      <c r="N99" s="176"/>
      <c r="O99" s="176"/>
      <c r="P99" s="176"/>
      <c r="Q99" s="176"/>
      <c r="R99" s="176"/>
      <c r="S99" s="176"/>
      <c r="T99" s="176"/>
      <c r="U99" s="176"/>
      <c r="V99" s="176"/>
      <c r="W99" s="176"/>
      <c r="X99" s="176"/>
      <c r="Y99" s="176"/>
      <c r="Z99" s="176"/>
    </row>
    <row r="100" spans="1:26" s="8" customFormat="1" ht="24.95" hidden="1" customHeight="1">
      <c r="A100" s="176"/>
      <c r="B100" s="177"/>
      <c r="C100" s="176"/>
      <c r="D100" s="178" t="s">
        <v>302</v>
      </c>
      <c r="E100" s="179"/>
      <c r="F100" s="179"/>
      <c r="G100" s="179"/>
      <c r="H100" s="179"/>
      <c r="I100" s="179"/>
      <c r="J100" s="180">
        <f>J154</f>
        <v>0</v>
      </c>
      <c r="K100" s="176"/>
      <c r="L100" s="177"/>
      <c r="M100" s="176"/>
      <c r="N100" s="176"/>
      <c r="O100" s="176"/>
      <c r="P100" s="176"/>
      <c r="Q100" s="176"/>
      <c r="R100" s="176"/>
      <c r="S100" s="176"/>
      <c r="T100" s="176"/>
      <c r="U100" s="176"/>
      <c r="V100" s="176"/>
      <c r="W100" s="176"/>
      <c r="X100" s="176"/>
      <c r="Y100" s="176"/>
      <c r="Z100" s="176"/>
    </row>
    <row r="101" spans="1:26" s="1" customFormat="1" ht="21.75" hidden="1" customHeight="1">
      <c r="A101" s="136"/>
      <c r="B101" s="137"/>
      <c r="C101" s="136"/>
      <c r="D101" s="136"/>
      <c r="E101" s="136"/>
      <c r="F101" s="136"/>
      <c r="G101" s="136"/>
      <c r="H101" s="136"/>
      <c r="I101" s="136"/>
      <c r="J101" s="136"/>
      <c r="K101" s="136"/>
      <c r="L101" s="137"/>
      <c r="M101" s="136"/>
      <c r="N101" s="136"/>
      <c r="O101" s="136"/>
      <c r="P101" s="136"/>
      <c r="Q101" s="136"/>
      <c r="R101" s="136"/>
      <c r="S101" s="136"/>
      <c r="T101" s="136"/>
      <c r="U101" s="136"/>
      <c r="V101" s="136"/>
      <c r="W101" s="136"/>
      <c r="X101" s="136"/>
      <c r="Y101" s="136"/>
      <c r="Z101" s="136"/>
    </row>
    <row r="102" spans="1:26" s="1" customFormat="1" ht="6.95" hidden="1" customHeight="1">
      <c r="A102" s="136"/>
      <c r="B102" s="168"/>
      <c r="C102" s="169"/>
      <c r="D102" s="169"/>
      <c r="E102" s="169"/>
      <c r="F102" s="169"/>
      <c r="G102" s="169"/>
      <c r="H102" s="169"/>
      <c r="I102" s="169"/>
      <c r="J102" s="169"/>
      <c r="K102" s="169"/>
      <c r="L102" s="137"/>
      <c r="M102" s="136"/>
      <c r="N102" s="136"/>
      <c r="O102" s="136"/>
      <c r="P102" s="136"/>
      <c r="Q102" s="136"/>
      <c r="R102" s="136"/>
      <c r="S102" s="136"/>
      <c r="T102" s="136"/>
      <c r="U102" s="136"/>
      <c r="V102" s="136"/>
      <c r="W102" s="136"/>
      <c r="X102" s="136"/>
      <c r="Y102" s="136"/>
      <c r="Z102" s="136"/>
    </row>
    <row r="103" spans="1:26" hidden="1">
      <c r="A103" s="125"/>
      <c r="B103" s="125"/>
      <c r="C103" s="125"/>
      <c r="D103" s="125"/>
      <c r="E103" s="125"/>
      <c r="F103" s="125"/>
      <c r="G103" s="125"/>
      <c r="H103" s="125"/>
      <c r="I103" s="125"/>
      <c r="J103" s="125"/>
      <c r="K103" s="125"/>
      <c r="L103" s="125"/>
      <c r="M103" s="125"/>
      <c r="N103" s="125"/>
      <c r="O103" s="125"/>
      <c r="P103" s="125"/>
      <c r="Q103" s="125"/>
      <c r="R103" s="125"/>
      <c r="S103" s="125"/>
      <c r="T103" s="125"/>
      <c r="U103" s="125"/>
      <c r="V103" s="125"/>
      <c r="W103" s="125"/>
      <c r="X103" s="125"/>
      <c r="Y103" s="125"/>
      <c r="Z103" s="125"/>
    </row>
    <row r="104" spans="1:26" hidden="1">
      <c r="A104" s="125"/>
      <c r="B104" s="125"/>
      <c r="C104" s="125"/>
      <c r="D104" s="125"/>
      <c r="E104" s="125"/>
      <c r="F104" s="125"/>
      <c r="G104" s="125"/>
      <c r="H104" s="125"/>
      <c r="I104" s="125"/>
      <c r="J104" s="125"/>
      <c r="K104" s="125"/>
      <c r="L104" s="125"/>
      <c r="M104" s="125"/>
      <c r="N104" s="125"/>
      <c r="O104" s="125"/>
      <c r="P104" s="125"/>
      <c r="Q104" s="125"/>
      <c r="R104" s="125"/>
      <c r="S104" s="125"/>
      <c r="T104" s="125"/>
      <c r="U104" s="125"/>
      <c r="V104" s="125"/>
      <c r="W104" s="125"/>
      <c r="X104" s="125"/>
      <c r="Y104" s="125"/>
      <c r="Z104" s="125"/>
    </row>
    <row r="105" spans="1:26" hidden="1">
      <c r="A105" s="125"/>
      <c r="B105" s="125"/>
      <c r="C105" s="125"/>
      <c r="D105" s="125"/>
      <c r="E105" s="125"/>
      <c r="F105" s="125"/>
      <c r="G105" s="125"/>
      <c r="H105" s="125"/>
      <c r="I105" s="125"/>
      <c r="J105" s="125"/>
      <c r="K105" s="125"/>
      <c r="L105" s="125"/>
      <c r="M105" s="125"/>
      <c r="N105" s="125"/>
      <c r="O105" s="125"/>
      <c r="P105" s="125"/>
      <c r="Q105" s="125"/>
      <c r="R105" s="125"/>
      <c r="S105" s="125"/>
      <c r="T105" s="125"/>
      <c r="U105" s="125"/>
      <c r="V105" s="125"/>
      <c r="W105" s="125"/>
      <c r="X105" s="125"/>
      <c r="Y105" s="125"/>
      <c r="Z105" s="125"/>
    </row>
    <row r="106" spans="1:26" s="1" customFormat="1" ht="6.95" customHeight="1">
      <c r="A106" s="136"/>
      <c r="B106" s="170"/>
      <c r="C106" s="171"/>
      <c r="D106" s="171"/>
      <c r="E106" s="171"/>
      <c r="F106" s="171"/>
      <c r="G106" s="171"/>
      <c r="H106" s="171"/>
      <c r="I106" s="171"/>
      <c r="J106" s="171"/>
      <c r="K106" s="171"/>
      <c r="L106" s="137"/>
      <c r="M106" s="136"/>
      <c r="N106" s="136"/>
      <c r="O106" s="136"/>
      <c r="P106" s="136"/>
      <c r="Q106" s="136"/>
      <c r="R106" s="136"/>
      <c r="S106" s="136"/>
      <c r="T106" s="136"/>
      <c r="U106" s="136"/>
      <c r="V106" s="136"/>
      <c r="W106" s="136"/>
      <c r="X106" s="136"/>
      <c r="Y106" s="136"/>
      <c r="Z106" s="136"/>
    </row>
    <row r="107" spans="1:26" s="1" customFormat="1" ht="24.95" customHeight="1">
      <c r="A107" s="136"/>
      <c r="B107" s="137"/>
      <c r="C107" s="131" t="s">
        <v>92</v>
      </c>
      <c r="D107" s="136"/>
      <c r="E107" s="136"/>
      <c r="F107" s="136"/>
      <c r="G107" s="136"/>
      <c r="H107" s="136"/>
      <c r="I107" s="136"/>
      <c r="J107" s="136"/>
      <c r="K107" s="136"/>
      <c r="L107" s="137"/>
      <c r="M107" s="136"/>
      <c r="N107" s="136"/>
      <c r="O107" s="136"/>
      <c r="P107" s="136"/>
      <c r="Q107" s="136"/>
      <c r="R107" s="136"/>
      <c r="S107" s="136"/>
      <c r="T107" s="136"/>
      <c r="U107" s="136"/>
      <c r="V107" s="136"/>
      <c r="W107" s="136"/>
      <c r="X107" s="136"/>
      <c r="Y107" s="136"/>
      <c r="Z107" s="136"/>
    </row>
    <row r="108" spans="1:26" s="1" customFormat="1" ht="6.95" customHeight="1">
      <c r="A108" s="136"/>
      <c r="B108" s="137"/>
      <c r="C108" s="136"/>
      <c r="D108" s="136"/>
      <c r="E108" s="136"/>
      <c r="F108" s="136"/>
      <c r="G108" s="136"/>
      <c r="H108" s="136"/>
      <c r="I108" s="136"/>
      <c r="J108" s="136"/>
      <c r="K108" s="136"/>
      <c r="L108" s="137"/>
      <c r="M108" s="136"/>
      <c r="N108" s="136"/>
      <c r="O108" s="136"/>
      <c r="P108" s="136"/>
      <c r="Q108" s="136"/>
      <c r="R108" s="136"/>
      <c r="S108" s="136"/>
      <c r="T108" s="136"/>
      <c r="U108" s="136"/>
      <c r="V108" s="136"/>
      <c r="W108" s="136"/>
      <c r="X108" s="136"/>
      <c r="Y108" s="136"/>
      <c r="Z108" s="136"/>
    </row>
    <row r="109" spans="1:26" s="1" customFormat="1" ht="12" customHeight="1">
      <c r="A109" s="136"/>
      <c r="B109" s="137"/>
      <c r="C109" s="133" t="s">
        <v>16</v>
      </c>
      <c r="D109" s="136"/>
      <c r="E109" s="136"/>
      <c r="F109" s="136"/>
      <c r="G109" s="136"/>
      <c r="H109" s="136"/>
      <c r="I109" s="136"/>
      <c r="J109" s="136"/>
      <c r="K109" s="136"/>
      <c r="L109" s="137"/>
      <c r="M109" s="136"/>
      <c r="N109" s="136"/>
      <c r="O109" s="136"/>
      <c r="P109" s="136"/>
      <c r="Q109" s="136"/>
      <c r="R109" s="136"/>
      <c r="S109" s="136"/>
      <c r="T109" s="136"/>
      <c r="U109" s="136"/>
      <c r="V109" s="136"/>
      <c r="W109" s="136"/>
      <c r="X109" s="136"/>
      <c r="Y109" s="136"/>
      <c r="Z109" s="136"/>
    </row>
    <row r="110" spans="1:26" s="1" customFormat="1" ht="16.5" customHeight="1">
      <c r="A110" s="136"/>
      <c r="B110" s="137"/>
      <c r="C110" s="136"/>
      <c r="D110" s="136"/>
      <c r="E110" s="134" t="str">
        <f>E7</f>
        <v>Centrum technického a inovativního vzdělání, Kyjov</v>
      </c>
      <c r="F110" s="135"/>
      <c r="G110" s="135"/>
      <c r="H110" s="135"/>
      <c r="I110" s="136"/>
      <c r="J110" s="136"/>
      <c r="K110" s="136"/>
      <c r="L110" s="137"/>
      <c r="M110" s="136"/>
      <c r="N110" s="136"/>
      <c r="O110" s="136"/>
      <c r="P110" s="136"/>
      <c r="Q110" s="136"/>
      <c r="R110" s="136"/>
      <c r="S110" s="136"/>
      <c r="T110" s="136"/>
      <c r="U110" s="136"/>
      <c r="V110" s="136"/>
      <c r="W110" s="136"/>
      <c r="X110" s="136"/>
      <c r="Y110" s="136"/>
      <c r="Z110" s="136"/>
    </row>
    <row r="111" spans="1:26" s="1" customFormat="1" ht="12" customHeight="1">
      <c r="A111" s="136"/>
      <c r="B111" s="137"/>
      <c r="C111" s="133" t="s">
        <v>84</v>
      </c>
      <c r="D111" s="136"/>
      <c r="E111" s="136"/>
      <c r="F111" s="136"/>
      <c r="G111" s="136"/>
      <c r="H111" s="136"/>
      <c r="I111" s="136"/>
      <c r="J111" s="136"/>
      <c r="K111" s="136"/>
      <c r="L111" s="137"/>
      <c r="M111" s="136"/>
      <c r="N111" s="136"/>
      <c r="O111" s="136"/>
      <c r="P111" s="136"/>
      <c r="Q111" s="136"/>
      <c r="R111" s="136"/>
      <c r="S111" s="136"/>
      <c r="T111" s="136"/>
      <c r="U111" s="136"/>
      <c r="V111" s="136"/>
      <c r="W111" s="136"/>
      <c r="X111" s="136"/>
      <c r="Y111" s="136"/>
      <c r="Z111" s="136"/>
    </row>
    <row r="112" spans="1:26" s="1" customFormat="1" ht="16.5" customHeight="1">
      <c r="A112" s="136"/>
      <c r="B112" s="137"/>
      <c r="C112" s="136"/>
      <c r="D112" s="136"/>
      <c r="E112" s="138" t="str">
        <f>E9</f>
        <v>F.03 - Technika</v>
      </c>
      <c r="F112" s="139"/>
      <c r="G112" s="139"/>
      <c r="H112" s="139"/>
      <c r="I112" s="136"/>
      <c r="J112" s="136"/>
      <c r="K112" s="136"/>
      <c r="L112" s="137"/>
      <c r="M112" s="136"/>
      <c r="N112" s="136"/>
      <c r="O112" s="136"/>
      <c r="P112" s="136"/>
      <c r="Q112" s="136"/>
      <c r="R112" s="136"/>
      <c r="S112" s="136"/>
      <c r="T112" s="136"/>
      <c r="U112" s="136"/>
      <c r="V112" s="136"/>
      <c r="W112" s="136"/>
      <c r="X112" s="136"/>
      <c r="Y112" s="136"/>
      <c r="Z112" s="136"/>
    </row>
    <row r="113" spans="1:65" s="1" customFormat="1" ht="6.95" customHeight="1">
      <c r="A113" s="136"/>
      <c r="B113" s="137"/>
      <c r="C113" s="136"/>
      <c r="D113" s="136"/>
      <c r="E113" s="136"/>
      <c r="F113" s="136"/>
      <c r="G113" s="136"/>
      <c r="H113" s="136"/>
      <c r="I113" s="136"/>
      <c r="J113" s="136"/>
      <c r="K113" s="136"/>
      <c r="L113" s="137"/>
      <c r="M113" s="136"/>
      <c r="N113" s="136"/>
      <c r="O113" s="136"/>
      <c r="P113" s="136"/>
      <c r="Q113" s="136"/>
      <c r="R113" s="136"/>
      <c r="S113" s="136"/>
      <c r="T113" s="136"/>
      <c r="U113" s="136"/>
      <c r="V113" s="136"/>
      <c r="W113" s="136"/>
      <c r="X113" s="136"/>
      <c r="Y113" s="136"/>
      <c r="Z113" s="136"/>
    </row>
    <row r="114" spans="1:65" s="1" customFormat="1" ht="12" customHeight="1">
      <c r="A114" s="136"/>
      <c r="B114" s="137"/>
      <c r="C114" s="133" t="s">
        <v>20</v>
      </c>
      <c r="D114" s="136"/>
      <c r="E114" s="136"/>
      <c r="F114" s="140" t="str">
        <f>F12</f>
        <v xml:space="preserve"> </v>
      </c>
      <c r="G114" s="136"/>
      <c r="H114" s="136"/>
      <c r="I114" s="133" t="s">
        <v>22</v>
      </c>
      <c r="J114" s="141">
        <f>IF(J12="","",J12)</f>
        <v>45894</v>
      </c>
      <c r="K114" s="136"/>
      <c r="L114" s="137"/>
      <c r="M114" s="136"/>
      <c r="N114" s="136"/>
      <c r="O114" s="136"/>
      <c r="P114" s="136"/>
      <c r="Q114" s="136"/>
      <c r="R114" s="136"/>
      <c r="S114" s="136"/>
      <c r="T114" s="136"/>
      <c r="U114" s="136"/>
      <c r="V114" s="136"/>
      <c r="W114" s="136"/>
      <c r="X114" s="136"/>
      <c r="Y114" s="136"/>
      <c r="Z114" s="136"/>
    </row>
    <row r="115" spans="1:65" s="1" customFormat="1" ht="6.95" customHeight="1">
      <c r="A115" s="136"/>
      <c r="B115" s="137"/>
      <c r="C115" s="136"/>
      <c r="D115" s="136"/>
      <c r="E115" s="136"/>
      <c r="F115" s="136"/>
      <c r="G115" s="136"/>
      <c r="H115" s="136"/>
      <c r="I115" s="136"/>
      <c r="J115" s="136"/>
      <c r="K115" s="136"/>
      <c r="L115" s="137"/>
      <c r="M115" s="136"/>
      <c r="N115" s="136"/>
      <c r="O115" s="136"/>
      <c r="P115" s="136"/>
      <c r="Q115" s="136"/>
      <c r="R115" s="136"/>
      <c r="S115" s="136"/>
      <c r="T115" s="136"/>
      <c r="U115" s="136"/>
      <c r="V115" s="136"/>
      <c r="W115" s="136"/>
      <c r="X115" s="136"/>
      <c r="Y115" s="136"/>
      <c r="Z115" s="136"/>
    </row>
    <row r="116" spans="1:65" s="1" customFormat="1" ht="15.2" customHeight="1">
      <c r="A116" s="136"/>
      <c r="B116" s="137"/>
      <c r="C116" s="133" t="s">
        <v>23</v>
      </c>
      <c r="D116" s="136"/>
      <c r="E116" s="136"/>
      <c r="F116" s="140" t="str">
        <f>E15</f>
        <v xml:space="preserve"> </v>
      </c>
      <c r="G116" s="136"/>
      <c r="H116" s="136"/>
      <c r="I116" s="133" t="s">
        <v>28</v>
      </c>
      <c r="J116" s="172" t="str">
        <f>E21</f>
        <v xml:space="preserve"> </v>
      </c>
      <c r="K116" s="136"/>
      <c r="L116" s="137"/>
      <c r="M116" s="136"/>
      <c r="N116" s="136"/>
      <c r="O116" s="136"/>
      <c r="P116" s="136"/>
      <c r="Q116" s="136"/>
      <c r="R116" s="136"/>
      <c r="S116" s="136"/>
      <c r="T116" s="136"/>
      <c r="U116" s="136"/>
      <c r="V116" s="136"/>
      <c r="W116" s="136"/>
      <c r="X116" s="136"/>
      <c r="Y116" s="136"/>
      <c r="Z116" s="136"/>
    </row>
    <row r="117" spans="1:65" s="1" customFormat="1" ht="15.2" customHeight="1">
      <c r="A117" s="136"/>
      <c r="B117" s="137"/>
      <c r="C117" s="133" t="s">
        <v>26</v>
      </c>
      <c r="D117" s="136"/>
      <c r="E117" s="136"/>
      <c r="F117" s="140" t="str">
        <f>IF(E18="","",E18)</f>
        <v>Vyplň údaj</v>
      </c>
      <c r="G117" s="136"/>
      <c r="H117" s="136"/>
      <c r="I117" s="133" t="s">
        <v>30</v>
      </c>
      <c r="J117" s="172" t="str">
        <f>E24</f>
        <v xml:space="preserve"> </v>
      </c>
      <c r="K117" s="136"/>
      <c r="L117" s="137"/>
      <c r="M117" s="136"/>
      <c r="N117" s="136"/>
      <c r="O117" s="136"/>
      <c r="P117" s="136"/>
      <c r="Q117" s="136"/>
      <c r="R117" s="136"/>
      <c r="S117" s="136"/>
      <c r="T117" s="136"/>
      <c r="U117" s="136"/>
      <c r="V117" s="136"/>
      <c r="W117" s="136"/>
      <c r="X117" s="136"/>
      <c r="Y117" s="136"/>
      <c r="Z117" s="136"/>
    </row>
    <row r="118" spans="1:65" s="1" customFormat="1" ht="10.35" customHeight="1">
      <c r="A118" s="136"/>
      <c r="B118" s="137"/>
      <c r="C118" s="136"/>
      <c r="D118" s="136"/>
      <c r="E118" s="136"/>
      <c r="F118" s="136"/>
      <c r="G118" s="136"/>
      <c r="H118" s="136"/>
      <c r="I118" s="136"/>
      <c r="J118" s="136"/>
      <c r="K118" s="136"/>
      <c r="L118" s="137"/>
      <c r="M118" s="136"/>
      <c r="N118" s="136"/>
      <c r="O118" s="136"/>
      <c r="P118" s="136"/>
      <c r="Q118" s="136"/>
      <c r="R118" s="136"/>
      <c r="S118" s="136"/>
      <c r="T118" s="136"/>
      <c r="U118" s="136"/>
      <c r="V118" s="136"/>
      <c r="W118" s="136"/>
      <c r="X118" s="136"/>
      <c r="Y118" s="136"/>
      <c r="Z118" s="136"/>
    </row>
    <row r="119" spans="1:65" s="9" customFormat="1" ht="29.25" customHeight="1">
      <c r="A119" s="181"/>
      <c r="B119" s="182"/>
      <c r="C119" s="183" t="s">
        <v>93</v>
      </c>
      <c r="D119" s="184" t="s">
        <v>57</v>
      </c>
      <c r="E119" s="184" t="s">
        <v>53</v>
      </c>
      <c r="F119" s="184" t="s">
        <v>54</v>
      </c>
      <c r="G119" s="184" t="s">
        <v>94</v>
      </c>
      <c r="H119" s="184" t="s">
        <v>95</v>
      </c>
      <c r="I119" s="184" t="s">
        <v>96</v>
      </c>
      <c r="J119" s="184" t="s">
        <v>88</v>
      </c>
      <c r="K119" s="185" t="s">
        <v>97</v>
      </c>
      <c r="L119" s="182"/>
      <c r="M119" s="186" t="s">
        <v>1</v>
      </c>
      <c r="N119" s="187" t="s">
        <v>36</v>
      </c>
      <c r="O119" s="187" t="s">
        <v>98</v>
      </c>
      <c r="P119" s="187" t="s">
        <v>99</v>
      </c>
      <c r="Q119" s="187" t="s">
        <v>100</v>
      </c>
      <c r="R119" s="187" t="s">
        <v>101</v>
      </c>
      <c r="S119" s="187" t="s">
        <v>102</v>
      </c>
      <c r="T119" s="187" t="s">
        <v>103</v>
      </c>
      <c r="U119" s="188" t="s">
        <v>104</v>
      </c>
      <c r="V119" s="181"/>
      <c r="W119" s="181"/>
      <c r="X119" s="181"/>
      <c r="Y119" s="181"/>
      <c r="Z119" s="181"/>
    </row>
    <row r="120" spans="1:65" s="1" customFormat="1" ht="22.9" customHeight="1">
      <c r="A120" s="136"/>
      <c r="B120" s="137"/>
      <c r="C120" s="189" t="s">
        <v>105</v>
      </c>
      <c r="D120" s="136"/>
      <c r="E120" s="136"/>
      <c r="F120" s="136"/>
      <c r="G120" s="136"/>
      <c r="H120" s="136"/>
      <c r="I120" s="136"/>
      <c r="J120" s="190">
        <f>BK120</f>
        <v>0</v>
      </c>
      <c r="K120" s="136"/>
      <c r="L120" s="137"/>
      <c r="M120" s="191"/>
      <c r="N120" s="148"/>
      <c r="O120" s="148"/>
      <c r="P120" s="192">
        <f>P121+P129+P132+P154</f>
        <v>0</v>
      </c>
      <c r="Q120" s="148"/>
      <c r="R120" s="192">
        <f>R121+R129+R132+R154</f>
        <v>0</v>
      </c>
      <c r="S120" s="148"/>
      <c r="T120" s="192">
        <f>T121+T129+T132+T154</f>
        <v>0</v>
      </c>
      <c r="U120" s="193"/>
      <c r="V120" s="136"/>
      <c r="W120" s="136"/>
      <c r="X120" s="136"/>
      <c r="Y120" s="136"/>
      <c r="Z120" s="136"/>
      <c r="AT120" s="12" t="s">
        <v>71</v>
      </c>
      <c r="AU120" s="12" t="s">
        <v>90</v>
      </c>
      <c r="BK120" s="73">
        <f>BK121+BK129+BK132+BK154</f>
        <v>0</v>
      </c>
    </row>
    <row r="121" spans="1:65" s="10" customFormat="1" ht="25.9" customHeight="1">
      <c r="A121" s="194"/>
      <c r="B121" s="195"/>
      <c r="C121" s="194"/>
      <c r="D121" s="196" t="s">
        <v>71</v>
      </c>
      <c r="E121" s="197" t="s">
        <v>301</v>
      </c>
      <c r="F121" s="197" t="s">
        <v>300</v>
      </c>
      <c r="G121" s="194"/>
      <c r="H121" s="194"/>
      <c r="I121" s="194"/>
      <c r="J121" s="198">
        <f>BK121</f>
        <v>0</v>
      </c>
      <c r="K121" s="194"/>
      <c r="L121" s="195"/>
      <c r="M121" s="199"/>
      <c r="N121" s="194"/>
      <c r="O121" s="194"/>
      <c r="P121" s="200">
        <f>SUM(P122:P128)</f>
        <v>0</v>
      </c>
      <c r="Q121" s="194"/>
      <c r="R121" s="200">
        <f>SUM(R122:R128)</f>
        <v>0</v>
      </c>
      <c r="S121" s="194"/>
      <c r="T121" s="200">
        <f>SUM(T122:T128)</f>
        <v>0</v>
      </c>
      <c r="U121" s="201"/>
      <c r="V121" s="194"/>
      <c r="W121" s="194"/>
      <c r="X121" s="194"/>
      <c r="Y121" s="194"/>
      <c r="Z121" s="194"/>
      <c r="AR121" s="74" t="s">
        <v>80</v>
      </c>
      <c r="AT121" s="75" t="s">
        <v>71</v>
      </c>
      <c r="AU121" s="75" t="s">
        <v>72</v>
      </c>
      <c r="AY121" s="74" t="s">
        <v>108</v>
      </c>
      <c r="BK121" s="76">
        <f>SUM(BK122:BK128)</f>
        <v>0</v>
      </c>
    </row>
    <row r="122" spans="1:65" s="1" customFormat="1" ht="16.5" customHeight="1">
      <c r="A122" s="136"/>
      <c r="B122" s="137"/>
      <c r="C122" s="202" t="s">
        <v>80</v>
      </c>
      <c r="D122" s="202" t="s">
        <v>109</v>
      </c>
      <c r="E122" s="203" t="s">
        <v>299</v>
      </c>
      <c r="F122" s="204" t="s">
        <v>298</v>
      </c>
      <c r="G122" s="205" t="s">
        <v>112</v>
      </c>
      <c r="H122" s="206">
        <v>1</v>
      </c>
      <c r="I122" s="77"/>
      <c r="J122" s="207">
        <f t="shared" ref="J122:J128" si="0">ROUND(I122*H122,2)</f>
        <v>0</v>
      </c>
      <c r="K122" s="204" t="s">
        <v>1</v>
      </c>
      <c r="L122" s="137"/>
      <c r="M122" s="208" t="s">
        <v>1</v>
      </c>
      <c r="N122" s="209" t="s">
        <v>37</v>
      </c>
      <c r="O122" s="136"/>
      <c r="P122" s="210">
        <f t="shared" ref="P122:P128" si="1">O122*H122</f>
        <v>0</v>
      </c>
      <c r="Q122" s="210">
        <v>0</v>
      </c>
      <c r="R122" s="210">
        <f t="shared" ref="R122:R128" si="2">Q122*H122</f>
        <v>0</v>
      </c>
      <c r="S122" s="210">
        <v>0</v>
      </c>
      <c r="T122" s="210">
        <f t="shared" ref="T122:T128" si="3">S122*H122</f>
        <v>0</v>
      </c>
      <c r="U122" s="211" t="s">
        <v>1</v>
      </c>
      <c r="V122" s="136"/>
      <c r="W122" s="136"/>
      <c r="X122" s="136"/>
      <c r="Y122" s="136"/>
      <c r="Z122" s="136"/>
      <c r="AR122" s="78" t="s">
        <v>113</v>
      </c>
      <c r="AT122" s="78" t="s">
        <v>109</v>
      </c>
      <c r="AU122" s="78" t="s">
        <v>80</v>
      </c>
      <c r="AY122" s="12" t="s">
        <v>108</v>
      </c>
      <c r="BE122" s="79">
        <f t="shared" ref="BE122:BE128" si="4">IF(N122="základní",J122,0)</f>
        <v>0</v>
      </c>
      <c r="BF122" s="79">
        <f t="shared" ref="BF122:BF128" si="5">IF(N122="snížená",J122,0)</f>
        <v>0</v>
      </c>
      <c r="BG122" s="79">
        <f t="shared" ref="BG122:BG128" si="6">IF(N122="zákl. přenesená",J122,0)</f>
        <v>0</v>
      </c>
      <c r="BH122" s="79">
        <f t="shared" ref="BH122:BH128" si="7">IF(N122="sníž. přenesená",J122,0)</f>
        <v>0</v>
      </c>
      <c r="BI122" s="79">
        <f t="shared" ref="BI122:BI128" si="8">IF(N122="nulová",J122,0)</f>
        <v>0</v>
      </c>
      <c r="BJ122" s="12" t="s">
        <v>80</v>
      </c>
      <c r="BK122" s="79">
        <f t="shared" ref="BK122:BK128" si="9">ROUND(I122*H122,2)</f>
        <v>0</v>
      </c>
      <c r="BL122" s="12" t="s">
        <v>113</v>
      </c>
      <c r="BM122" s="78" t="s">
        <v>297</v>
      </c>
    </row>
    <row r="123" spans="1:65" s="1" customFormat="1" ht="16.5" customHeight="1">
      <c r="A123" s="136"/>
      <c r="B123" s="137"/>
      <c r="C123" s="202" t="s">
        <v>82</v>
      </c>
      <c r="D123" s="202" t="s">
        <v>109</v>
      </c>
      <c r="E123" s="203" t="s">
        <v>187</v>
      </c>
      <c r="F123" s="204" t="s">
        <v>296</v>
      </c>
      <c r="G123" s="205" t="s">
        <v>112</v>
      </c>
      <c r="H123" s="206">
        <v>1</v>
      </c>
      <c r="I123" s="77"/>
      <c r="J123" s="207">
        <f t="shared" si="0"/>
        <v>0</v>
      </c>
      <c r="K123" s="204" t="s">
        <v>1</v>
      </c>
      <c r="L123" s="137"/>
      <c r="M123" s="208" t="s">
        <v>1</v>
      </c>
      <c r="N123" s="209" t="s">
        <v>37</v>
      </c>
      <c r="O123" s="136"/>
      <c r="P123" s="210">
        <f t="shared" si="1"/>
        <v>0</v>
      </c>
      <c r="Q123" s="210">
        <v>0</v>
      </c>
      <c r="R123" s="210">
        <f t="shared" si="2"/>
        <v>0</v>
      </c>
      <c r="S123" s="210">
        <v>0</v>
      </c>
      <c r="T123" s="210">
        <f t="shared" si="3"/>
        <v>0</v>
      </c>
      <c r="U123" s="211" t="s">
        <v>1</v>
      </c>
      <c r="V123" s="136"/>
      <c r="W123" s="136"/>
      <c r="X123" s="136"/>
      <c r="Y123" s="136"/>
      <c r="Z123" s="136"/>
      <c r="AR123" s="78" t="s">
        <v>113</v>
      </c>
      <c r="AT123" s="78" t="s">
        <v>109</v>
      </c>
      <c r="AU123" s="78" t="s">
        <v>80</v>
      </c>
      <c r="AY123" s="12" t="s">
        <v>108</v>
      </c>
      <c r="BE123" s="79">
        <f t="shared" si="4"/>
        <v>0</v>
      </c>
      <c r="BF123" s="79">
        <f t="shared" si="5"/>
        <v>0</v>
      </c>
      <c r="BG123" s="79">
        <f t="shared" si="6"/>
        <v>0</v>
      </c>
      <c r="BH123" s="79">
        <f t="shared" si="7"/>
        <v>0</v>
      </c>
      <c r="BI123" s="79">
        <f t="shared" si="8"/>
        <v>0</v>
      </c>
      <c r="BJ123" s="12" t="s">
        <v>80</v>
      </c>
      <c r="BK123" s="79">
        <f t="shared" si="9"/>
        <v>0</v>
      </c>
      <c r="BL123" s="12" t="s">
        <v>113</v>
      </c>
      <c r="BM123" s="78" t="s">
        <v>295</v>
      </c>
    </row>
    <row r="124" spans="1:65" s="1" customFormat="1" ht="16.5" customHeight="1">
      <c r="A124" s="136"/>
      <c r="B124" s="137"/>
      <c r="C124" s="202" t="s">
        <v>118</v>
      </c>
      <c r="D124" s="202" t="s">
        <v>109</v>
      </c>
      <c r="E124" s="203" t="s">
        <v>160</v>
      </c>
      <c r="F124" s="204" t="s">
        <v>294</v>
      </c>
      <c r="G124" s="205" t="s">
        <v>112</v>
      </c>
      <c r="H124" s="206">
        <v>1</v>
      </c>
      <c r="I124" s="77"/>
      <c r="J124" s="207">
        <f t="shared" si="0"/>
        <v>0</v>
      </c>
      <c r="K124" s="204" t="s">
        <v>1</v>
      </c>
      <c r="L124" s="137"/>
      <c r="M124" s="208" t="s">
        <v>1</v>
      </c>
      <c r="N124" s="209" t="s">
        <v>37</v>
      </c>
      <c r="O124" s="136"/>
      <c r="P124" s="210">
        <f t="shared" si="1"/>
        <v>0</v>
      </c>
      <c r="Q124" s="210">
        <v>0</v>
      </c>
      <c r="R124" s="210">
        <f t="shared" si="2"/>
        <v>0</v>
      </c>
      <c r="S124" s="210">
        <v>0</v>
      </c>
      <c r="T124" s="210">
        <f t="shared" si="3"/>
        <v>0</v>
      </c>
      <c r="U124" s="211" t="s">
        <v>1</v>
      </c>
      <c r="V124" s="136"/>
      <c r="W124" s="136"/>
      <c r="X124" s="136"/>
      <c r="Y124" s="136"/>
      <c r="Z124" s="136"/>
      <c r="AR124" s="78" t="s">
        <v>113</v>
      </c>
      <c r="AT124" s="78" t="s">
        <v>109</v>
      </c>
      <c r="AU124" s="78" t="s">
        <v>80</v>
      </c>
      <c r="AY124" s="12" t="s">
        <v>108</v>
      </c>
      <c r="BE124" s="79">
        <f t="shared" si="4"/>
        <v>0</v>
      </c>
      <c r="BF124" s="79">
        <f t="shared" si="5"/>
        <v>0</v>
      </c>
      <c r="BG124" s="79">
        <f t="shared" si="6"/>
        <v>0</v>
      </c>
      <c r="BH124" s="79">
        <f t="shared" si="7"/>
        <v>0</v>
      </c>
      <c r="BI124" s="79">
        <f t="shared" si="8"/>
        <v>0</v>
      </c>
      <c r="BJ124" s="12" t="s">
        <v>80</v>
      </c>
      <c r="BK124" s="79">
        <f t="shared" si="9"/>
        <v>0</v>
      </c>
      <c r="BL124" s="12" t="s">
        <v>113</v>
      </c>
      <c r="BM124" s="78" t="s">
        <v>293</v>
      </c>
    </row>
    <row r="125" spans="1:65" s="1" customFormat="1" ht="16.5" customHeight="1">
      <c r="A125" s="136"/>
      <c r="B125" s="137"/>
      <c r="C125" s="202" t="s">
        <v>113</v>
      </c>
      <c r="D125" s="202" t="s">
        <v>109</v>
      </c>
      <c r="E125" s="203" t="s">
        <v>148</v>
      </c>
      <c r="F125" s="204" t="s">
        <v>259</v>
      </c>
      <c r="G125" s="205" t="s">
        <v>112</v>
      </c>
      <c r="H125" s="206">
        <v>1</v>
      </c>
      <c r="I125" s="77"/>
      <c r="J125" s="207">
        <f t="shared" si="0"/>
        <v>0</v>
      </c>
      <c r="K125" s="204" t="s">
        <v>1</v>
      </c>
      <c r="L125" s="137"/>
      <c r="M125" s="208" t="s">
        <v>1</v>
      </c>
      <c r="N125" s="209" t="s">
        <v>37</v>
      </c>
      <c r="O125" s="136"/>
      <c r="P125" s="210">
        <f t="shared" si="1"/>
        <v>0</v>
      </c>
      <c r="Q125" s="210">
        <v>0</v>
      </c>
      <c r="R125" s="210">
        <f t="shared" si="2"/>
        <v>0</v>
      </c>
      <c r="S125" s="210">
        <v>0</v>
      </c>
      <c r="T125" s="210">
        <f t="shared" si="3"/>
        <v>0</v>
      </c>
      <c r="U125" s="211" t="s">
        <v>1</v>
      </c>
      <c r="V125" s="136"/>
      <c r="W125" s="136"/>
      <c r="X125" s="136"/>
      <c r="Y125" s="136"/>
      <c r="Z125" s="136"/>
      <c r="AR125" s="78" t="s">
        <v>113</v>
      </c>
      <c r="AT125" s="78" t="s">
        <v>109</v>
      </c>
      <c r="AU125" s="78" t="s">
        <v>80</v>
      </c>
      <c r="AY125" s="12" t="s">
        <v>108</v>
      </c>
      <c r="BE125" s="79">
        <f t="shared" si="4"/>
        <v>0</v>
      </c>
      <c r="BF125" s="79">
        <f t="shared" si="5"/>
        <v>0</v>
      </c>
      <c r="BG125" s="79">
        <f t="shared" si="6"/>
        <v>0</v>
      </c>
      <c r="BH125" s="79">
        <f t="shared" si="7"/>
        <v>0</v>
      </c>
      <c r="BI125" s="79">
        <f t="shared" si="8"/>
        <v>0</v>
      </c>
      <c r="BJ125" s="12" t="s">
        <v>80</v>
      </c>
      <c r="BK125" s="79">
        <f t="shared" si="9"/>
        <v>0</v>
      </c>
      <c r="BL125" s="12" t="s">
        <v>113</v>
      </c>
      <c r="BM125" s="78" t="s">
        <v>292</v>
      </c>
    </row>
    <row r="126" spans="1:65" s="1" customFormat="1" ht="16.5" customHeight="1">
      <c r="A126" s="136"/>
      <c r="B126" s="137"/>
      <c r="C126" s="202" t="s">
        <v>195</v>
      </c>
      <c r="D126" s="202" t="s">
        <v>109</v>
      </c>
      <c r="E126" s="203" t="s">
        <v>144</v>
      </c>
      <c r="F126" s="204" t="s">
        <v>291</v>
      </c>
      <c r="G126" s="205" t="s">
        <v>112</v>
      </c>
      <c r="H126" s="206">
        <v>1</v>
      </c>
      <c r="I126" s="77"/>
      <c r="J126" s="207">
        <f t="shared" si="0"/>
        <v>0</v>
      </c>
      <c r="K126" s="204" t="s">
        <v>1</v>
      </c>
      <c r="L126" s="137"/>
      <c r="M126" s="208" t="s">
        <v>1</v>
      </c>
      <c r="N126" s="209" t="s">
        <v>37</v>
      </c>
      <c r="O126" s="136"/>
      <c r="P126" s="210">
        <f t="shared" si="1"/>
        <v>0</v>
      </c>
      <c r="Q126" s="210">
        <v>0</v>
      </c>
      <c r="R126" s="210">
        <f t="shared" si="2"/>
        <v>0</v>
      </c>
      <c r="S126" s="210">
        <v>0</v>
      </c>
      <c r="T126" s="210">
        <f t="shared" si="3"/>
        <v>0</v>
      </c>
      <c r="U126" s="211" t="s">
        <v>1</v>
      </c>
      <c r="V126" s="136"/>
      <c r="W126" s="136"/>
      <c r="X126" s="136"/>
      <c r="Y126" s="136"/>
      <c r="Z126" s="136"/>
      <c r="AR126" s="78" t="s">
        <v>113</v>
      </c>
      <c r="AT126" s="78" t="s">
        <v>109</v>
      </c>
      <c r="AU126" s="78" t="s">
        <v>80</v>
      </c>
      <c r="AY126" s="12" t="s">
        <v>108</v>
      </c>
      <c r="BE126" s="79">
        <f t="shared" si="4"/>
        <v>0</v>
      </c>
      <c r="BF126" s="79">
        <f t="shared" si="5"/>
        <v>0</v>
      </c>
      <c r="BG126" s="79">
        <f t="shared" si="6"/>
        <v>0</v>
      </c>
      <c r="BH126" s="79">
        <f t="shared" si="7"/>
        <v>0</v>
      </c>
      <c r="BI126" s="79">
        <f t="shared" si="8"/>
        <v>0</v>
      </c>
      <c r="BJ126" s="12" t="s">
        <v>80</v>
      </c>
      <c r="BK126" s="79">
        <f t="shared" si="9"/>
        <v>0</v>
      </c>
      <c r="BL126" s="12" t="s">
        <v>113</v>
      </c>
      <c r="BM126" s="78" t="s">
        <v>290</v>
      </c>
    </row>
    <row r="127" spans="1:65" s="1" customFormat="1" ht="16.5" customHeight="1">
      <c r="A127" s="136"/>
      <c r="B127" s="137"/>
      <c r="C127" s="202" t="s">
        <v>191</v>
      </c>
      <c r="D127" s="202" t="s">
        <v>109</v>
      </c>
      <c r="E127" s="203" t="s">
        <v>136</v>
      </c>
      <c r="F127" s="204" t="s">
        <v>262</v>
      </c>
      <c r="G127" s="205" t="s">
        <v>112</v>
      </c>
      <c r="H127" s="206">
        <v>1</v>
      </c>
      <c r="I127" s="77"/>
      <c r="J127" s="207">
        <f t="shared" si="0"/>
        <v>0</v>
      </c>
      <c r="K127" s="204" t="s">
        <v>1</v>
      </c>
      <c r="L127" s="137"/>
      <c r="M127" s="208" t="s">
        <v>1</v>
      </c>
      <c r="N127" s="209" t="s">
        <v>37</v>
      </c>
      <c r="O127" s="136"/>
      <c r="P127" s="210">
        <f t="shared" si="1"/>
        <v>0</v>
      </c>
      <c r="Q127" s="210">
        <v>0</v>
      </c>
      <c r="R127" s="210">
        <f t="shared" si="2"/>
        <v>0</v>
      </c>
      <c r="S127" s="210">
        <v>0</v>
      </c>
      <c r="T127" s="210">
        <f t="shared" si="3"/>
        <v>0</v>
      </c>
      <c r="U127" s="211" t="s">
        <v>1</v>
      </c>
      <c r="V127" s="136"/>
      <c r="W127" s="136"/>
      <c r="X127" s="136"/>
      <c r="Y127" s="136"/>
      <c r="Z127" s="136"/>
      <c r="AR127" s="78" t="s">
        <v>113</v>
      </c>
      <c r="AT127" s="78" t="s">
        <v>109</v>
      </c>
      <c r="AU127" s="78" t="s">
        <v>80</v>
      </c>
      <c r="AY127" s="12" t="s">
        <v>108</v>
      </c>
      <c r="BE127" s="79">
        <f t="shared" si="4"/>
        <v>0</v>
      </c>
      <c r="BF127" s="79">
        <f t="shared" si="5"/>
        <v>0</v>
      </c>
      <c r="BG127" s="79">
        <f t="shared" si="6"/>
        <v>0</v>
      </c>
      <c r="BH127" s="79">
        <f t="shared" si="7"/>
        <v>0</v>
      </c>
      <c r="BI127" s="79">
        <f t="shared" si="8"/>
        <v>0</v>
      </c>
      <c r="BJ127" s="12" t="s">
        <v>80</v>
      </c>
      <c r="BK127" s="79">
        <f t="shared" si="9"/>
        <v>0</v>
      </c>
      <c r="BL127" s="12" t="s">
        <v>113</v>
      </c>
      <c r="BM127" s="78" t="s">
        <v>289</v>
      </c>
    </row>
    <row r="128" spans="1:65" s="1" customFormat="1" ht="16.5" customHeight="1">
      <c r="A128" s="136"/>
      <c r="B128" s="137"/>
      <c r="C128" s="202" t="s">
        <v>187</v>
      </c>
      <c r="D128" s="202" t="s">
        <v>109</v>
      </c>
      <c r="E128" s="203" t="s">
        <v>7</v>
      </c>
      <c r="F128" s="204" t="s">
        <v>211</v>
      </c>
      <c r="G128" s="205" t="s">
        <v>112</v>
      </c>
      <c r="H128" s="206">
        <v>1</v>
      </c>
      <c r="I128" s="77"/>
      <c r="J128" s="207">
        <f t="shared" si="0"/>
        <v>0</v>
      </c>
      <c r="K128" s="204" t="s">
        <v>1</v>
      </c>
      <c r="L128" s="137"/>
      <c r="M128" s="208" t="s">
        <v>1</v>
      </c>
      <c r="N128" s="209" t="s">
        <v>37</v>
      </c>
      <c r="O128" s="136"/>
      <c r="P128" s="210">
        <f t="shared" si="1"/>
        <v>0</v>
      </c>
      <c r="Q128" s="210">
        <v>0</v>
      </c>
      <c r="R128" s="210">
        <f t="shared" si="2"/>
        <v>0</v>
      </c>
      <c r="S128" s="210">
        <v>0</v>
      </c>
      <c r="T128" s="210">
        <f t="shared" si="3"/>
        <v>0</v>
      </c>
      <c r="U128" s="211" t="s">
        <v>1</v>
      </c>
      <c r="V128" s="136"/>
      <c r="W128" s="136"/>
      <c r="X128" s="136"/>
      <c r="Y128" s="136"/>
      <c r="Z128" s="136"/>
      <c r="AR128" s="78" t="s">
        <v>113</v>
      </c>
      <c r="AT128" s="78" t="s">
        <v>109</v>
      </c>
      <c r="AU128" s="78" t="s">
        <v>80</v>
      </c>
      <c r="AY128" s="12" t="s">
        <v>108</v>
      </c>
      <c r="BE128" s="79">
        <f t="shared" si="4"/>
        <v>0</v>
      </c>
      <c r="BF128" s="79">
        <f t="shared" si="5"/>
        <v>0</v>
      </c>
      <c r="BG128" s="79">
        <f t="shared" si="6"/>
        <v>0</v>
      </c>
      <c r="BH128" s="79">
        <f t="shared" si="7"/>
        <v>0</v>
      </c>
      <c r="BI128" s="79">
        <f t="shared" si="8"/>
        <v>0</v>
      </c>
      <c r="BJ128" s="12" t="s">
        <v>80</v>
      </c>
      <c r="BK128" s="79">
        <f t="shared" si="9"/>
        <v>0</v>
      </c>
      <c r="BL128" s="12" t="s">
        <v>113</v>
      </c>
      <c r="BM128" s="78" t="s">
        <v>288</v>
      </c>
    </row>
    <row r="129" spans="1:65" s="10" customFormat="1" ht="25.9" customHeight="1">
      <c r="A129" s="194"/>
      <c r="B129" s="195"/>
      <c r="C129" s="194"/>
      <c r="D129" s="196" t="s">
        <v>71</v>
      </c>
      <c r="E129" s="197" t="s">
        <v>287</v>
      </c>
      <c r="F129" s="197" t="s">
        <v>286</v>
      </c>
      <c r="G129" s="194"/>
      <c r="H129" s="194"/>
      <c r="I129" s="194"/>
      <c r="J129" s="198">
        <f>BK129</f>
        <v>0</v>
      </c>
      <c r="K129" s="194"/>
      <c r="L129" s="195"/>
      <c r="M129" s="199"/>
      <c r="N129" s="194"/>
      <c r="O129" s="194"/>
      <c r="P129" s="200">
        <f>SUM(P130:P131)</f>
        <v>0</v>
      </c>
      <c r="Q129" s="194"/>
      <c r="R129" s="200">
        <f>SUM(R130:R131)</f>
        <v>0</v>
      </c>
      <c r="S129" s="194"/>
      <c r="T129" s="200">
        <f>SUM(T130:T131)</f>
        <v>0</v>
      </c>
      <c r="U129" s="201"/>
      <c r="V129" s="194"/>
      <c r="W129" s="194"/>
      <c r="X129" s="194"/>
      <c r="Y129" s="194"/>
      <c r="Z129" s="194"/>
      <c r="AR129" s="74" t="s">
        <v>80</v>
      </c>
      <c r="AT129" s="75" t="s">
        <v>71</v>
      </c>
      <c r="AU129" s="75" t="s">
        <v>72</v>
      </c>
      <c r="AY129" s="74" t="s">
        <v>108</v>
      </c>
      <c r="BK129" s="76">
        <f>SUM(BK130:BK131)</f>
        <v>0</v>
      </c>
    </row>
    <row r="130" spans="1:65" s="1" customFormat="1" ht="16.5" customHeight="1">
      <c r="A130" s="136"/>
      <c r="B130" s="137"/>
      <c r="C130" s="202" t="s">
        <v>183</v>
      </c>
      <c r="D130" s="202" t="s">
        <v>109</v>
      </c>
      <c r="E130" s="203" t="s">
        <v>212</v>
      </c>
      <c r="F130" s="204" t="s">
        <v>211</v>
      </c>
      <c r="G130" s="205" t="s">
        <v>112</v>
      </c>
      <c r="H130" s="206">
        <v>7</v>
      </c>
      <c r="I130" s="77"/>
      <c r="J130" s="207">
        <f>ROUND(I130*H130,2)</f>
        <v>0</v>
      </c>
      <c r="K130" s="204" t="s">
        <v>1</v>
      </c>
      <c r="L130" s="137"/>
      <c r="M130" s="208" t="s">
        <v>1</v>
      </c>
      <c r="N130" s="209" t="s">
        <v>37</v>
      </c>
      <c r="O130" s="136"/>
      <c r="P130" s="210">
        <f>O130*H130</f>
        <v>0</v>
      </c>
      <c r="Q130" s="210">
        <v>0</v>
      </c>
      <c r="R130" s="210">
        <f>Q130*H130</f>
        <v>0</v>
      </c>
      <c r="S130" s="210">
        <v>0</v>
      </c>
      <c r="T130" s="210">
        <f>S130*H130</f>
        <v>0</v>
      </c>
      <c r="U130" s="211" t="s">
        <v>1</v>
      </c>
      <c r="V130" s="136"/>
      <c r="W130" s="136"/>
      <c r="X130" s="136"/>
      <c r="Y130" s="136"/>
      <c r="Z130" s="136"/>
      <c r="AR130" s="78" t="s">
        <v>113</v>
      </c>
      <c r="AT130" s="78" t="s">
        <v>109</v>
      </c>
      <c r="AU130" s="78" t="s">
        <v>80</v>
      </c>
      <c r="AY130" s="12" t="s">
        <v>108</v>
      </c>
      <c r="BE130" s="79">
        <f>IF(N130="základní",J130,0)</f>
        <v>0</v>
      </c>
      <c r="BF130" s="79">
        <f>IF(N130="snížená",J130,0)</f>
        <v>0</v>
      </c>
      <c r="BG130" s="79">
        <f>IF(N130="zákl. přenesená",J130,0)</f>
        <v>0</v>
      </c>
      <c r="BH130" s="79">
        <f>IF(N130="sníž. přenesená",J130,0)</f>
        <v>0</v>
      </c>
      <c r="BI130" s="79">
        <f>IF(N130="nulová",J130,0)</f>
        <v>0</v>
      </c>
      <c r="BJ130" s="12" t="s">
        <v>80</v>
      </c>
      <c r="BK130" s="79">
        <f>ROUND(I130*H130,2)</f>
        <v>0</v>
      </c>
      <c r="BL130" s="12" t="s">
        <v>113</v>
      </c>
      <c r="BM130" s="78" t="s">
        <v>285</v>
      </c>
    </row>
    <row r="131" spans="1:65" s="1" customFormat="1" ht="16.5" customHeight="1">
      <c r="A131" s="136"/>
      <c r="B131" s="137"/>
      <c r="C131" s="202" t="s">
        <v>179</v>
      </c>
      <c r="D131" s="202" t="s">
        <v>109</v>
      </c>
      <c r="E131" s="203" t="s">
        <v>281</v>
      </c>
      <c r="F131" s="204" t="s">
        <v>280</v>
      </c>
      <c r="G131" s="205" t="s">
        <v>112</v>
      </c>
      <c r="H131" s="206">
        <v>7</v>
      </c>
      <c r="I131" s="77"/>
      <c r="J131" s="207">
        <f>ROUND(I131*H131,2)</f>
        <v>0</v>
      </c>
      <c r="K131" s="204" t="s">
        <v>1</v>
      </c>
      <c r="L131" s="137"/>
      <c r="M131" s="208" t="s">
        <v>1</v>
      </c>
      <c r="N131" s="209" t="s">
        <v>37</v>
      </c>
      <c r="O131" s="136"/>
      <c r="P131" s="210">
        <f>O131*H131</f>
        <v>0</v>
      </c>
      <c r="Q131" s="210">
        <v>0</v>
      </c>
      <c r="R131" s="210">
        <f>Q131*H131</f>
        <v>0</v>
      </c>
      <c r="S131" s="210">
        <v>0</v>
      </c>
      <c r="T131" s="210">
        <f>S131*H131</f>
        <v>0</v>
      </c>
      <c r="U131" s="211" t="s">
        <v>1</v>
      </c>
      <c r="V131" s="136"/>
      <c r="W131" s="136"/>
      <c r="X131" s="136"/>
      <c r="Y131" s="136"/>
      <c r="Z131" s="136"/>
      <c r="AR131" s="78" t="s">
        <v>113</v>
      </c>
      <c r="AT131" s="78" t="s">
        <v>109</v>
      </c>
      <c r="AU131" s="78" t="s">
        <v>80</v>
      </c>
      <c r="AY131" s="12" t="s">
        <v>108</v>
      </c>
      <c r="BE131" s="79">
        <f>IF(N131="základní",J131,0)</f>
        <v>0</v>
      </c>
      <c r="BF131" s="79">
        <f>IF(N131="snížená",J131,0)</f>
        <v>0</v>
      </c>
      <c r="BG131" s="79">
        <f>IF(N131="zákl. přenesená",J131,0)</f>
        <v>0</v>
      </c>
      <c r="BH131" s="79">
        <f>IF(N131="sníž. přenesená",J131,0)</f>
        <v>0</v>
      </c>
      <c r="BI131" s="79">
        <f>IF(N131="nulová",J131,0)</f>
        <v>0</v>
      </c>
      <c r="BJ131" s="12" t="s">
        <v>80</v>
      </c>
      <c r="BK131" s="79">
        <f>ROUND(I131*H131,2)</f>
        <v>0</v>
      </c>
      <c r="BL131" s="12" t="s">
        <v>113</v>
      </c>
      <c r="BM131" s="78" t="s">
        <v>284</v>
      </c>
    </row>
    <row r="132" spans="1:65" s="10" customFormat="1" ht="25.9" customHeight="1">
      <c r="A132" s="194"/>
      <c r="B132" s="195"/>
      <c r="C132" s="194"/>
      <c r="D132" s="196" t="s">
        <v>71</v>
      </c>
      <c r="E132" s="197" t="s">
        <v>106</v>
      </c>
      <c r="F132" s="197" t="s">
        <v>283</v>
      </c>
      <c r="G132" s="194"/>
      <c r="H132" s="194"/>
      <c r="I132" s="194"/>
      <c r="J132" s="198">
        <f>BK132</f>
        <v>0</v>
      </c>
      <c r="K132" s="194"/>
      <c r="L132" s="195"/>
      <c r="M132" s="199"/>
      <c r="N132" s="194"/>
      <c r="O132" s="194"/>
      <c r="P132" s="200">
        <f>SUM(P133:P153)</f>
        <v>0</v>
      </c>
      <c r="Q132" s="194"/>
      <c r="R132" s="200">
        <f>SUM(R133:R153)</f>
        <v>0</v>
      </c>
      <c r="S132" s="194"/>
      <c r="T132" s="200">
        <f>SUM(T133:T153)</f>
        <v>0</v>
      </c>
      <c r="U132" s="201"/>
      <c r="V132" s="194"/>
      <c r="W132" s="194"/>
      <c r="X132" s="194"/>
      <c r="Y132" s="194"/>
      <c r="Z132" s="194"/>
      <c r="AR132" s="74" t="s">
        <v>80</v>
      </c>
      <c r="AT132" s="75" t="s">
        <v>71</v>
      </c>
      <c r="AU132" s="75" t="s">
        <v>72</v>
      </c>
      <c r="AY132" s="74" t="s">
        <v>108</v>
      </c>
      <c r="BK132" s="76">
        <f>SUM(BK133:BK153)</f>
        <v>0</v>
      </c>
    </row>
    <row r="133" spans="1:65" s="1" customFormat="1" ht="16.5" customHeight="1">
      <c r="A133" s="136"/>
      <c r="B133" s="137"/>
      <c r="C133" s="202" t="s">
        <v>175</v>
      </c>
      <c r="D133" s="202" t="s">
        <v>109</v>
      </c>
      <c r="E133" s="203" t="s">
        <v>212</v>
      </c>
      <c r="F133" s="204" t="s">
        <v>211</v>
      </c>
      <c r="G133" s="205" t="s">
        <v>112</v>
      </c>
      <c r="H133" s="206">
        <v>2</v>
      </c>
      <c r="I133" s="77"/>
      <c r="J133" s="207">
        <f t="shared" ref="J133:J153" si="10">ROUND(I133*H133,2)</f>
        <v>0</v>
      </c>
      <c r="K133" s="204" t="s">
        <v>1</v>
      </c>
      <c r="L133" s="137"/>
      <c r="M133" s="208" t="s">
        <v>1</v>
      </c>
      <c r="N133" s="209" t="s">
        <v>37</v>
      </c>
      <c r="O133" s="136"/>
      <c r="P133" s="210">
        <f t="shared" ref="P133:P153" si="11">O133*H133</f>
        <v>0</v>
      </c>
      <c r="Q133" s="210">
        <v>0</v>
      </c>
      <c r="R133" s="210">
        <f t="shared" ref="R133:R153" si="12">Q133*H133</f>
        <v>0</v>
      </c>
      <c r="S133" s="210">
        <v>0</v>
      </c>
      <c r="T133" s="210">
        <f t="shared" ref="T133:T153" si="13">S133*H133</f>
        <v>0</v>
      </c>
      <c r="U133" s="211" t="s">
        <v>1</v>
      </c>
      <c r="V133" s="136"/>
      <c r="W133" s="136"/>
      <c r="X133" s="136"/>
      <c r="Y133" s="136"/>
      <c r="Z133" s="136"/>
      <c r="AR133" s="78" t="s">
        <v>113</v>
      </c>
      <c r="AT133" s="78" t="s">
        <v>109</v>
      </c>
      <c r="AU133" s="78" t="s">
        <v>80</v>
      </c>
      <c r="AY133" s="12" t="s">
        <v>108</v>
      </c>
      <c r="BE133" s="79">
        <f t="shared" ref="BE133:BE153" si="14">IF(N133="základní",J133,0)</f>
        <v>0</v>
      </c>
      <c r="BF133" s="79">
        <f t="shared" ref="BF133:BF153" si="15">IF(N133="snížená",J133,0)</f>
        <v>0</v>
      </c>
      <c r="BG133" s="79">
        <f t="shared" ref="BG133:BG153" si="16">IF(N133="zákl. přenesená",J133,0)</f>
        <v>0</v>
      </c>
      <c r="BH133" s="79">
        <f t="shared" ref="BH133:BH153" si="17">IF(N133="sníž. přenesená",J133,0)</f>
        <v>0</v>
      </c>
      <c r="BI133" s="79">
        <f t="shared" ref="BI133:BI153" si="18">IF(N133="nulová",J133,0)</f>
        <v>0</v>
      </c>
      <c r="BJ133" s="12" t="s">
        <v>80</v>
      </c>
      <c r="BK133" s="79">
        <f t="shared" ref="BK133:BK153" si="19">ROUND(I133*H133,2)</f>
        <v>0</v>
      </c>
      <c r="BL133" s="12" t="s">
        <v>113</v>
      </c>
      <c r="BM133" s="78" t="s">
        <v>282</v>
      </c>
    </row>
    <row r="134" spans="1:65" s="1" customFormat="1" ht="16.5" customHeight="1">
      <c r="A134" s="136"/>
      <c r="B134" s="137"/>
      <c r="C134" s="202" t="s">
        <v>171</v>
      </c>
      <c r="D134" s="202" t="s">
        <v>109</v>
      </c>
      <c r="E134" s="203" t="s">
        <v>281</v>
      </c>
      <c r="F134" s="204" t="s">
        <v>280</v>
      </c>
      <c r="G134" s="205" t="s">
        <v>112</v>
      </c>
      <c r="H134" s="206">
        <v>2</v>
      </c>
      <c r="I134" s="77"/>
      <c r="J134" s="207">
        <f t="shared" si="10"/>
        <v>0</v>
      </c>
      <c r="K134" s="204" t="s">
        <v>1</v>
      </c>
      <c r="L134" s="137"/>
      <c r="M134" s="208" t="s">
        <v>1</v>
      </c>
      <c r="N134" s="209" t="s">
        <v>37</v>
      </c>
      <c r="O134" s="136"/>
      <c r="P134" s="210">
        <f t="shared" si="11"/>
        <v>0</v>
      </c>
      <c r="Q134" s="210">
        <v>0</v>
      </c>
      <c r="R134" s="210">
        <f t="shared" si="12"/>
        <v>0</v>
      </c>
      <c r="S134" s="210">
        <v>0</v>
      </c>
      <c r="T134" s="210">
        <f t="shared" si="13"/>
        <v>0</v>
      </c>
      <c r="U134" s="211" t="s">
        <v>1</v>
      </c>
      <c r="V134" s="136"/>
      <c r="W134" s="136"/>
      <c r="X134" s="136"/>
      <c r="Y134" s="136"/>
      <c r="Z134" s="136"/>
      <c r="AR134" s="78" t="s">
        <v>113</v>
      </c>
      <c r="AT134" s="78" t="s">
        <v>109</v>
      </c>
      <c r="AU134" s="78" t="s">
        <v>80</v>
      </c>
      <c r="AY134" s="12" t="s">
        <v>108</v>
      </c>
      <c r="BE134" s="79">
        <f t="shared" si="14"/>
        <v>0</v>
      </c>
      <c r="BF134" s="79">
        <f t="shared" si="15"/>
        <v>0</v>
      </c>
      <c r="BG134" s="79">
        <f t="shared" si="16"/>
        <v>0</v>
      </c>
      <c r="BH134" s="79">
        <f t="shared" si="17"/>
        <v>0</v>
      </c>
      <c r="BI134" s="79">
        <f t="shared" si="18"/>
        <v>0</v>
      </c>
      <c r="BJ134" s="12" t="s">
        <v>80</v>
      </c>
      <c r="BK134" s="79">
        <f t="shared" si="19"/>
        <v>0</v>
      </c>
      <c r="BL134" s="12" t="s">
        <v>113</v>
      </c>
      <c r="BM134" s="78" t="s">
        <v>279</v>
      </c>
    </row>
    <row r="135" spans="1:65" s="1" customFormat="1" ht="16.5" customHeight="1">
      <c r="A135" s="136"/>
      <c r="B135" s="137"/>
      <c r="C135" s="202" t="s">
        <v>8</v>
      </c>
      <c r="D135" s="202" t="s">
        <v>109</v>
      </c>
      <c r="E135" s="203" t="s">
        <v>278</v>
      </c>
      <c r="F135" s="204" t="s">
        <v>277</v>
      </c>
      <c r="G135" s="205" t="s">
        <v>112</v>
      </c>
      <c r="H135" s="206">
        <v>1</v>
      </c>
      <c r="I135" s="77"/>
      <c r="J135" s="207">
        <f t="shared" si="10"/>
        <v>0</v>
      </c>
      <c r="K135" s="204" t="s">
        <v>1</v>
      </c>
      <c r="L135" s="137"/>
      <c r="M135" s="208" t="s">
        <v>1</v>
      </c>
      <c r="N135" s="209" t="s">
        <v>37</v>
      </c>
      <c r="O135" s="136"/>
      <c r="P135" s="210">
        <f t="shared" si="11"/>
        <v>0</v>
      </c>
      <c r="Q135" s="210">
        <v>0</v>
      </c>
      <c r="R135" s="210">
        <f t="shared" si="12"/>
        <v>0</v>
      </c>
      <c r="S135" s="210">
        <v>0</v>
      </c>
      <c r="T135" s="210">
        <f t="shared" si="13"/>
        <v>0</v>
      </c>
      <c r="U135" s="211" t="s">
        <v>1</v>
      </c>
      <c r="V135" s="136"/>
      <c r="W135" s="136"/>
      <c r="X135" s="136"/>
      <c r="Y135" s="136"/>
      <c r="Z135" s="136"/>
      <c r="AR135" s="78" t="s">
        <v>113</v>
      </c>
      <c r="AT135" s="78" t="s">
        <v>109</v>
      </c>
      <c r="AU135" s="78" t="s">
        <v>80</v>
      </c>
      <c r="AY135" s="12" t="s">
        <v>108</v>
      </c>
      <c r="BE135" s="79">
        <f t="shared" si="14"/>
        <v>0</v>
      </c>
      <c r="BF135" s="79">
        <f t="shared" si="15"/>
        <v>0</v>
      </c>
      <c r="BG135" s="79">
        <f t="shared" si="16"/>
        <v>0</v>
      </c>
      <c r="BH135" s="79">
        <f t="shared" si="17"/>
        <v>0</v>
      </c>
      <c r="BI135" s="79">
        <f t="shared" si="18"/>
        <v>0</v>
      </c>
      <c r="BJ135" s="12" t="s">
        <v>80</v>
      </c>
      <c r="BK135" s="79">
        <f t="shared" si="19"/>
        <v>0</v>
      </c>
      <c r="BL135" s="12" t="s">
        <v>113</v>
      </c>
      <c r="BM135" s="78" t="s">
        <v>276</v>
      </c>
    </row>
    <row r="136" spans="1:65" s="1" customFormat="1" ht="16.5" customHeight="1">
      <c r="A136" s="136"/>
      <c r="B136" s="137"/>
      <c r="C136" s="202" t="s">
        <v>164</v>
      </c>
      <c r="D136" s="202" t="s">
        <v>109</v>
      </c>
      <c r="E136" s="203" t="s">
        <v>275</v>
      </c>
      <c r="F136" s="204" t="s">
        <v>274</v>
      </c>
      <c r="G136" s="205" t="s">
        <v>112</v>
      </c>
      <c r="H136" s="206">
        <v>1</v>
      </c>
      <c r="I136" s="77"/>
      <c r="J136" s="207">
        <f t="shared" si="10"/>
        <v>0</v>
      </c>
      <c r="K136" s="204" t="s">
        <v>1</v>
      </c>
      <c r="L136" s="137"/>
      <c r="M136" s="208" t="s">
        <v>1</v>
      </c>
      <c r="N136" s="209" t="s">
        <v>37</v>
      </c>
      <c r="O136" s="136"/>
      <c r="P136" s="210">
        <f t="shared" si="11"/>
        <v>0</v>
      </c>
      <c r="Q136" s="210">
        <v>0</v>
      </c>
      <c r="R136" s="210">
        <f t="shared" si="12"/>
        <v>0</v>
      </c>
      <c r="S136" s="210">
        <v>0</v>
      </c>
      <c r="T136" s="210">
        <f t="shared" si="13"/>
        <v>0</v>
      </c>
      <c r="U136" s="211" t="s">
        <v>1</v>
      </c>
      <c r="V136" s="136"/>
      <c r="W136" s="136"/>
      <c r="X136" s="136"/>
      <c r="Y136" s="136"/>
      <c r="Z136" s="136"/>
      <c r="AR136" s="78" t="s">
        <v>113</v>
      </c>
      <c r="AT136" s="78" t="s">
        <v>109</v>
      </c>
      <c r="AU136" s="78" t="s">
        <v>80</v>
      </c>
      <c r="AY136" s="12" t="s">
        <v>108</v>
      </c>
      <c r="BE136" s="79">
        <f t="shared" si="14"/>
        <v>0</v>
      </c>
      <c r="BF136" s="79">
        <f t="shared" si="15"/>
        <v>0</v>
      </c>
      <c r="BG136" s="79">
        <f t="shared" si="16"/>
        <v>0</v>
      </c>
      <c r="BH136" s="79">
        <f t="shared" si="17"/>
        <v>0</v>
      </c>
      <c r="BI136" s="79">
        <f t="shared" si="18"/>
        <v>0</v>
      </c>
      <c r="BJ136" s="12" t="s">
        <v>80</v>
      </c>
      <c r="BK136" s="79">
        <f t="shared" si="19"/>
        <v>0</v>
      </c>
      <c r="BL136" s="12" t="s">
        <v>113</v>
      </c>
      <c r="BM136" s="78" t="s">
        <v>273</v>
      </c>
    </row>
    <row r="137" spans="1:65" s="1" customFormat="1" ht="16.5" customHeight="1">
      <c r="A137" s="136"/>
      <c r="B137" s="137"/>
      <c r="C137" s="202" t="s">
        <v>160</v>
      </c>
      <c r="D137" s="202" t="s">
        <v>109</v>
      </c>
      <c r="E137" s="203" t="s">
        <v>272</v>
      </c>
      <c r="F137" s="204" t="s">
        <v>271</v>
      </c>
      <c r="G137" s="205" t="s">
        <v>112</v>
      </c>
      <c r="H137" s="206">
        <v>1</v>
      </c>
      <c r="I137" s="77"/>
      <c r="J137" s="207">
        <f t="shared" si="10"/>
        <v>0</v>
      </c>
      <c r="K137" s="204" t="s">
        <v>1</v>
      </c>
      <c r="L137" s="137"/>
      <c r="M137" s="208" t="s">
        <v>1</v>
      </c>
      <c r="N137" s="209" t="s">
        <v>37</v>
      </c>
      <c r="O137" s="136"/>
      <c r="P137" s="210">
        <f t="shared" si="11"/>
        <v>0</v>
      </c>
      <c r="Q137" s="210">
        <v>0</v>
      </c>
      <c r="R137" s="210">
        <f t="shared" si="12"/>
        <v>0</v>
      </c>
      <c r="S137" s="210">
        <v>0</v>
      </c>
      <c r="T137" s="210">
        <f t="shared" si="13"/>
        <v>0</v>
      </c>
      <c r="U137" s="211" t="s">
        <v>1</v>
      </c>
      <c r="V137" s="136"/>
      <c r="W137" s="136"/>
      <c r="X137" s="136"/>
      <c r="Y137" s="136"/>
      <c r="Z137" s="136"/>
      <c r="AR137" s="78" t="s">
        <v>113</v>
      </c>
      <c r="AT137" s="78" t="s">
        <v>109</v>
      </c>
      <c r="AU137" s="78" t="s">
        <v>80</v>
      </c>
      <c r="AY137" s="12" t="s">
        <v>108</v>
      </c>
      <c r="BE137" s="79">
        <f t="shared" si="14"/>
        <v>0</v>
      </c>
      <c r="BF137" s="79">
        <f t="shared" si="15"/>
        <v>0</v>
      </c>
      <c r="BG137" s="79">
        <f t="shared" si="16"/>
        <v>0</v>
      </c>
      <c r="BH137" s="79">
        <f t="shared" si="17"/>
        <v>0</v>
      </c>
      <c r="BI137" s="79">
        <f t="shared" si="18"/>
        <v>0</v>
      </c>
      <c r="BJ137" s="12" t="s">
        <v>80</v>
      </c>
      <c r="BK137" s="79">
        <f t="shared" si="19"/>
        <v>0</v>
      </c>
      <c r="BL137" s="12" t="s">
        <v>113</v>
      </c>
      <c r="BM137" s="78" t="s">
        <v>270</v>
      </c>
    </row>
    <row r="138" spans="1:65" s="1" customFormat="1" ht="16.5" customHeight="1">
      <c r="A138" s="136"/>
      <c r="B138" s="137"/>
      <c r="C138" s="202" t="s">
        <v>156</v>
      </c>
      <c r="D138" s="202" t="s">
        <v>109</v>
      </c>
      <c r="E138" s="203" t="s">
        <v>269</v>
      </c>
      <c r="F138" s="204" t="s">
        <v>268</v>
      </c>
      <c r="G138" s="205" t="s">
        <v>112</v>
      </c>
      <c r="H138" s="206">
        <v>1</v>
      </c>
      <c r="I138" s="77"/>
      <c r="J138" s="207">
        <f t="shared" si="10"/>
        <v>0</v>
      </c>
      <c r="K138" s="204" t="s">
        <v>1</v>
      </c>
      <c r="L138" s="137"/>
      <c r="M138" s="208" t="s">
        <v>1</v>
      </c>
      <c r="N138" s="209" t="s">
        <v>37</v>
      </c>
      <c r="O138" s="136"/>
      <c r="P138" s="210">
        <f t="shared" si="11"/>
        <v>0</v>
      </c>
      <c r="Q138" s="210">
        <v>0</v>
      </c>
      <c r="R138" s="210">
        <f t="shared" si="12"/>
        <v>0</v>
      </c>
      <c r="S138" s="210">
        <v>0</v>
      </c>
      <c r="T138" s="210">
        <f t="shared" si="13"/>
        <v>0</v>
      </c>
      <c r="U138" s="211" t="s">
        <v>1</v>
      </c>
      <c r="V138" s="136"/>
      <c r="W138" s="136"/>
      <c r="X138" s="136"/>
      <c r="Y138" s="136"/>
      <c r="Z138" s="136"/>
      <c r="AR138" s="78" t="s">
        <v>113</v>
      </c>
      <c r="AT138" s="78" t="s">
        <v>109</v>
      </c>
      <c r="AU138" s="78" t="s">
        <v>80</v>
      </c>
      <c r="AY138" s="12" t="s">
        <v>108</v>
      </c>
      <c r="BE138" s="79">
        <f t="shared" si="14"/>
        <v>0</v>
      </c>
      <c r="BF138" s="79">
        <f t="shared" si="15"/>
        <v>0</v>
      </c>
      <c r="BG138" s="79">
        <f t="shared" si="16"/>
        <v>0</v>
      </c>
      <c r="BH138" s="79">
        <f t="shared" si="17"/>
        <v>0</v>
      </c>
      <c r="BI138" s="79">
        <f t="shared" si="18"/>
        <v>0</v>
      </c>
      <c r="BJ138" s="12" t="s">
        <v>80</v>
      </c>
      <c r="BK138" s="79">
        <f t="shared" si="19"/>
        <v>0</v>
      </c>
      <c r="BL138" s="12" t="s">
        <v>113</v>
      </c>
      <c r="BM138" s="78" t="s">
        <v>267</v>
      </c>
    </row>
    <row r="139" spans="1:65" s="1" customFormat="1" ht="16.5" customHeight="1">
      <c r="A139" s="136"/>
      <c r="B139" s="137"/>
      <c r="C139" s="202" t="s">
        <v>152</v>
      </c>
      <c r="D139" s="202" t="s">
        <v>109</v>
      </c>
      <c r="E139" s="203" t="s">
        <v>266</v>
      </c>
      <c r="F139" s="204" t="s">
        <v>265</v>
      </c>
      <c r="G139" s="205" t="s">
        <v>112</v>
      </c>
      <c r="H139" s="206">
        <v>1</v>
      </c>
      <c r="I139" s="77"/>
      <c r="J139" s="207">
        <f t="shared" si="10"/>
        <v>0</v>
      </c>
      <c r="K139" s="204" t="s">
        <v>1</v>
      </c>
      <c r="L139" s="137"/>
      <c r="M139" s="208" t="s">
        <v>1</v>
      </c>
      <c r="N139" s="209" t="s">
        <v>37</v>
      </c>
      <c r="O139" s="136"/>
      <c r="P139" s="210">
        <f t="shared" si="11"/>
        <v>0</v>
      </c>
      <c r="Q139" s="210">
        <v>0</v>
      </c>
      <c r="R139" s="210">
        <f t="shared" si="12"/>
        <v>0</v>
      </c>
      <c r="S139" s="210">
        <v>0</v>
      </c>
      <c r="T139" s="210">
        <f t="shared" si="13"/>
        <v>0</v>
      </c>
      <c r="U139" s="211" t="s">
        <v>1</v>
      </c>
      <c r="V139" s="136"/>
      <c r="W139" s="136"/>
      <c r="X139" s="136"/>
      <c r="Y139" s="136"/>
      <c r="Z139" s="136"/>
      <c r="AR139" s="78" t="s">
        <v>113</v>
      </c>
      <c r="AT139" s="78" t="s">
        <v>109</v>
      </c>
      <c r="AU139" s="78" t="s">
        <v>80</v>
      </c>
      <c r="AY139" s="12" t="s">
        <v>108</v>
      </c>
      <c r="BE139" s="79">
        <f t="shared" si="14"/>
        <v>0</v>
      </c>
      <c r="BF139" s="79">
        <f t="shared" si="15"/>
        <v>0</v>
      </c>
      <c r="BG139" s="79">
        <f t="shared" si="16"/>
        <v>0</v>
      </c>
      <c r="BH139" s="79">
        <f t="shared" si="17"/>
        <v>0</v>
      </c>
      <c r="BI139" s="79">
        <f t="shared" si="18"/>
        <v>0</v>
      </c>
      <c r="BJ139" s="12" t="s">
        <v>80</v>
      </c>
      <c r="BK139" s="79">
        <f t="shared" si="19"/>
        <v>0</v>
      </c>
      <c r="BL139" s="12" t="s">
        <v>113</v>
      </c>
      <c r="BM139" s="78" t="s">
        <v>264</v>
      </c>
    </row>
    <row r="140" spans="1:65" s="1" customFormat="1" ht="16.5" customHeight="1">
      <c r="A140" s="136"/>
      <c r="B140" s="137"/>
      <c r="C140" s="202" t="s">
        <v>148</v>
      </c>
      <c r="D140" s="202" t="s">
        <v>109</v>
      </c>
      <c r="E140" s="203" t="s">
        <v>263</v>
      </c>
      <c r="F140" s="204" t="s">
        <v>262</v>
      </c>
      <c r="G140" s="205" t="s">
        <v>112</v>
      </c>
      <c r="H140" s="206">
        <v>1</v>
      </c>
      <c r="I140" s="77"/>
      <c r="J140" s="207">
        <f t="shared" si="10"/>
        <v>0</v>
      </c>
      <c r="K140" s="204" t="s">
        <v>1</v>
      </c>
      <c r="L140" s="137"/>
      <c r="M140" s="208" t="s">
        <v>1</v>
      </c>
      <c r="N140" s="209" t="s">
        <v>37</v>
      </c>
      <c r="O140" s="136"/>
      <c r="P140" s="210">
        <f t="shared" si="11"/>
        <v>0</v>
      </c>
      <c r="Q140" s="210">
        <v>0</v>
      </c>
      <c r="R140" s="210">
        <f t="shared" si="12"/>
        <v>0</v>
      </c>
      <c r="S140" s="210">
        <v>0</v>
      </c>
      <c r="T140" s="210">
        <f t="shared" si="13"/>
        <v>0</v>
      </c>
      <c r="U140" s="211" t="s">
        <v>1</v>
      </c>
      <c r="V140" s="136"/>
      <c r="W140" s="136"/>
      <c r="X140" s="136"/>
      <c r="Y140" s="136"/>
      <c r="Z140" s="136"/>
      <c r="AR140" s="78" t="s">
        <v>113</v>
      </c>
      <c r="AT140" s="78" t="s">
        <v>109</v>
      </c>
      <c r="AU140" s="78" t="s">
        <v>80</v>
      </c>
      <c r="AY140" s="12" t="s">
        <v>108</v>
      </c>
      <c r="BE140" s="79">
        <f t="shared" si="14"/>
        <v>0</v>
      </c>
      <c r="BF140" s="79">
        <f t="shared" si="15"/>
        <v>0</v>
      </c>
      <c r="BG140" s="79">
        <f t="shared" si="16"/>
        <v>0</v>
      </c>
      <c r="BH140" s="79">
        <f t="shared" si="17"/>
        <v>0</v>
      </c>
      <c r="BI140" s="79">
        <f t="shared" si="18"/>
        <v>0</v>
      </c>
      <c r="BJ140" s="12" t="s">
        <v>80</v>
      </c>
      <c r="BK140" s="79">
        <f t="shared" si="19"/>
        <v>0</v>
      </c>
      <c r="BL140" s="12" t="s">
        <v>113</v>
      </c>
      <c r="BM140" s="78" t="s">
        <v>261</v>
      </c>
    </row>
    <row r="141" spans="1:65" s="1" customFormat="1" ht="16.5" customHeight="1">
      <c r="A141" s="136"/>
      <c r="B141" s="137"/>
      <c r="C141" s="202" t="s">
        <v>144</v>
      </c>
      <c r="D141" s="202" t="s">
        <v>109</v>
      </c>
      <c r="E141" s="203" t="s">
        <v>260</v>
      </c>
      <c r="F141" s="204" t="s">
        <v>259</v>
      </c>
      <c r="G141" s="205" t="s">
        <v>112</v>
      </c>
      <c r="H141" s="206">
        <v>1</v>
      </c>
      <c r="I141" s="77"/>
      <c r="J141" s="207">
        <f t="shared" si="10"/>
        <v>0</v>
      </c>
      <c r="K141" s="204" t="s">
        <v>1</v>
      </c>
      <c r="L141" s="137"/>
      <c r="M141" s="208" t="s">
        <v>1</v>
      </c>
      <c r="N141" s="209" t="s">
        <v>37</v>
      </c>
      <c r="O141" s="136"/>
      <c r="P141" s="210">
        <f t="shared" si="11"/>
        <v>0</v>
      </c>
      <c r="Q141" s="210">
        <v>0</v>
      </c>
      <c r="R141" s="210">
        <f t="shared" si="12"/>
        <v>0</v>
      </c>
      <c r="S141" s="210">
        <v>0</v>
      </c>
      <c r="T141" s="210">
        <f t="shared" si="13"/>
        <v>0</v>
      </c>
      <c r="U141" s="211" t="s">
        <v>1</v>
      </c>
      <c r="V141" s="136"/>
      <c r="W141" s="136"/>
      <c r="X141" s="136"/>
      <c r="Y141" s="136"/>
      <c r="Z141" s="136"/>
      <c r="AR141" s="78" t="s">
        <v>113</v>
      </c>
      <c r="AT141" s="78" t="s">
        <v>109</v>
      </c>
      <c r="AU141" s="78" t="s">
        <v>80</v>
      </c>
      <c r="AY141" s="12" t="s">
        <v>108</v>
      </c>
      <c r="BE141" s="79">
        <f t="shared" si="14"/>
        <v>0</v>
      </c>
      <c r="BF141" s="79">
        <f t="shared" si="15"/>
        <v>0</v>
      </c>
      <c r="BG141" s="79">
        <f t="shared" si="16"/>
        <v>0</v>
      </c>
      <c r="BH141" s="79">
        <f t="shared" si="17"/>
        <v>0</v>
      </c>
      <c r="BI141" s="79">
        <f t="shared" si="18"/>
        <v>0</v>
      </c>
      <c r="BJ141" s="12" t="s">
        <v>80</v>
      </c>
      <c r="BK141" s="79">
        <f t="shared" si="19"/>
        <v>0</v>
      </c>
      <c r="BL141" s="12" t="s">
        <v>113</v>
      </c>
      <c r="BM141" s="78" t="s">
        <v>258</v>
      </c>
    </row>
    <row r="142" spans="1:65" s="1" customFormat="1" ht="16.5" customHeight="1">
      <c r="A142" s="136"/>
      <c r="B142" s="137"/>
      <c r="C142" s="202" t="s">
        <v>140</v>
      </c>
      <c r="D142" s="202" t="s">
        <v>109</v>
      </c>
      <c r="E142" s="203" t="s">
        <v>257</v>
      </c>
      <c r="F142" s="204" t="s">
        <v>256</v>
      </c>
      <c r="G142" s="205" t="s">
        <v>112</v>
      </c>
      <c r="H142" s="206">
        <v>1</v>
      </c>
      <c r="I142" s="77"/>
      <c r="J142" s="207">
        <f t="shared" si="10"/>
        <v>0</v>
      </c>
      <c r="K142" s="204" t="s">
        <v>1</v>
      </c>
      <c r="L142" s="137"/>
      <c r="M142" s="208" t="s">
        <v>1</v>
      </c>
      <c r="N142" s="209" t="s">
        <v>37</v>
      </c>
      <c r="O142" s="136"/>
      <c r="P142" s="210">
        <f t="shared" si="11"/>
        <v>0</v>
      </c>
      <c r="Q142" s="210">
        <v>0</v>
      </c>
      <c r="R142" s="210">
        <f t="shared" si="12"/>
        <v>0</v>
      </c>
      <c r="S142" s="210">
        <v>0</v>
      </c>
      <c r="T142" s="210">
        <f t="shared" si="13"/>
        <v>0</v>
      </c>
      <c r="U142" s="211" t="s">
        <v>1</v>
      </c>
      <c r="V142" s="136"/>
      <c r="W142" s="136"/>
      <c r="X142" s="136"/>
      <c r="Y142" s="136"/>
      <c r="Z142" s="136"/>
      <c r="AR142" s="78" t="s">
        <v>113</v>
      </c>
      <c r="AT142" s="78" t="s">
        <v>109</v>
      </c>
      <c r="AU142" s="78" t="s">
        <v>80</v>
      </c>
      <c r="AY142" s="12" t="s">
        <v>108</v>
      </c>
      <c r="BE142" s="79">
        <f t="shared" si="14"/>
        <v>0</v>
      </c>
      <c r="BF142" s="79">
        <f t="shared" si="15"/>
        <v>0</v>
      </c>
      <c r="BG142" s="79">
        <f t="shared" si="16"/>
        <v>0</v>
      </c>
      <c r="BH142" s="79">
        <f t="shared" si="17"/>
        <v>0</v>
      </c>
      <c r="BI142" s="79">
        <f t="shared" si="18"/>
        <v>0</v>
      </c>
      <c r="BJ142" s="12" t="s">
        <v>80</v>
      </c>
      <c r="BK142" s="79">
        <f t="shared" si="19"/>
        <v>0</v>
      </c>
      <c r="BL142" s="12" t="s">
        <v>113</v>
      </c>
      <c r="BM142" s="78" t="s">
        <v>255</v>
      </c>
    </row>
    <row r="143" spans="1:65" s="1" customFormat="1" ht="16.5" customHeight="1">
      <c r="A143" s="136"/>
      <c r="B143" s="137"/>
      <c r="C143" s="202" t="s">
        <v>136</v>
      </c>
      <c r="D143" s="202" t="s">
        <v>109</v>
      </c>
      <c r="E143" s="203" t="s">
        <v>254</v>
      </c>
      <c r="F143" s="204" t="s">
        <v>253</v>
      </c>
      <c r="G143" s="205" t="s">
        <v>112</v>
      </c>
      <c r="H143" s="206">
        <v>1</v>
      </c>
      <c r="I143" s="77"/>
      <c r="J143" s="207">
        <f t="shared" si="10"/>
        <v>0</v>
      </c>
      <c r="K143" s="204" t="s">
        <v>1</v>
      </c>
      <c r="L143" s="137"/>
      <c r="M143" s="208" t="s">
        <v>1</v>
      </c>
      <c r="N143" s="209" t="s">
        <v>37</v>
      </c>
      <c r="O143" s="136"/>
      <c r="P143" s="210">
        <f t="shared" si="11"/>
        <v>0</v>
      </c>
      <c r="Q143" s="210">
        <v>0</v>
      </c>
      <c r="R143" s="210">
        <f t="shared" si="12"/>
        <v>0</v>
      </c>
      <c r="S143" s="210">
        <v>0</v>
      </c>
      <c r="T143" s="210">
        <f t="shared" si="13"/>
        <v>0</v>
      </c>
      <c r="U143" s="211" t="s">
        <v>1</v>
      </c>
      <c r="V143" s="136"/>
      <c r="W143" s="136"/>
      <c r="X143" s="136"/>
      <c r="Y143" s="136"/>
      <c r="Z143" s="136"/>
      <c r="AR143" s="78" t="s">
        <v>113</v>
      </c>
      <c r="AT143" s="78" t="s">
        <v>109</v>
      </c>
      <c r="AU143" s="78" t="s">
        <v>80</v>
      </c>
      <c r="AY143" s="12" t="s">
        <v>108</v>
      </c>
      <c r="BE143" s="79">
        <f t="shared" si="14"/>
        <v>0</v>
      </c>
      <c r="BF143" s="79">
        <f t="shared" si="15"/>
        <v>0</v>
      </c>
      <c r="BG143" s="79">
        <f t="shared" si="16"/>
        <v>0</v>
      </c>
      <c r="BH143" s="79">
        <f t="shared" si="17"/>
        <v>0</v>
      </c>
      <c r="BI143" s="79">
        <f t="shared" si="18"/>
        <v>0</v>
      </c>
      <c r="BJ143" s="12" t="s">
        <v>80</v>
      </c>
      <c r="BK143" s="79">
        <f t="shared" si="19"/>
        <v>0</v>
      </c>
      <c r="BL143" s="12" t="s">
        <v>113</v>
      </c>
      <c r="BM143" s="78" t="s">
        <v>252</v>
      </c>
    </row>
    <row r="144" spans="1:65" s="1" customFormat="1" ht="16.5" customHeight="1">
      <c r="A144" s="136"/>
      <c r="B144" s="137"/>
      <c r="C144" s="202" t="s">
        <v>7</v>
      </c>
      <c r="D144" s="202" t="s">
        <v>109</v>
      </c>
      <c r="E144" s="203" t="s">
        <v>251</v>
      </c>
      <c r="F144" s="204" t="s">
        <v>250</v>
      </c>
      <c r="G144" s="205" t="s">
        <v>112</v>
      </c>
      <c r="H144" s="206">
        <v>1</v>
      </c>
      <c r="I144" s="77"/>
      <c r="J144" s="207">
        <f t="shared" si="10"/>
        <v>0</v>
      </c>
      <c r="K144" s="204" t="s">
        <v>1</v>
      </c>
      <c r="L144" s="137"/>
      <c r="M144" s="208" t="s">
        <v>1</v>
      </c>
      <c r="N144" s="209" t="s">
        <v>37</v>
      </c>
      <c r="O144" s="136"/>
      <c r="P144" s="210">
        <f t="shared" si="11"/>
        <v>0</v>
      </c>
      <c r="Q144" s="210">
        <v>0</v>
      </c>
      <c r="R144" s="210">
        <f t="shared" si="12"/>
        <v>0</v>
      </c>
      <c r="S144" s="210">
        <v>0</v>
      </c>
      <c r="T144" s="210">
        <f t="shared" si="13"/>
        <v>0</v>
      </c>
      <c r="U144" s="211" t="s">
        <v>1</v>
      </c>
      <c r="V144" s="136"/>
      <c r="W144" s="136"/>
      <c r="X144" s="136"/>
      <c r="Y144" s="136"/>
      <c r="Z144" s="136"/>
      <c r="AR144" s="78" t="s">
        <v>113</v>
      </c>
      <c r="AT144" s="78" t="s">
        <v>109</v>
      </c>
      <c r="AU144" s="78" t="s">
        <v>80</v>
      </c>
      <c r="AY144" s="12" t="s">
        <v>108</v>
      </c>
      <c r="BE144" s="79">
        <f t="shared" si="14"/>
        <v>0</v>
      </c>
      <c r="BF144" s="79">
        <f t="shared" si="15"/>
        <v>0</v>
      </c>
      <c r="BG144" s="79">
        <f t="shared" si="16"/>
        <v>0</v>
      </c>
      <c r="BH144" s="79">
        <f t="shared" si="17"/>
        <v>0</v>
      </c>
      <c r="BI144" s="79">
        <f t="shared" si="18"/>
        <v>0</v>
      </c>
      <c r="BJ144" s="12" t="s">
        <v>80</v>
      </c>
      <c r="BK144" s="79">
        <f t="shared" si="19"/>
        <v>0</v>
      </c>
      <c r="BL144" s="12" t="s">
        <v>113</v>
      </c>
      <c r="BM144" s="78" t="s">
        <v>249</v>
      </c>
    </row>
    <row r="145" spans="1:65" s="1" customFormat="1" ht="16.5" customHeight="1">
      <c r="A145" s="136"/>
      <c r="B145" s="137"/>
      <c r="C145" s="202" t="s">
        <v>129</v>
      </c>
      <c r="D145" s="202" t="s">
        <v>109</v>
      </c>
      <c r="E145" s="203" t="s">
        <v>248</v>
      </c>
      <c r="F145" s="204" t="s">
        <v>247</v>
      </c>
      <c r="G145" s="205" t="s">
        <v>112</v>
      </c>
      <c r="H145" s="206">
        <v>3</v>
      </c>
      <c r="I145" s="77"/>
      <c r="J145" s="207">
        <f t="shared" si="10"/>
        <v>0</v>
      </c>
      <c r="K145" s="204" t="s">
        <v>1</v>
      </c>
      <c r="L145" s="137"/>
      <c r="M145" s="208" t="s">
        <v>1</v>
      </c>
      <c r="N145" s="209" t="s">
        <v>37</v>
      </c>
      <c r="O145" s="136"/>
      <c r="P145" s="210">
        <f t="shared" si="11"/>
        <v>0</v>
      </c>
      <c r="Q145" s="210">
        <v>0</v>
      </c>
      <c r="R145" s="210">
        <f t="shared" si="12"/>
        <v>0</v>
      </c>
      <c r="S145" s="210">
        <v>0</v>
      </c>
      <c r="T145" s="210">
        <f t="shared" si="13"/>
        <v>0</v>
      </c>
      <c r="U145" s="211" t="s">
        <v>1</v>
      </c>
      <c r="V145" s="136"/>
      <c r="W145" s="136"/>
      <c r="X145" s="136"/>
      <c r="Y145" s="136"/>
      <c r="Z145" s="136"/>
      <c r="AR145" s="78" t="s">
        <v>113</v>
      </c>
      <c r="AT145" s="78" t="s">
        <v>109</v>
      </c>
      <c r="AU145" s="78" t="s">
        <v>80</v>
      </c>
      <c r="AY145" s="12" t="s">
        <v>108</v>
      </c>
      <c r="BE145" s="79">
        <f t="shared" si="14"/>
        <v>0</v>
      </c>
      <c r="BF145" s="79">
        <f t="shared" si="15"/>
        <v>0</v>
      </c>
      <c r="BG145" s="79">
        <f t="shared" si="16"/>
        <v>0</v>
      </c>
      <c r="BH145" s="79">
        <f t="shared" si="17"/>
        <v>0</v>
      </c>
      <c r="BI145" s="79">
        <f t="shared" si="18"/>
        <v>0</v>
      </c>
      <c r="BJ145" s="12" t="s">
        <v>80</v>
      </c>
      <c r="BK145" s="79">
        <f t="shared" si="19"/>
        <v>0</v>
      </c>
      <c r="BL145" s="12" t="s">
        <v>113</v>
      </c>
      <c r="BM145" s="78" t="s">
        <v>246</v>
      </c>
    </row>
    <row r="146" spans="1:65" s="1" customFormat="1" ht="16.5" customHeight="1">
      <c r="A146" s="136"/>
      <c r="B146" s="137"/>
      <c r="C146" s="202" t="s">
        <v>125</v>
      </c>
      <c r="D146" s="202" t="s">
        <v>109</v>
      </c>
      <c r="E146" s="203" t="s">
        <v>245</v>
      </c>
      <c r="F146" s="204" t="s">
        <v>244</v>
      </c>
      <c r="G146" s="205" t="s">
        <v>112</v>
      </c>
      <c r="H146" s="206">
        <v>1</v>
      </c>
      <c r="I146" s="77"/>
      <c r="J146" s="207">
        <f t="shared" si="10"/>
        <v>0</v>
      </c>
      <c r="K146" s="204" t="s">
        <v>1</v>
      </c>
      <c r="L146" s="137"/>
      <c r="M146" s="208" t="s">
        <v>1</v>
      </c>
      <c r="N146" s="209" t="s">
        <v>37</v>
      </c>
      <c r="O146" s="136"/>
      <c r="P146" s="210">
        <f t="shared" si="11"/>
        <v>0</v>
      </c>
      <c r="Q146" s="210">
        <v>0</v>
      </c>
      <c r="R146" s="210">
        <f t="shared" si="12"/>
        <v>0</v>
      </c>
      <c r="S146" s="210">
        <v>0</v>
      </c>
      <c r="T146" s="210">
        <f t="shared" si="13"/>
        <v>0</v>
      </c>
      <c r="U146" s="211" t="s">
        <v>1</v>
      </c>
      <c r="V146" s="136"/>
      <c r="W146" s="136"/>
      <c r="X146" s="136"/>
      <c r="Y146" s="136"/>
      <c r="Z146" s="136"/>
      <c r="AR146" s="78" t="s">
        <v>113</v>
      </c>
      <c r="AT146" s="78" t="s">
        <v>109</v>
      </c>
      <c r="AU146" s="78" t="s">
        <v>80</v>
      </c>
      <c r="AY146" s="12" t="s">
        <v>108</v>
      </c>
      <c r="BE146" s="79">
        <f t="shared" si="14"/>
        <v>0</v>
      </c>
      <c r="BF146" s="79">
        <f t="shared" si="15"/>
        <v>0</v>
      </c>
      <c r="BG146" s="79">
        <f t="shared" si="16"/>
        <v>0</v>
      </c>
      <c r="BH146" s="79">
        <f t="shared" si="17"/>
        <v>0</v>
      </c>
      <c r="BI146" s="79">
        <f t="shared" si="18"/>
        <v>0</v>
      </c>
      <c r="BJ146" s="12" t="s">
        <v>80</v>
      </c>
      <c r="BK146" s="79">
        <f t="shared" si="19"/>
        <v>0</v>
      </c>
      <c r="BL146" s="12" t="s">
        <v>113</v>
      </c>
      <c r="BM146" s="78" t="s">
        <v>243</v>
      </c>
    </row>
    <row r="147" spans="1:65" s="1" customFormat="1" ht="16.5" customHeight="1">
      <c r="A147" s="136"/>
      <c r="B147" s="137"/>
      <c r="C147" s="202" t="s">
        <v>122</v>
      </c>
      <c r="D147" s="202" t="s">
        <v>109</v>
      </c>
      <c r="E147" s="203" t="s">
        <v>242</v>
      </c>
      <c r="F147" s="204" t="s">
        <v>241</v>
      </c>
      <c r="G147" s="205" t="s">
        <v>112</v>
      </c>
      <c r="H147" s="206">
        <v>1</v>
      </c>
      <c r="I147" s="77"/>
      <c r="J147" s="207">
        <f t="shared" si="10"/>
        <v>0</v>
      </c>
      <c r="K147" s="204" t="s">
        <v>1</v>
      </c>
      <c r="L147" s="137"/>
      <c r="M147" s="208" t="s">
        <v>1</v>
      </c>
      <c r="N147" s="209" t="s">
        <v>37</v>
      </c>
      <c r="O147" s="136"/>
      <c r="P147" s="210">
        <f t="shared" si="11"/>
        <v>0</v>
      </c>
      <c r="Q147" s="210">
        <v>0</v>
      </c>
      <c r="R147" s="210">
        <f t="shared" si="12"/>
        <v>0</v>
      </c>
      <c r="S147" s="210">
        <v>0</v>
      </c>
      <c r="T147" s="210">
        <f t="shared" si="13"/>
        <v>0</v>
      </c>
      <c r="U147" s="211" t="s">
        <v>1</v>
      </c>
      <c r="V147" s="136"/>
      <c r="W147" s="136"/>
      <c r="X147" s="136"/>
      <c r="Y147" s="136"/>
      <c r="Z147" s="136"/>
      <c r="AR147" s="78" t="s">
        <v>113</v>
      </c>
      <c r="AT147" s="78" t="s">
        <v>109</v>
      </c>
      <c r="AU147" s="78" t="s">
        <v>80</v>
      </c>
      <c r="AY147" s="12" t="s">
        <v>108</v>
      </c>
      <c r="BE147" s="79">
        <f t="shared" si="14"/>
        <v>0</v>
      </c>
      <c r="BF147" s="79">
        <f t="shared" si="15"/>
        <v>0</v>
      </c>
      <c r="BG147" s="79">
        <f t="shared" si="16"/>
        <v>0</v>
      </c>
      <c r="BH147" s="79">
        <f t="shared" si="17"/>
        <v>0</v>
      </c>
      <c r="BI147" s="79">
        <f t="shared" si="18"/>
        <v>0</v>
      </c>
      <c r="BJ147" s="12" t="s">
        <v>80</v>
      </c>
      <c r="BK147" s="79">
        <f t="shared" si="19"/>
        <v>0</v>
      </c>
      <c r="BL147" s="12" t="s">
        <v>113</v>
      </c>
      <c r="BM147" s="78" t="s">
        <v>240</v>
      </c>
    </row>
    <row r="148" spans="1:65" s="1" customFormat="1" ht="16.5" customHeight="1">
      <c r="A148" s="136"/>
      <c r="B148" s="137"/>
      <c r="C148" s="202" t="s">
        <v>239</v>
      </c>
      <c r="D148" s="202" t="s">
        <v>109</v>
      </c>
      <c r="E148" s="203" t="s">
        <v>238</v>
      </c>
      <c r="F148" s="204" t="s">
        <v>237</v>
      </c>
      <c r="G148" s="205" t="s">
        <v>112</v>
      </c>
      <c r="H148" s="206">
        <v>1</v>
      </c>
      <c r="I148" s="77"/>
      <c r="J148" s="207">
        <f t="shared" si="10"/>
        <v>0</v>
      </c>
      <c r="K148" s="204" t="s">
        <v>1</v>
      </c>
      <c r="L148" s="137"/>
      <c r="M148" s="208" t="s">
        <v>1</v>
      </c>
      <c r="N148" s="209" t="s">
        <v>37</v>
      </c>
      <c r="O148" s="136"/>
      <c r="P148" s="210">
        <f t="shared" si="11"/>
        <v>0</v>
      </c>
      <c r="Q148" s="210">
        <v>0</v>
      </c>
      <c r="R148" s="210">
        <f t="shared" si="12"/>
        <v>0</v>
      </c>
      <c r="S148" s="210">
        <v>0</v>
      </c>
      <c r="T148" s="210">
        <f t="shared" si="13"/>
        <v>0</v>
      </c>
      <c r="U148" s="211" t="s">
        <v>1</v>
      </c>
      <c r="V148" s="136"/>
      <c r="W148" s="136"/>
      <c r="X148" s="136"/>
      <c r="Y148" s="136"/>
      <c r="Z148" s="136"/>
      <c r="AR148" s="78" t="s">
        <v>113</v>
      </c>
      <c r="AT148" s="78" t="s">
        <v>109</v>
      </c>
      <c r="AU148" s="78" t="s">
        <v>80</v>
      </c>
      <c r="AY148" s="12" t="s">
        <v>108</v>
      </c>
      <c r="BE148" s="79">
        <f t="shared" si="14"/>
        <v>0</v>
      </c>
      <c r="BF148" s="79">
        <f t="shared" si="15"/>
        <v>0</v>
      </c>
      <c r="BG148" s="79">
        <f t="shared" si="16"/>
        <v>0</v>
      </c>
      <c r="BH148" s="79">
        <f t="shared" si="17"/>
        <v>0</v>
      </c>
      <c r="BI148" s="79">
        <f t="shared" si="18"/>
        <v>0</v>
      </c>
      <c r="BJ148" s="12" t="s">
        <v>80</v>
      </c>
      <c r="BK148" s="79">
        <f t="shared" si="19"/>
        <v>0</v>
      </c>
      <c r="BL148" s="12" t="s">
        <v>113</v>
      </c>
      <c r="BM148" s="78" t="s">
        <v>236</v>
      </c>
    </row>
    <row r="149" spans="1:65" s="1" customFormat="1" ht="16.5" customHeight="1">
      <c r="A149" s="136"/>
      <c r="B149" s="137"/>
      <c r="C149" s="202" t="s">
        <v>235</v>
      </c>
      <c r="D149" s="202" t="s">
        <v>109</v>
      </c>
      <c r="E149" s="203" t="s">
        <v>234</v>
      </c>
      <c r="F149" s="204" t="s">
        <v>233</v>
      </c>
      <c r="G149" s="205" t="s">
        <v>112</v>
      </c>
      <c r="H149" s="206">
        <v>1</v>
      </c>
      <c r="I149" s="77"/>
      <c r="J149" s="207">
        <f t="shared" si="10"/>
        <v>0</v>
      </c>
      <c r="K149" s="204" t="s">
        <v>1</v>
      </c>
      <c r="L149" s="137"/>
      <c r="M149" s="208" t="s">
        <v>1</v>
      </c>
      <c r="N149" s="209" t="s">
        <v>37</v>
      </c>
      <c r="O149" s="136"/>
      <c r="P149" s="210">
        <f t="shared" si="11"/>
        <v>0</v>
      </c>
      <c r="Q149" s="210">
        <v>0</v>
      </c>
      <c r="R149" s="210">
        <f t="shared" si="12"/>
        <v>0</v>
      </c>
      <c r="S149" s="210">
        <v>0</v>
      </c>
      <c r="T149" s="210">
        <f t="shared" si="13"/>
        <v>0</v>
      </c>
      <c r="U149" s="211" t="s">
        <v>1</v>
      </c>
      <c r="V149" s="136"/>
      <c r="W149" s="136"/>
      <c r="X149" s="136"/>
      <c r="Y149" s="136"/>
      <c r="Z149" s="136"/>
      <c r="AR149" s="78" t="s">
        <v>113</v>
      </c>
      <c r="AT149" s="78" t="s">
        <v>109</v>
      </c>
      <c r="AU149" s="78" t="s">
        <v>80</v>
      </c>
      <c r="AY149" s="12" t="s">
        <v>108</v>
      </c>
      <c r="BE149" s="79">
        <f t="shared" si="14"/>
        <v>0</v>
      </c>
      <c r="BF149" s="79">
        <f t="shared" si="15"/>
        <v>0</v>
      </c>
      <c r="BG149" s="79">
        <f t="shared" si="16"/>
        <v>0</v>
      </c>
      <c r="BH149" s="79">
        <f t="shared" si="17"/>
        <v>0</v>
      </c>
      <c r="BI149" s="79">
        <f t="shared" si="18"/>
        <v>0</v>
      </c>
      <c r="BJ149" s="12" t="s">
        <v>80</v>
      </c>
      <c r="BK149" s="79">
        <f t="shared" si="19"/>
        <v>0</v>
      </c>
      <c r="BL149" s="12" t="s">
        <v>113</v>
      </c>
      <c r="BM149" s="78" t="s">
        <v>232</v>
      </c>
    </row>
    <row r="150" spans="1:65" s="1" customFormat="1" ht="16.5" customHeight="1">
      <c r="A150" s="136"/>
      <c r="B150" s="137"/>
      <c r="C150" s="202" t="s">
        <v>231</v>
      </c>
      <c r="D150" s="202" t="s">
        <v>109</v>
      </c>
      <c r="E150" s="203" t="s">
        <v>230</v>
      </c>
      <c r="F150" s="204" t="s">
        <v>229</v>
      </c>
      <c r="G150" s="205" t="s">
        <v>112</v>
      </c>
      <c r="H150" s="206">
        <v>1</v>
      </c>
      <c r="I150" s="77"/>
      <c r="J150" s="207">
        <f t="shared" si="10"/>
        <v>0</v>
      </c>
      <c r="K150" s="204" t="s">
        <v>1</v>
      </c>
      <c r="L150" s="137"/>
      <c r="M150" s="208" t="s">
        <v>1</v>
      </c>
      <c r="N150" s="209" t="s">
        <v>37</v>
      </c>
      <c r="O150" s="136"/>
      <c r="P150" s="210">
        <f t="shared" si="11"/>
        <v>0</v>
      </c>
      <c r="Q150" s="210">
        <v>0</v>
      </c>
      <c r="R150" s="210">
        <f t="shared" si="12"/>
        <v>0</v>
      </c>
      <c r="S150" s="210">
        <v>0</v>
      </c>
      <c r="T150" s="210">
        <f t="shared" si="13"/>
        <v>0</v>
      </c>
      <c r="U150" s="211" t="s">
        <v>1</v>
      </c>
      <c r="V150" s="136"/>
      <c r="W150" s="136"/>
      <c r="X150" s="136"/>
      <c r="Y150" s="136"/>
      <c r="Z150" s="136"/>
      <c r="AR150" s="78" t="s">
        <v>113</v>
      </c>
      <c r="AT150" s="78" t="s">
        <v>109</v>
      </c>
      <c r="AU150" s="78" t="s">
        <v>80</v>
      </c>
      <c r="AY150" s="12" t="s">
        <v>108</v>
      </c>
      <c r="BE150" s="79">
        <f t="shared" si="14"/>
        <v>0</v>
      </c>
      <c r="BF150" s="79">
        <f t="shared" si="15"/>
        <v>0</v>
      </c>
      <c r="BG150" s="79">
        <f t="shared" si="16"/>
        <v>0</v>
      </c>
      <c r="BH150" s="79">
        <f t="shared" si="17"/>
        <v>0</v>
      </c>
      <c r="BI150" s="79">
        <f t="shared" si="18"/>
        <v>0</v>
      </c>
      <c r="BJ150" s="12" t="s">
        <v>80</v>
      </c>
      <c r="BK150" s="79">
        <f t="shared" si="19"/>
        <v>0</v>
      </c>
      <c r="BL150" s="12" t="s">
        <v>113</v>
      </c>
      <c r="BM150" s="78" t="s">
        <v>228</v>
      </c>
    </row>
    <row r="151" spans="1:65" s="1" customFormat="1" ht="16.5" customHeight="1">
      <c r="A151" s="136"/>
      <c r="B151" s="137"/>
      <c r="C151" s="202" t="s">
        <v>227</v>
      </c>
      <c r="D151" s="202" t="s">
        <v>109</v>
      </c>
      <c r="E151" s="203" t="s">
        <v>226</v>
      </c>
      <c r="F151" s="204" t="s">
        <v>225</v>
      </c>
      <c r="G151" s="205" t="s">
        <v>112</v>
      </c>
      <c r="H151" s="206">
        <v>2</v>
      </c>
      <c r="I151" s="77"/>
      <c r="J151" s="207">
        <f t="shared" si="10"/>
        <v>0</v>
      </c>
      <c r="K151" s="204" t="s">
        <v>1</v>
      </c>
      <c r="L151" s="137"/>
      <c r="M151" s="208" t="s">
        <v>1</v>
      </c>
      <c r="N151" s="209" t="s">
        <v>37</v>
      </c>
      <c r="O151" s="136"/>
      <c r="P151" s="210">
        <f t="shared" si="11"/>
        <v>0</v>
      </c>
      <c r="Q151" s="210">
        <v>0</v>
      </c>
      <c r="R151" s="210">
        <f t="shared" si="12"/>
        <v>0</v>
      </c>
      <c r="S151" s="210">
        <v>0</v>
      </c>
      <c r="T151" s="210">
        <f t="shared" si="13"/>
        <v>0</v>
      </c>
      <c r="U151" s="211" t="s">
        <v>1</v>
      </c>
      <c r="V151" s="136"/>
      <c r="W151" s="136"/>
      <c r="X151" s="136"/>
      <c r="Y151" s="136"/>
      <c r="Z151" s="136"/>
      <c r="AR151" s="78" t="s">
        <v>113</v>
      </c>
      <c r="AT151" s="78" t="s">
        <v>109</v>
      </c>
      <c r="AU151" s="78" t="s">
        <v>80</v>
      </c>
      <c r="AY151" s="12" t="s">
        <v>108</v>
      </c>
      <c r="BE151" s="79">
        <f t="shared" si="14"/>
        <v>0</v>
      </c>
      <c r="BF151" s="79">
        <f t="shared" si="15"/>
        <v>0</v>
      </c>
      <c r="BG151" s="79">
        <f t="shared" si="16"/>
        <v>0</v>
      </c>
      <c r="BH151" s="79">
        <f t="shared" si="17"/>
        <v>0</v>
      </c>
      <c r="BI151" s="79">
        <f t="shared" si="18"/>
        <v>0</v>
      </c>
      <c r="BJ151" s="12" t="s">
        <v>80</v>
      </c>
      <c r="BK151" s="79">
        <f t="shared" si="19"/>
        <v>0</v>
      </c>
      <c r="BL151" s="12" t="s">
        <v>113</v>
      </c>
      <c r="BM151" s="78" t="s">
        <v>224</v>
      </c>
    </row>
    <row r="152" spans="1:65" s="1" customFormat="1" ht="16.5" customHeight="1">
      <c r="A152" s="136"/>
      <c r="B152" s="137"/>
      <c r="C152" s="202" t="s">
        <v>223</v>
      </c>
      <c r="D152" s="202" t="s">
        <v>109</v>
      </c>
      <c r="E152" s="203" t="s">
        <v>222</v>
      </c>
      <c r="F152" s="204" t="s">
        <v>221</v>
      </c>
      <c r="G152" s="205" t="s">
        <v>112</v>
      </c>
      <c r="H152" s="206">
        <v>1</v>
      </c>
      <c r="I152" s="77"/>
      <c r="J152" s="207">
        <f t="shared" si="10"/>
        <v>0</v>
      </c>
      <c r="K152" s="204" t="s">
        <v>1</v>
      </c>
      <c r="L152" s="137"/>
      <c r="M152" s="208" t="s">
        <v>1</v>
      </c>
      <c r="N152" s="209" t="s">
        <v>37</v>
      </c>
      <c r="O152" s="136"/>
      <c r="P152" s="210">
        <f t="shared" si="11"/>
        <v>0</v>
      </c>
      <c r="Q152" s="210">
        <v>0</v>
      </c>
      <c r="R152" s="210">
        <f t="shared" si="12"/>
        <v>0</v>
      </c>
      <c r="S152" s="210">
        <v>0</v>
      </c>
      <c r="T152" s="210">
        <f t="shared" si="13"/>
        <v>0</v>
      </c>
      <c r="U152" s="211" t="s">
        <v>1</v>
      </c>
      <c r="V152" s="136"/>
      <c r="W152" s="136"/>
      <c r="X152" s="136"/>
      <c r="Y152" s="136"/>
      <c r="Z152" s="136"/>
      <c r="AR152" s="78" t="s">
        <v>113</v>
      </c>
      <c r="AT152" s="78" t="s">
        <v>109</v>
      </c>
      <c r="AU152" s="78" t="s">
        <v>80</v>
      </c>
      <c r="AY152" s="12" t="s">
        <v>108</v>
      </c>
      <c r="BE152" s="79">
        <f t="shared" si="14"/>
        <v>0</v>
      </c>
      <c r="BF152" s="79">
        <f t="shared" si="15"/>
        <v>0</v>
      </c>
      <c r="BG152" s="79">
        <f t="shared" si="16"/>
        <v>0</v>
      </c>
      <c r="BH152" s="79">
        <f t="shared" si="17"/>
        <v>0</v>
      </c>
      <c r="BI152" s="79">
        <f t="shared" si="18"/>
        <v>0</v>
      </c>
      <c r="BJ152" s="12" t="s">
        <v>80</v>
      </c>
      <c r="BK152" s="79">
        <f t="shared" si="19"/>
        <v>0</v>
      </c>
      <c r="BL152" s="12" t="s">
        <v>113</v>
      </c>
      <c r="BM152" s="78" t="s">
        <v>220</v>
      </c>
    </row>
    <row r="153" spans="1:65" s="1" customFormat="1" ht="16.5" customHeight="1">
      <c r="A153" s="136"/>
      <c r="B153" s="137"/>
      <c r="C153" s="202" t="s">
        <v>219</v>
      </c>
      <c r="D153" s="202" t="s">
        <v>109</v>
      </c>
      <c r="E153" s="203" t="s">
        <v>218</v>
      </c>
      <c r="F153" s="204" t="s">
        <v>217</v>
      </c>
      <c r="G153" s="205" t="s">
        <v>112</v>
      </c>
      <c r="H153" s="206">
        <v>1</v>
      </c>
      <c r="I153" s="77"/>
      <c r="J153" s="207">
        <f t="shared" si="10"/>
        <v>0</v>
      </c>
      <c r="K153" s="204" t="s">
        <v>1</v>
      </c>
      <c r="L153" s="137"/>
      <c r="M153" s="208" t="s">
        <v>1</v>
      </c>
      <c r="N153" s="209" t="s">
        <v>37</v>
      </c>
      <c r="O153" s="136"/>
      <c r="P153" s="210">
        <f t="shared" si="11"/>
        <v>0</v>
      </c>
      <c r="Q153" s="210">
        <v>0</v>
      </c>
      <c r="R153" s="210">
        <f t="shared" si="12"/>
        <v>0</v>
      </c>
      <c r="S153" s="210">
        <v>0</v>
      </c>
      <c r="T153" s="210">
        <f t="shared" si="13"/>
        <v>0</v>
      </c>
      <c r="U153" s="211" t="s">
        <v>1</v>
      </c>
      <c r="V153" s="136"/>
      <c r="W153" s="136"/>
      <c r="X153" s="136"/>
      <c r="Y153" s="136"/>
      <c r="Z153" s="136"/>
      <c r="AR153" s="78" t="s">
        <v>113</v>
      </c>
      <c r="AT153" s="78" t="s">
        <v>109</v>
      </c>
      <c r="AU153" s="78" t="s">
        <v>80</v>
      </c>
      <c r="AY153" s="12" t="s">
        <v>108</v>
      </c>
      <c r="BE153" s="79">
        <f t="shared" si="14"/>
        <v>0</v>
      </c>
      <c r="BF153" s="79">
        <f t="shared" si="15"/>
        <v>0</v>
      </c>
      <c r="BG153" s="79">
        <f t="shared" si="16"/>
        <v>0</v>
      </c>
      <c r="BH153" s="79">
        <f t="shared" si="17"/>
        <v>0</v>
      </c>
      <c r="BI153" s="79">
        <f t="shared" si="18"/>
        <v>0</v>
      </c>
      <c r="BJ153" s="12" t="s">
        <v>80</v>
      </c>
      <c r="BK153" s="79">
        <f t="shared" si="19"/>
        <v>0</v>
      </c>
      <c r="BL153" s="12" t="s">
        <v>113</v>
      </c>
      <c r="BM153" s="78" t="s">
        <v>216</v>
      </c>
    </row>
    <row r="154" spans="1:65" s="10" customFormat="1" ht="25.9" customHeight="1">
      <c r="A154" s="194"/>
      <c r="B154" s="195"/>
      <c r="C154" s="194"/>
      <c r="D154" s="196" t="s">
        <v>71</v>
      </c>
      <c r="E154" s="197" t="s">
        <v>215</v>
      </c>
      <c r="F154" s="197" t="s">
        <v>214</v>
      </c>
      <c r="G154" s="194"/>
      <c r="H154" s="194"/>
      <c r="I154" s="194"/>
      <c r="J154" s="198">
        <f>BK154</f>
        <v>0</v>
      </c>
      <c r="K154" s="194"/>
      <c r="L154" s="195"/>
      <c r="M154" s="199"/>
      <c r="N154" s="194"/>
      <c r="O154" s="194"/>
      <c r="P154" s="200">
        <f>P155</f>
        <v>0</v>
      </c>
      <c r="Q154" s="194"/>
      <c r="R154" s="200">
        <f>R155</f>
        <v>0</v>
      </c>
      <c r="S154" s="194"/>
      <c r="T154" s="200">
        <f>T155</f>
        <v>0</v>
      </c>
      <c r="U154" s="201"/>
      <c r="V154" s="194"/>
      <c r="W154" s="194"/>
      <c r="X154" s="194"/>
      <c r="Y154" s="194"/>
      <c r="Z154" s="194"/>
      <c r="AR154" s="74" t="s">
        <v>80</v>
      </c>
      <c r="AT154" s="75" t="s">
        <v>71</v>
      </c>
      <c r="AU154" s="75" t="s">
        <v>72</v>
      </c>
      <c r="AY154" s="74" t="s">
        <v>108</v>
      </c>
      <c r="BK154" s="76">
        <f>BK155</f>
        <v>0</v>
      </c>
    </row>
    <row r="155" spans="1:65" s="1" customFormat="1" ht="16.5" customHeight="1">
      <c r="A155" s="136"/>
      <c r="B155" s="137"/>
      <c r="C155" s="202" t="s">
        <v>213</v>
      </c>
      <c r="D155" s="202" t="s">
        <v>109</v>
      </c>
      <c r="E155" s="203" t="s">
        <v>212</v>
      </c>
      <c r="F155" s="204" t="s">
        <v>211</v>
      </c>
      <c r="G155" s="205" t="s">
        <v>112</v>
      </c>
      <c r="H155" s="206">
        <v>4</v>
      </c>
      <c r="I155" s="77"/>
      <c r="J155" s="207">
        <f>ROUND(I155*H155,2)</f>
        <v>0</v>
      </c>
      <c r="K155" s="204" t="s">
        <v>1</v>
      </c>
      <c r="L155" s="137"/>
      <c r="M155" s="212" t="s">
        <v>1</v>
      </c>
      <c r="N155" s="213" t="s">
        <v>37</v>
      </c>
      <c r="O155" s="214"/>
      <c r="P155" s="215">
        <f>O155*H155</f>
        <v>0</v>
      </c>
      <c r="Q155" s="215">
        <v>0</v>
      </c>
      <c r="R155" s="215">
        <f>Q155*H155</f>
        <v>0</v>
      </c>
      <c r="S155" s="215">
        <v>0</v>
      </c>
      <c r="T155" s="215">
        <f>S155*H155</f>
        <v>0</v>
      </c>
      <c r="U155" s="216" t="s">
        <v>1</v>
      </c>
      <c r="V155" s="136"/>
      <c r="W155" s="136"/>
      <c r="X155" s="136"/>
      <c r="Y155" s="136"/>
      <c r="Z155" s="136"/>
      <c r="AR155" s="78" t="s">
        <v>113</v>
      </c>
      <c r="AT155" s="78" t="s">
        <v>109</v>
      </c>
      <c r="AU155" s="78" t="s">
        <v>80</v>
      </c>
      <c r="AY155" s="12" t="s">
        <v>108</v>
      </c>
      <c r="BE155" s="79">
        <f>IF(N155="základní",J155,0)</f>
        <v>0</v>
      </c>
      <c r="BF155" s="79">
        <f>IF(N155="snížená",J155,0)</f>
        <v>0</v>
      </c>
      <c r="BG155" s="79">
        <f>IF(N155="zákl. přenesená",J155,0)</f>
        <v>0</v>
      </c>
      <c r="BH155" s="79">
        <f>IF(N155="sníž. přenesená",J155,0)</f>
        <v>0</v>
      </c>
      <c r="BI155" s="79">
        <f>IF(N155="nulová",J155,0)</f>
        <v>0</v>
      </c>
      <c r="BJ155" s="12" t="s">
        <v>80</v>
      </c>
      <c r="BK155" s="79">
        <f>ROUND(I155*H155,2)</f>
        <v>0</v>
      </c>
      <c r="BL155" s="12" t="s">
        <v>113</v>
      </c>
      <c r="BM155" s="78" t="s">
        <v>210</v>
      </c>
    </row>
    <row r="156" spans="1:65" s="1" customFormat="1" ht="6.95" customHeight="1">
      <c r="A156" s="136"/>
      <c r="B156" s="168"/>
      <c r="C156" s="169"/>
      <c r="D156" s="169"/>
      <c r="E156" s="169"/>
      <c r="F156" s="169"/>
      <c r="G156" s="169"/>
      <c r="H156" s="169"/>
      <c r="I156" s="169"/>
      <c r="J156" s="169"/>
      <c r="K156" s="169"/>
      <c r="L156" s="137"/>
      <c r="M156" s="136"/>
      <c r="N156" s="136"/>
      <c r="O156" s="136"/>
      <c r="P156" s="136"/>
      <c r="Q156" s="136"/>
      <c r="R156" s="136"/>
      <c r="S156" s="136"/>
      <c r="T156" s="136"/>
      <c r="U156" s="136"/>
      <c r="V156" s="136"/>
      <c r="W156" s="136"/>
      <c r="X156" s="136"/>
      <c r="Y156" s="136"/>
      <c r="Z156" s="136"/>
    </row>
    <row r="157" spans="1:65">
      <c r="A157" s="125"/>
      <c r="B157" s="125"/>
      <c r="C157" s="125"/>
      <c r="D157" s="125"/>
      <c r="E157" s="125"/>
      <c r="F157" s="125"/>
      <c r="G157" s="125"/>
      <c r="H157" s="125"/>
      <c r="I157" s="125"/>
      <c r="J157" s="125"/>
      <c r="K157" s="125"/>
      <c r="L157" s="125"/>
      <c r="M157" s="125"/>
      <c r="N157" s="125"/>
      <c r="O157" s="125"/>
      <c r="P157" s="125"/>
      <c r="Q157" s="125"/>
      <c r="R157" s="125"/>
      <c r="S157" s="125"/>
      <c r="T157" s="125"/>
      <c r="U157" s="125"/>
      <c r="V157" s="125"/>
      <c r="W157" s="125"/>
      <c r="X157" s="125"/>
      <c r="Y157" s="125"/>
      <c r="Z157" s="125"/>
    </row>
    <row r="158" spans="1:65" ht="12.75">
      <c r="A158" s="125"/>
      <c r="B158" s="217" t="s">
        <v>311</v>
      </c>
      <c r="C158" s="218"/>
      <c r="D158" s="218"/>
      <c r="E158" s="218"/>
      <c r="F158" s="218"/>
      <c r="G158" s="218"/>
      <c r="H158" s="218"/>
      <c r="I158" s="218"/>
      <c r="J158" s="218"/>
      <c r="K158" s="218"/>
      <c r="L158" s="218"/>
      <c r="M158" s="218"/>
      <c r="N158" s="218"/>
      <c r="O158" s="218"/>
      <c r="P158" s="218"/>
      <c r="Q158" s="218"/>
      <c r="R158" s="218"/>
      <c r="S158" s="218"/>
      <c r="T158" s="218"/>
      <c r="U158" s="218"/>
      <c r="V158" s="218"/>
      <c r="W158" s="218"/>
      <c r="X158" s="125"/>
      <c r="Y158" s="125"/>
      <c r="Z158" s="125"/>
    </row>
    <row r="159" spans="1:65">
      <c r="A159" s="125"/>
      <c r="B159" s="125"/>
      <c r="C159" s="125"/>
      <c r="D159" s="125"/>
      <c r="E159" s="125"/>
      <c r="F159" s="125"/>
      <c r="G159" s="125"/>
      <c r="H159" s="125"/>
      <c r="I159" s="125"/>
      <c r="J159" s="125"/>
      <c r="K159" s="125"/>
      <c r="L159" s="125"/>
      <c r="M159" s="125"/>
      <c r="N159" s="125"/>
      <c r="O159" s="125"/>
      <c r="P159" s="125"/>
      <c r="Q159" s="125"/>
      <c r="R159" s="125"/>
      <c r="S159" s="125"/>
      <c r="T159" s="125"/>
      <c r="U159" s="125"/>
      <c r="V159" s="125"/>
      <c r="W159" s="125"/>
      <c r="X159" s="125"/>
      <c r="Y159" s="125"/>
      <c r="Z159" s="125"/>
    </row>
    <row r="160" spans="1:65">
      <c r="A160" s="125"/>
      <c r="B160" s="125"/>
      <c r="C160" s="125"/>
      <c r="D160" s="125"/>
      <c r="E160" s="125"/>
      <c r="F160" s="125"/>
      <c r="G160" s="125"/>
      <c r="H160" s="125"/>
      <c r="I160" s="125"/>
      <c r="J160" s="125"/>
      <c r="K160" s="125"/>
      <c r="L160" s="125"/>
      <c r="M160" s="125"/>
      <c r="N160" s="125"/>
      <c r="O160" s="125"/>
      <c r="P160" s="125"/>
      <c r="Q160" s="125"/>
      <c r="R160" s="125"/>
      <c r="S160" s="125"/>
      <c r="T160" s="125"/>
      <c r="U160" s="125"/>
      <c r="V160" s="125"/>
      <c r="W160" s="125"/>
      <c r="X160" s="125"/>
      <c r="Y160" s="125"/>
      <c r="Z160" s="125"/>
    </row>
    <row r="161" spans="1:26">
      <c r="A161" s="125"/>
      <c r="B161" s="125"/>
      <c r="C161" s="125"/>
      <c r="D161" s="125"/>
      <c r="E161" s="125"/>
      <c r="F161" s="125"/>
      <c r="G161" s="125"/>
      <c r="H161" s="125"/>
      <c r="I161" s="125"/>
      <c r="J161" s="125"/>
      <c r="K161" s="125"/>
      <c r="L161" s="125"/>
      <c r="M161" s="125"/>
      <c r="N161" s="125"/>
      <c r="O161" s="125"/>
      <c r="P161" s="125"/>
      <c r="Q161" s="125"/>
      <c r="R161" s="125"/>
      <c r="S161" s="125"/>
      <c r="T161" s="125"/>
      <c r="U161" s="125"/>
      <c r="V161" s="125"/>
      <c r="W161" s="125"/>
      <c r="X161" s="125"/>
      <c r="Y161" s="125"/>
      <c r="Z161" s="125"/>
    </row>
    <row r="162" spans="1:26">
      <c r="A162" s="125"/>
      <c r="B162" s="125"/>
      <c r="C162" s="125"/>
      <c r="D162" s="125"/>
      <c r="E162" s="125"/>
      <c r="F162" s="125"/>
      <c r="G162" s="125"/>
      <c r="H162" s="125"/>
      <c r="I162" s="125"/>
      <c r="J162" s="125"/>
      <c r="K162" s="125"/>
      <c r="L162" s="125"/>
      <c r="M162" s="125"/>
      <c r="N162" s="125"/>
      <c r="O162" s="125"/>
      <c r="P162" s="125"/>
      <c r="Q162" s="125"/>
      <c r="R162" s="125"/>
      <c r="S162" s="125"/>
      <c r="T162" s="125"/>
      <c r="U162" s="125"/>
      <c r="V162" s="125"/>
      <c r="W162" s="125"/>
      <c r="X162" s="125"/>
      <c r="Y162" s="125"/>
      <c r="Z162" s="125"/>
    </row>
    <row r="163" spans="1:26">
      <c r="A163" s="125"/>
      <c r="B163" s="125"/>
      <c r="C163" s="125"/>
      <c r="D163" s="125"/>
      <c r="E163" s="125"/>
      <c r="F163" s="125"/>
      <c r="G163" s="125"/>
      <c r="H163" s="125"/>
      <c r="I163" s="125"/>
      <c r="J163" s="125"/>
      <c r="K163" s="125"/>
      <c r="L163" s="125"/>
      <c r="M163" s="125"/>
      <c r="N163" s="125"/>
      <c r="O163" s="125"/>
      <c r="P163" s="125"/>
      <c r="Q163" s="125"/>
      <c r="R163" s="125"/>
      <c r="S163" s="125"/>
      <c r="T163" s="125"/>
      <c r="U163" s="125"/>
      <c r="V163" s="125"/>
      <c r="W163" s="125"/>
      <c r="X163" s="125"/>
      <c r="Y163" s="125"/>
      <c r="Z163" s="125"/>
    </row>
    <row r="164" spans="1:26">
      <c r="A164" s="125"/>
      <c r="B164" s="125"/>
      <c r="C164" s="125"/>
      <c r="D164" s="125"/>
      <c r="E164" s="125"/>
      <c r="F164" s="125"/>
      <c r="G164" s="125"/>
      <c r="H164" s="125"/>
      <c r="I164" s="125"/>
      <c r="J164" s="125"/>
      <c r="K164" s="125"/>
      <c r="L164" s="125"/>
      <c r="M164" s="125"/>
      <c r="N164" s="125"/>
      <c r="O164" s="125"/>
      <c r="P164" s="125"/>
      <c r="Q164" s="125"/>
      <c r="R164" s="125"/>
      <c r="S164" s="125"/>
      <c r="T164" s="125"/>
      <c r="U164" s="125"/>
      <c r="V164" s="125"/>
      <c r="W164" s="125"/>
      <c r="X164" s="125"/>
      <c r="Y164" s="125"/>
      <c r="Z164" s="125"/>
    </row>
    <row r="165" spans="1:26">
      <c r="A165" s="125"/>
      <c r="B165" s="125"/>
      <c r="C165" s="125"/>
      <c r="D165" s="125"/>
      <c r="E165" s="125"/>
      <c r="F165" s="125"/>
      <c r="G165" s="125"/>
      <c r="H165" s="125"/>
      <c r="I165" s="125"/>
      <c r="J165" s="125"/>
      <c r="K165" s="125"/>
      <c r="L165" s="125"/>
      <c r="M165" s="125"/>
      <c r="N165" s="125"/>
      <c r="O165" s="125"/>
      <c r="P165" s="125"/>
      <c r="Q165" s="125"/>
      <c r="R165" s="125"/>
      <c r="S165" s="125"/>
      <c r="T165" s="125"/>
      <c r="U165" s="125"/>
      <c r="V165" s="125"/>
      <c r="W165" s="125"/>
      <c r="X165" s="125"/>
      <c r="Y165" s="125"/>
      <c r="Z165" s="125"/>
    </row>
    <row r="166" spans="1:26">
      <c r="A166" s="125"/>
      <c r="B166" s="125"/>
      <c r="C166" s="125"/>
      <c r="D166" s="125"/>
      <c r="E166" s="125"/>
      <c r="F166" s="125"/>
      <c r="G166" s="125"/>
      <c r="H166" s="125"/>
      <c r="I166" s="125"/>
      <c r="J166" s="125"/>
      <c r="K166" s="125"/>
      <c r="L166" s="125"/>
      <c r="M166" s="125"/>
      <c r="N166" s="125"/>
      <c r="O166" s="125"/>
      <c r="P166" s="125"/>
      <c r="Q166" s="125"/>
      <c r="R166" s="125"/>
      <c r="S166" s="125"/>
      <c r="T166" s="125"/>
      <c r="U166" s="125"/>
      <c r="V166" s="125"/>
      <c r="W166" s="125"/>
      <c r="X166" s="125"/>
      <c r="Y166" s="125"/>
      <c r="Z166" s="125"/>
    </row>
    <row r="167" spans="1:26">
      <c r="A167" s="125"/>
      <c r="B167" s="125"/>
      <c r="C167" s="125"/>
      <c r="D167" s="125"/>
      <c r="E167" s="125"/>
      <c r="F167" s="125"/>
      <c r="G167" s="125"/>
      <c r="H167" s="125"/>
      <c r="I167" s="125"/>
      <c r="J167" s="125"/>
      <c r="K167" s="125"/>
      <c r="L167" s="125"/>
      <c r="M167" s="125"/>
      <c r="N167" s="125"/>
      <c r="O167" s="125"/>
      <c r="P167" s="125"/>
      <c r="Q167" s="125"/>
      <c r="R167" s="125"/>
      <c r="S167" s="125"/>
      <c r="T167" s="125"/>
      <c r="U167" s="125"/>
      <c r="V167" s="125"/>
      <c r="W167" s="125"/>
      <c r="X167" s="125"/>
      <c r="Y167" s="125"/>
      <c r="Z167" s="125"/>
    </row>
    <row r="168" spans="1:26">
      <c r="A168" s="125"/>
      <c r="B168" s="125"/>
      <c r="C168" s="125"/>
      <c r="D168" s="125"/>
      <c r="E168" s="125"/>
      <c r="F168" s="125"/>
      <c r="G168" s="125"/>
      <c r="H168" s="125"/>
      <c r="I168" s="125"/>
      <c r="J168" s="125"/>
      <c r="K168" s="125"/>
      <c r="L168" s="125"/>
      <c r="M168" s="125"/>
      <c r="N168" s="125"/>
      <c r="O168" s="125"/>
      <c r="P168" s="125"/>
      <c r="Q168" s="125"/>
      <c r="R168" s="125"/>
      <c r="S168" s="125"/>
      <c r="T168" s="125"/>
      <c r="U168" s="125"/>
      <c r="V168" s="125"/>
      <c r="W168" s="125"/>
      <c r="X168" s="125"/>
      <c r="Y168" s="125"/>
      <c r="Z168" s="125"/>
    </row>
    <row r="169" spans="1:26">
      <c r="A169" s="125"/>
      <c r="B169" s="125"/>
      <c r="C169" s="125"/>
      <c r="D169" s="125"/>
      <c r="E169" s="125"/>
      <c r="F169" s="125"/>
      <c r="G169" s="125"/>
      <c r="H169" s="125"/>
      <c r="I169" s="125"/>
      <c r="J169" s="125"/>
      <c r="K169" s="125"/>
      <c r="L169" s="125"/>
      <c r="M169" s="125"/>
      <c r="N169" s="125"/>
      <c r="O169" s="125"/>
      <c r="P169" s="125"/>
      <c r="Q169" s="125"/>
      <c r="R169" s="125"/>
      <c r="S169" s="125"/>
      <c r="T169" s="125"/>
      <c r="U169" s="125"/>
      <c r="V169" s="125"/>
      <c r="W169" s="125"/>
      <c r="X169" s="125"/>
      <c r="Y169" s="125"/>
      <c r="Z169" s="125"/>
    </row>
    <row r="170" spans="1:26">
      <c r="A170" s="125"/>
      <c r="B170" s="125"/>
      <c r="C170" s="125"/>
      <c r="D170" s="125"/>
      <c r="E170" s="125"/>
      <c r="F170" s="125"/>
      <c r="G170" s="125"/>
      <c r="H170" s="125"/>
      <c r="I170" s="125"/>
      <c r="J170" s="125"/>
      <c r="K170" s="125"/>
      <c r="L170" s="125"/>
      <c r="M170" s="125"/>
      <c r="N170" s="125"/>
      <c r="O170" s="125"/>
      <c r="P170" s="125"/>
      <c r="Q170" s="125"/>
      <c r="R170" s="125"/>
      <c r="S170" s="125"/>
      <c r="T170" s="125"/>
      <c r="U170" s="125"/>
      <c r="V170" s="125"/>
      <c r="W170" s="125"/>
      <c r="X170" s="125"/>
      <c r="Y170" s="125"/>
      <c r="Z170" s="125"/>
    </row>
  </sheetData>
  <sheetProtection algorithmName="SHA-512" hashValue="hc5n9SgVqv+yt0ZQzKLgmp1EGtR++V53+wxllQiQ5nsvEzMLhwQk/HCpwwQqebXT+lRNBTPyiJMCuzOmPhShKQ==" saltValue="fVLlAMdBOtG+K+iGlbY2oQ==" spinCount="100000" sheet="1" objects="1" scenarios="1"/>
  <autoFilter ref="C119:K155" xr:uid="{00000000-0009-0000-0000-000001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8</vt:i4>
      </vt:variant>
    </vt:vector>
  </HeadingPairs>
  <TitlesOfParts>
    <vt:vector size="12" baseType="lpstr">
      <vt:lpstr>Rekapitulace stavby</vt:lpstr>
      <vt:lpstr>D.104.01a - Dílenská tech...</vt:lpstr>
      <vt:lpstr>D.105.01b - Dílenská tech...</vt:lpstr>
      <vt:lpstr>F.03 - Technika</vt:lpstr>
      <vt:lpstr>'D.104.01a - Dílenská tech...'!Názvy_tisku</vt:lpstr>
      <vt:lpstr>'D.105.01b - Dílenská tech...'!Názvy_tisku</vt:lpstr>
      <vt:lpstr>'F.03 - Technika'!Názvy_tisku</vt:lpstr>
      <vt:lpstr>'Rekapitulace stavby'!Názvy_tisku</vt:lpstr>
      <vt:lpstr>'D.104.01a - Dílenská tech...'!Oblast_tisku</vt:lpstr>
      <vt:lpstr>'D.105.01b - Dílenská tech...'!Oblast_tisku</vt:lpstr>
      <vt:lpstr>'F.03 - Technika'!Oblast_tisku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Karel Absolín</dc:creator>
  <cp:lastModifiedBy>Jiří Šoltés</cp:lastModifiedBy>
  <dcterms:created xsi:type="dcterms:W3CDTF">2025-08-25T09:48:04Z</dcterms:created>
  <dcterms:modified xsi:type="dcterms:W3CDTF">2025-10-06T07:53:48Z</dcterms:modified>
</cp:coreProperties>
</file>