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prchalova_lucie_kr-jihomoravsky_cz2/Documents/OKŘ/úklid/Zadávací dokumentace 2026/na E-ZAK/"/>
    </mc:Choice>
  </mc:AlternateContent>
  <xr:revisionPtr revIDLastSave="2" documentId="8_{C5496D49-A539-4272-942E-F92A3DFAA789}" xr6:coauthVersionLast="47" xr6:coauthVersionMax="47" xr10:uidLastSave="{033E8BCA-FD3C-4387-9B2E-FCC083794E0A}"/>
  <workbookProtection workbookAlgorithmName="SHA-512" workbookHashValue="odWrdXkV4oPyiZI2rXtupvDBrK6tYu24lQBHzOdcI+TA3UWST15swvNCiP/cMbc0/YgjOva8OndOXsO/9T66Rg==" workbookSaltValue="7dIKuWcJSwT0kg5dxSRQ1A==" workbookSpinCount="100000" lockStructure="1"/>
  <bookViews>
    <workbookView xWindow="-120" yWindow="-120" windowWidth="29040" windowHeight="15840" xr2:uid="{9E78553F-3549-44A8-9F88-301F5FEB721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5" i="1"/>
  <c r="G27" i="1"/>
  <c r="E12" i="1"/>
  <c r="D12" i="1"/>
  <c r="F18" i="1"/>
  <c r="F47" i="1"/>
  <c r="F45" i="1"/>
  <c r="F43" i="1"/>
  <c r="H20" i="1"/>
  <c r="G20" i="1"/>
  <c r="F20" i="1"/>
  <c r="H19" i="1"/>
  <c r="G19" i="1"/>
  <c r="F19" i="1"/>
  <c r="H18" i="1"/>
  <c r="G18" i="1"/>
  <c r="F48" i="1" l="1"/>
  <c r="G39" i="1"/>
  <c r="G29" i="1"/>
  <c r="G31" i="1"/>
  <c r="G33" i="1" l="1"/>
  <c r="E21" i="1"/>
  <c r="D21" i="1"/>
  <c r="C21" i="1"/>
  <c r="C12" i="1"/>
  <c r="C22" i="1" l="1"/>
  <c r="C13" i="1"/>
  <c r="C55" i="1"/>
  <c r="H21" i="1"/>
  <c r="F21" i="1"/>
  <c r="G21" i="1"/>
  <c r="H11" i="1"/>
  <c r="G11" i="1"/>
  <c r="F11" i="1"/>
  <c r="H10" i="1"/>
  <c r="G10" i="1"/>
  <c r="F10" i="1"/>
  <c r="H9" i="1"/>
  <c r="G9" i="1"/>
  <c r="F9" i="1"/>
  <c r="F22" i="1" l="1"/>
  <c r="G12" i="1"/>
  <c r="H12" i="1"/>
  <c r="F12" i="1"/>
  <c r="F13" i="1" l="1"/>
  <c r="F54" i="1" s="1"/>
</calcChain>
</file>

<file path=xl/sharedStrings.xml><?xml version="1.0" encoding="utf-8"?>
<sst xmlns="http://schemas.openxmlformats.org/spreadsheetml/2006/main" count="82" uniqueCount="53">
  <si>
    <t>Účastník v nabídce vyplní žlutě označené buňky</t>
  </si>
  <si>
    <t>Cenový přehled - Zajištění úklidových služeb</t>
  </si>
  <si>
    <t>Název účastníka:</t>
  </si>
  <si>
    <t>Běžný úklid</t>
  </si>
  <si>
    <t>Budova</t>
  </si>
  <si>
    <t>Položka</t>
  </si>
  <si>
    <t>Cena v Kč za 1 měsíc bez DPH</t>
  </si>
  <si>
    <t>Cena v Kč za 48 měsíců bez DPH</t>
  </si>
  <si>
    <t>platy úklidových pracovníků</t>
  </si>
  <si>
    <t>režijní náklady</t>
  </si>
  <si>
    <t>materiál</t>
  </si>
  <si>
    <t>Žerotínovo nám. 3</t>
  </si>
  <si>
    <t>Cena za běžný  úklid dle přílohy č. 1, 2</t>
  </si>
  <si>
    <t>Žerotínovo nám. 1</t>
  </si>
  <si>
    <t>Cejl 73</t>
  </si>
  <si>
    <t>Celkem</t>
  </si>
  <si>
    <t>Souhrnná cena</t>
  </si>
  <si>
    <t>Mytí oken</t>
  </si>
  <si>
    <t>Cena v Kč za 1 provedení bez DPH</t>
  </si>
  <si>
    <t>Cena v Kč za 8 provedení bez DPH</t>
  </si>
  <si>
    <t>Cena za mytí oken</t>
  </si>
  <si>
    <t>Nepravidelný úklid</t>
  </si>
  <si>
    <t>ceny platné po dobu trvání smlouvy</t>
  </si>
  <si>
    <t>cena v Kč  za 1m2 bez DPH</t>
  </si>
  <si>
    <t>cena v Kč za 38428 m2 bez DPH</t>
  </si>
  <si>
    <t>celoplošné čištění a impregnace historické dlažby, slinuté dlažby a žuly</t>
  </si>
  <si>
    <t>cena v Kč za 4872 m2 bez DPH</t>
  </si>
  <si>
    <t>celoplošné čištění a voskování PVC a linolea</t>
  </si>
  <si>
    <t>cena v Kč za 1m2 bez DPH</t>
  </si>
  <si>
    <t>cena v Kč za 3640 m2 bez DPH</t>
  </si>
  <si>
    <t>celoplošné čištění a voskování dřevěných podlah</t>
  </si>
  <si>
    <t>cena v Kč za 16 000 m2 bez DPH</t>
  </si>
  <si>
    <t xml:space="preserve">"mokré" čištění koberců </t>
  </si>
  <si>
    <t>cena v Kč  za 1 ks bez DPH</t>
  </si>
  <si>
    <t>cena v Kč za 6000 ks bez DPH</t>
  </si>
  <si>
    <t>"mokré" čištění židlí</t>
  </si>
  <si>
    <t>cena v Kč za 16504 m2 bez DPH</t>
  </si>
  <si>
    <t>úklid provozních, technických a komunikačních prostor naceněný dle výměry</t>
  </si>
  <si>
    <t>cena v Kč  za 1 hodinu a osobu               bez DPH</t>
  </si>
  <si>
    <t>cena v Kč za 6400 hodin bez DPH</t>
  </si>
  <si>
    <t>úklid provozních, technických a komunikačních prostor naceněný hodinovou sazbou</t>
  </si>
  <si>
    <t>Mimořádný úklid</t>
  </si>
  <si>
    <t>Cena v Kč bez DPH za 1 hodinu a osobu</t>
  </si>
  <si>
    <t>Cena v Kč bez DPH celkem za 400 hodin</t>
  </si>
  <si>
    <t>po havárii</t>
  </si>
  <si>
    <t>Cena v Kč bez DPH celkem za 700 hodin</t>
  </si>
  <si>
    <t>po plánovaných činnostech</t>
  </si>
  <si>
    <t>Cena v Kč bez DPH celkem za 500 hodin</t>
  </si>
  <si>
    <t>operativní úklid</t>
  </si>
  <si>
    <t>Generální úklid</t>
  </si>
  <si>
    <t>Cena v Kč bez DPH</t>
  </si>
  <si>
    <t xml:space="preserve"> za úklid dle přílohy č. 1, 2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</si>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</sst>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b/>
      <sz val="3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0" fillId="2" borderId="6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7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8" xfId="0" applyNumberFormat="1" applyFont="1" applyFill="1" applyBorder="1" applyAlignment="1" applyProtection="1">
      <alignment horizontal="right" vertical="center" indent="1"/>
      <protection locked="0"/>
    </xf>
    <xf numFmtId="164" fontId="10" fillId="0" borderId="10" xfId="0" applyNumberFormat="1" applyFont="1" applyBorder="1" applyAlignment="1">
      <alignment horizontal="right" vertical="center" indent="1"/>
    </xf>
    <xf numFmtId="164" fontId="10" fillId="0" borderId="7" xfId="0" applyNumberFormat="1" applyFont="1" applyBorder="1" applyAlignment="1">
      <alignment horizontal="right" vertical="center" indent="1"/>
    </xf>
    <xf numFmtId="164" fontId="10" fillId="0" borderId="9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164" fontId="10" fillId="2" borderId="12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3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4" xfId="0" applyNumberFormat="1" applyFont="1" applyFill="1" applyBorder="1" applyAlignment="1" applyProtection="1">
      <alignment horizontal="right" vertical="center" indent="1"/>
      <protection locked="0"/>
    </xf>
    <xf numFmtId="164" fontId="10" fillId="0" borderId="36" xfId="0" applyNumberFormat="1" applyFont="1" applyBorder="1" applyAlignment="1">
      <alignment horizontal="right" vertical="center" indent="1"/>
    </xf>
    <xf numFmtId="164" fontId="10" fillId="0" borderId="37" xfId="0" applyNumberFormat="1" applyFont="1" applyBorder="1" applyAlignment="1">
      <alignment horizontal="right" vertical="center" indent="1"/>
    </xf>
    <xf numFmtId="164" fontId="10" fillId="0" borderId="38" xfId="0" applyNumberFormat="1" applyFont="1" applyBorder="1" applyAlignment="1">
      <alignment horizontal="right" vertical="center" indent="1"/>
    </xf>
    <xf numFmtId="0" fontId="9" fillId="0" borderId="17" xfId="0" applyFont="1" applyBorder="1" applyAlignment="1">
      <alignment vertical="center"/>
    </xf>
    <xf numFmtId="164" fontId="9" fillId="0" borderId="18" xfId="0" applyNumberFormat="1" applyFont="1" applyBorder="1" applyAlignment="1">
      <alignment horizontal="right" vertical="center" indent="1"/>
    </xf>
    <xf numFmtId="164" fontId="9" fillId="0" borderId="19" xfId="0" applyNumberFormat="1" applyFont="1" applyBorder="1" applyAlignment="1">
      <alignment horizontal="right" vertical="center" indent="1"/>
    </xf>
    <xf numFmtId="164" fontId="9" fillId="0" borderId="20" xfId="0" applyNumberFormat="1" applyFont="1" applyBorder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9" fillId="0" borderId="40" xfId="0" applyNumberFormat="1" applyFont="1" applyBorder="1" applyAlignment="1">
      <alignment horizontal="right" vertical="center" indent="1"/>
    </xf>
    <xf numFmtId="164" fontId="9" fillId="0" borderId="41" xfId="0" applyNumberFormat="1" applyFont="1" applyBorder="1" applyAlignment="1">
      <alignment horizontal="right" vertical="center" indent="1"/>
    </xf>
    <xf numFmtId="0" fontId="9" fillId="0" borderId="4" xfId="0" applyFont="1" applyBorder="1" applyAlignment="1">
      <alignment vertical="center"/>
    </xf>
    <xf numFmtId="164" fontId="9" fillId="0" borderId="17" xfId="0" applyNumberFormat="1" applyFont="1" applyBorder="1" applyAlignment="1">
      <alignment horizontal="right" vertical="center" indent="1"/>
    </xf>
    <xf numFmtId="164" fontId="9" fillId="0" borderId="21" xfId="0" applyNumberFormat="1" applyFont="1" applyBorder="1" applyAlignment="1">
      <alignment horizontal="right" vertical="center" indent="1"/>
    </xf>
    <xf numFmtId="164" fontId="9" fillId="0" borderId="22" xfId="0" applyNumberFormat="1" applyFont="1" applyBorder="1" applyAlignment="1">
      <alignment horizontal="right" vertical="center" inden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 indent="1"/>
    </xf>
    <xf numFmtId="164" fontId="10" fillId="0" borderId="51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24" xfId="0" applyFont="1" applyBorder="1" applyAlignment="1">
      <alignment vertical="center"/>
    </xf>
    <xf numFmtId="0" fontId="9" fillId="0" borderId="2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 wrapText="1" indent="1"/>
    </xf>
    <xf numFmtId="0" fontId="8" fillId="0" borderId="58" xfId="0" applyFont="1" applyBorder="1" applyAlignment="1">
      <alignment horizontal="left" vertical="center" wrapText="1" indent="1"/>
    </xf>
    <xf numFmtId="0" fontId="8" fillId="0" borderId="59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56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43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left" vertical="center" wrapText="1" indent="1"/>
    </xf>
    <xf numFmtId="49" fontId="10" fillId="0" borderId="7" xfId="0" applyNumberFormat="1" applyFont="1" applyBorder="1" applyAlignment="1">
      <alignment horizontal="left" vertical="center" wrapText="1" indent="1"/>
    </xf>
    <xf numFmtId="49" fontId="10" fillId="0" borderId="6" xfId="0" applyNumberFormat="1" applyFont="1" applyBorder="1" applyAlignment="1">
      <alignment horizontal="left" vertical="center" wrapText="1" indent="1"/>
    </xf>
    <xf numFmtId="49" fontId="10" fillId="0" borderId="23" xfId="0" applyNumberFormat="1" applyFont="1" applyBorder="1" applyAlignment="1">
      <alignment horizontal="left" vertical="center" wrapText="1" indent="1"/>
    </xf>
    <xf numFmtId="164" fontId="10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0" applyFont="1" applyBorder="1" applyAlignment="1">
      <alignment horizontal="center" vertical="center" wrapText="1"/>
    </xf>
    <xf numFmtId="164" fontId="10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indent="1"/>
    </xf>
    <xf numFmtId="164" fontId="11" fillId="0" borderId="67" xfId="0" applyNumberFormat="1" applyFont="1" applyBorder="1" applyAlignment="1">
      <alignment horizontal="right" vertical="center" indent="1"/>
    </xf>
    <xf numFmtId="0" fontId="9" fillId="0" borderId="9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right" vertical="center" indent="1"/>
    </xf>
    <xf numFmtId="164" fontId="11" fillId="0" borderId="15" xfId="0" applyNumberFormat="1" applyFont="1" applyBorder="1" applyAlignment="1">
      <alignment horizontal="right" vertical="center" indent="1"/>
    </xf>
    <xf numFmtId="164" fontId="14" fillId="4" borderId="34" xfId="0" applyNumberFormat="1" applyFont="1" applyFill="1" applyBorder="1" applyAlignment="1">
      <alignment horizontal="right" vertical="center" indent="1"/>
    </xf>
    <xf numFmtId="0" fontId="14" fillId="4" borderId="35" xfId="0" applyFont="1" applyFill="1" applyBorder="1" applyAlignment="1">
      <alignment horizontal="right" vertical="center" indent="1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51" xfId="0" applyNumberFormat="1" applyFont="1" applyFill="1" applyBorder="1" applyAlignment="1">
      <alignment horizontal="center" vertical="center"/>
    </xf>
    <xf numFmtId="164" fontId="4" fillId="4" borderId="52" xfId="0" applyNumberFormat="1" applyFont="1" applyFill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/>
    </xf>
    <xf numFmtId="164" fontId="4" fillId="4" borderId="5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9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3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4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27" xfId="0" applyNumberFormat="1" applyFont="1" applyFill="1" applyBorder="1" applyAlignment="1" applyProtection="1">
      <alignment horizontal="right" vertical="center" indent="1"/>
      <protection locked="0"/>
    </xf>
    <xf numFmtId="164" fontId="10" fillId="2" borderId="15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left" vertical="center" wrapText="1" indent="1"/>
    </xf>
    <xf numFmtId="49" fontId="10" fillId="0" borderId="25" xfId="0" applyNumberFormat="1" applyFont="1" applyBorder="1" applyAlignment="1">
      <alignment horizontal="left" vertical="center" wrapText="1" indent="1"/>
    </xf>
    <xf numFmtId="164" fontId="14" fillId="4" borderId="21" xfId="0" applyNumberFormat="1" applyFont="1" applyFill="1" applyBorder="1" applyAlignment="1">
      <alignment horizontal="right" vertical="center" indent="1"/>
    </xf>
    <xf numFmtId="164" fontId="14" fillId="4" borderId="22" xfId="0" applyNumberFormat="1" applyFont="1" applyFill="1" applyBorder="1" applyAlignment="1">
      <alignment horizontal="right" vertical="center" indent="1"/>
    </xf>
    <xf numFmtId="164" fontId="10" fillId="2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4" borderId="61" xfId="0" applyNumberFormat="1" applyFont="1" applyFill="1" applyBorder="1" applyAlignment="1">
      <alignment horizontal="right" vertical="center" wrapText="1" indent="1"/>
    </xf>
    <xf numFmtId="164" fontId="9" fillId="4" borderId="53" xfId="0" applyNumberFormat="1" applyFont="1" applyFill="1" applyBorder="1" applyAlignment="1">
      <alignment horizontal="right" vertical="center" wrapText="1" inden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 indent="1"/>
    </xf>
    <xf numFmtId="0" fontId="13" fillId="0" borderId="47" xfId="0" applyFont="1" applyBorder="1" applyAlignment="1">
      <alignment horizontal="left" vertical="center" wrapText="1" indent="1"/>
    </xf>
    <xf numFmtId="0" fontId="13" fillId="0" borderId="30" xfId="0" applyFont="1" applyBorder="1" applyAlignment="1">
      <alignment horizontal="left" vertical="center" wrapText="1" indent="1"/>
    </xf>
    <xf numFmtId="164" fontId="9" fillId="4" borderId="21" xfId="0" applyNumberFormat="1" applyFont="1" applyFill="1" applyBorder="1" applyAlignment="1">
      <alignment horizontal="right" vertical="center" indent="1"/>
    </xf>
    <xf numFmtId="164" fontId="9" fillId="4" borderId="22" xfId="0" applyNumberFormat="1" applyFont="1" applyFill="1" applyBorder="1" applyAlignment="1">
      <alignment horizontal="right" vertical="center" indent="1"/>
    </xf>
    <xf numFmtId="0" fontId="11" fillId="0" borderId="31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  <xf numFmtId="164" fontId="10" fillId="2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4" borderId="65" xfId="0" applyNumberFormat="1" applyFont="1" applyFill="1" applyBorder="1" applyAlignment="1">
      <alignment horizontal="right" vertical="center" wrapText="1" indent="1"/>
    </xf>
    <xf numFmtId="164" fontId="9" fillId="4" borderId="66" xfId="0" applyNumberFormat="1" applyFont="1" applyFill="1" applyBorder="1" applyAlignment="1">
      <alignment horizontal="right" vertical="center" wrapText="1" indent="1"/>
    </xf>
    <xf numFmtId="164" fontId="9" fillId="0" borderId="23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64" fontId="9" fillId="0" borderId="63" xfId="0" applyNumberFormat="1" applyFont="1" applyBorder="1" applyAlignment="1">
      <alignment horizontal="center" vertical="center"/>
    </xf>
    <xf numFmtId="164" fontId="9" fillId="0" borderId="64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39" xfId="0" applyFont="1" applyBorder="1" applyAlignment="1">
      <alignment horizontal="left" vertical="center" wrapText="1" indent="1"/>
    </xf>
    <xf numFmtId="164" fontId="10" fillId="2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4" borderId="40" xfId="0" applyNumberFormat="1" applyFont="1" applyFill="1" applyBorder="1" applyAlignment="1">
      <alignment horizontal="right" vertical="center" indent="1"/>
    </xf>
    <xf numFmtId="164" fontId="9" fillId="4" borderId="41" xfId="0" applyNumberFormat="1" applyFont="1" applyFill="1" applyBorder="1" applyAlignment="1">
      <alignment horizontal="right" vertical="center" indent="1"/>
    </xf>
    <xf numFmtId="0" fontId="11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indent="1"/>
    </xf>
    <xf numFmtId="164" fontId="10" fillId="0" borderId="3" xfId="0" applyNumberFormat="1" applyFont="1" applyBorder="1" applyAlignment="1">
      <alignment horizontal="right" vertical="center" indent="1"/>
    </xf>
    <xf numFmtId="164" fontId="9" fillId="4" borderId="1" xfId="0" applyNumberFormat="1" applyFont="1" applyFill="1" applyBorder="1" applyAlignment="1">
      <alignment horizontal="right" vertical="center" indent="1"/>
    </xf>
    <xf numFmtId="164" fontId="9" fillId="4" borderId="3" xfId="0" applyNumberFormat="1" applyFont="1" applyFill="1" applyBorder="1" applyAlignment="1">
      <alignment horizontal="right" vertical="center" indent="1"/>
    </xf>
    <xf numFmtId="164" fontId="9" fillId="4" borderId="2" xfId="0" applyNumberFormat="1" applyFont="1" applyFill="1" applyBorder="1" applyAlignment="1">
      <alignment horizontal="right" vertical="center" indent="1"/>
    </xf>
    <xf numFmtId="164" fontId="10" fillId="0" borderId="2" xfId="0" applyNumberFormat="1" applyFont="1" applyBorder="1" applyAlignment="1">
      <alignment horizontal="right" vertical="center" indent="1"/>
    </xf>
    <xf numFmtId="164" fontId="10" fillId="4" borderId="3" xfId="0" applyNumberFormat="1" applyFont="1" applyFill="1" applyBorder="1" applyAlignment="1">
      <alignment horizontal="right" vertical="center" indent="1"/>
    </xf>
    <xf numFmtId="164" fontId="10" fillId="4" borderId="2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left" vertical="center" wrapText="1" indent="1"/>
    </xf>
    <xf numFmtId="49" fontId="10" fillId="0" borderId="27" xfId="0" applyNumberFormat="1" applyFont="1" applyBorder="1" applyAlignment="1">
      <alignment horizontal="left" vertical="center" wrapText="1" indent="1"/>
    </xf>
    <xf numFmtId="0" fontId="8" fillId="0" borderId="6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center" wrapText="1" indent="1"/>
    </xf>
    <xf numFmtId="0" fontId="11" fillId="0" borderId="47" xfId="0" applyFont="1" applyBorder="1" applyAlignment="1">
      <alignment horizontal="left" vertical="center" wrapText="1" indent="1"/>
    </xf>
    <xf numFmtId="0" fontId="11" fillId="0" borderId="30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164" fontId="10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4" borderId="21" xfId="0" applyNumberFormat="1" applyFont="1" applyFill="1" applyBorder="1" applyAlignment="1">
      <alignment horizontal="right" vertical="center" wrapText="1" indent="1"/>
    </xf>
    <xf numFmtId="164" fontId="9" fillId="4" borderId="22" xfId="0" applyNumberFormat="1" applyFont="1" applyFill="1" applyBorder="1" applyAlignment="1">
      <alignment horizontal="right" vertical="center" wrapText="1" indent="1"/>
    </xf>
    <xf numFmtId="0" fontId="13" fillId="0" borderId="29" xfId="0" applyFont="1" applyBorder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13" fillId="0" borderId="44" xfId="0" applyFont="1" applyBorder="1" applyAlignment="1">
      <alignment horizontal="left" vertical="center" wrapText="1" indent="1"/>
    </xf>
    <xf numFmtId="164" fontId="9" fillId="4" borderId="7" xfId="0" applyNumberFormat="1" applyFont="1" applyFill="1" applyBorder="1" applyAlignment="1">
      <alignment horizontal="right" vertical="center" indent="1"/>
    </xf>
    <xf numFmtId="164" fontId="9" fillId="4" borderId="9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ECCA-E7A3-4856-B5BB-08F3D23218CE}">
  <dimension ref="A1:K55"/>
  <sheetViews>
    <sheetView tabSelected="1" zoomScale="70" zoomScaleNormal="70" zoomScaleSheetLayoutView="100" workbookViewId="0">
      <selection activeCell="G27" sqref="G27:H27"/>
    </sheetView>
  </sheetViews>
  <sheetFormatPr defaultColWidth="9.125" defaultRowHeight="14.25"/>
  <cols>
    <col min="1" max="1" width="23.125" style="2" bestFit="1" customWidth="1"/>
    <col min="2" max="2" width="18.125" style="2" customWidth="1"/>
    <col min="3" max="3" width="18.75" style="2" customWidth="1"/>
    <col min="4" max="4" width="19.625" style="2" customWidth="1"/>
    <col min="5" max="8" width="18.75" style="2" customWidth="1"/>
    <col min="9" max="9" width="19.75" style="15" customWidth="1"/>
    <col min="10" max="11" width="19.75" style="2" customWidth="1"/>
    <col min="12" max="16384" width="9.125" style="2"/>
  </cols>
  <sheetData>
    <row r="1" spans="1:11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0"/>
      <c r="J1" s="8"/>
      <c r="K1" s="8"/>
    </row>
    <row r="2" spans="1:11" ht="46.5" customHeight="1">
      <c r="A2" s="159" t="s">
        <v>1</v>
      </c>
      <c r="B2" s="159"/>
      <c r="C2" s="159"/>
      <c r="D2" s="159"/>
      <c r="E2" s="159"/>
      <c r="F2" s="159"/>
      <c r="G2" s="159"/>
      <c r="H2" s="159"/>
      <c r="I2" s="11"/>
      <c r="J2" s="9"/>
      <c r="K2" s="9"/>
    </row>
    <row r="3" spans="1:11" ht="9" customHeight="1" thickBot="1">
      <c r="A3" s="1"/>
      <c r="B3" s="1"/>
      <c r="C3" s="1"/>
      <c r="D3" s="1"/>
      <c r="E3" s="1"/>
      <c r="F3" s="1"/>
      <c r="G3" s="1"/>
      <c r="H3" s="1"/>
      <c r="I3" s="12"/>
      <c r="J3" s="1"/>
      <c r="K3" s="1"/>
    </row>
    <row r="4" spans="1:11" ht="32.25" thickBot="1">
      <c r="A4" s="168" t="s">
        <v>2</v>
      </c>
      <c r="B4" s="169"/>
      <c r="C4" s="170"/>
      <c r="D4" s="171"/>
      <c r="E4" s="171"/>
      <c r="F4" s="171"/>
      <c r="G4" s="171"/>
      <c r="H4" s="172"/>
      <c r="I4" s="13"/>
      <c r="J4" s="3"/>
      <c r="K4" s="3"/>
    </row>
    <row r="5" spans="1:11" ht="21" customHeight="1" thickBot="1">
      <c r="A5" s="6"/>
      <c r="B5" s="6"/>
      <c r="C5" s="7"/>
      <c r="D5" s="7"/>
      <c r="E5" s="7"/>
      <c r="F5" s="7"/>
      <c r="G5" s="7"/>
      <c r="H5" s="7"/>
      <c r="I5" s="13"/>
      <c r="J5" s="3"/>
      <c r="K5" s="3"/>
    </row>
    <row r="6" spans="1:11" ht="21" customHeight="1" thickBot="1">
      <c r="A6" s="173" t="s">
        <v>3</v>
      </c>
      <c r="B6" s="174"/>
      <c r="C6" s="174"/>
      <c r="D6" s="174"/>
      <c r="E6" s="174"/>
      <c r="F6" s="174"/>
      <c r="G6" s="174"/>
      <c r="H6" s="175"/>
      <c r="I6" s="14"/>
      <c r="J6" s="4"/>
      <c r="K6" s="4"/>
    </row>
    <row r="7" spans="1:11" s="18" customFormat="1" ht="21" customHeight="1" thickBot="1">
      <c r="A7" s="16" t="s">
        <v>4</v>
      </c>
      <c r="B7" s="16" t="s">
        <v>5</v>
      </c>
      <c r="C7" s="176" t="s">
        <v>6</v>
      </c>
      <c r="D7" s="177"/>
      <c r="E7" s="177"/>
      <c r="F7" s="176" t="s">
        <v>7</v>
      </c>
      <c r="G7" s="177"/>
      <c r="H7" s="177"/>
      <c r="I7" s="17"/>
    </row>
    <row r="8" spans="1:11" s="18" customFormat="1" ht="39.950000000000003" customHeight="1" thickBot="1">
      <c r="A8" s="19"/>
      <c r="B8" s="19"/>
      <c r="C8" s="20" t="s">
        <v>8</v>
      </c>
      <c r="D8" s="20" t="s">
        <v>9</v>
      </c>
      <c r="E8" s="20" t="s">
        <v>10</v>
      </c>
      <c r="F8" s="20" t="s">
        <v>8</v>
      </c>
      <c r="G8" s="20" t="s">
        <v>9</v>
      </c>
      <c r="H8" s="20" t="s">
        <v>10</v>
      </c>
      <c r="I8" s="17"/>
    </row>
    <row r="9" spans="1:11" s="27" customFormat="1" ht="21" customHeight="1">
      <c r="A9" s="63" t="s">
        <v>11</v>
      </c>
      <c r="B9" s="139" t="s">
        <v>12</v>
      </c>
      <c r="C9" s="21">
        <v>0</v>
      </c>
      <c r="D9" s="22">
        <v>0</v>
      </c>
      <c r="E9" s="23">
        <v>0</v>
      </c>
      <c r="F9" s="24">
        <f>C9*48</f>
        <v>0</v>
      </c>
      <c r="G9" s="25">
        <f>D9*48</f>
        <v>0</v>
      </c>
      <c r="H9" s="26">
        <f>E9*48</f>
        <v>0</v>
      </c>
      <c r="I9" s="17"/>
    </row>
    <row r="10" spans="1:11" s="27" customFormat="1" ht="21" customHeight="1">
      <c r="A10" s="64" t="s">
        <v>13</v>
      </c>
      <c r="B10" s="139"/>
      <c r="C10" s="28">
        <v>0</v>
      </c>
      <c r="D10" s="29">
        <v>0</v>
      </c>
      <c r="E10" s="30">
        <v>0</v>
      </c>
      <c r="F10" s="24">
        <f t="shared" ref="F10:H11" si="0">C10*48</f>
        <v>0</v>
      </c>
      <c r="G10" s="25">
        <f t="shared" si="0"/>
        <v>0</v>
      </c>
      <c r="H10" s="26">
        <f t="shared" si="0"/>
        <v>0</v>
      </c>
      <c r="I10" s="17"/>
    </row>
    <row r="11" spans="1:11" s="27" customFormat="1" ht="21" customHeight="1" thickBot="1">
      <c r="A11" s="64" t="s">
        <v>14</v>
      </c>
      <c r="B11" s="139"/>
      <c r="C11" s="28">
        <v>0</v>
      </c>
      <c r="D11" s="29">
        <v>0</v>
      </c>
      <c r="E11" s="30">
        <v>0</v>
      </c>
      <c r="F11" s="31">
        <f t="shared" si="0"/>
        <v>0</v>
      </c>
      <c r="G11" s="32">
        <f t="shared" si="0"/>
        <v>0</v>
      </c>
      <c r="H11" s="33">
        <f t="shared" si="0"/>
        <v>0</v>
      </c>
      <c r="I11" s="17"/>
    </row>
    <row r="12" spans="1:11" s="18" customFormat="1" ht="21" customHeight="1" thickTop="1" thickBot="1">
      <c r="A12" s="65" t="s">
        <v>15</v>
      </c>
      <c r="B12" s="34"/>
      <c r="C12" s="35">
        <f t="shared" ref="C12:H12" si="1">SUM(C9:C11)</f>
        <v>0</v>
      </c>
      <c r="D12" s="35">
        <f t="shared" si="1"/>
        <v>0</v>
      </c>
      <c r="E12" s="35">
        <f t="shared" si="1"/>
        <v>0</v>
      </c>
      <c r="F12" s="38">
        <f t="shared" si="1"/>
        <v>0</v>
      </c>
      <c r="G12" s="39">
        <f t="shared" si="1"/>
        <v>0</v>
      </c>
      <c r="H12" s="40">
        <f t="shared" si="1"/>
        <v>0</v>
      </c>
      <c r="I12" s="17"/>
    </row>
    <row r="13" spans="1:11" s="18" customFormat="1" ht="21" customHeight="1" thickBot="1">
      <c r="A13" s="66" t="s">
        <v>16</v>
      </c>
      <c r="B13" s="41"/>
      <c r="C13" s="160">
        <f>SUM(C12+D12+E12)</f>
        <v>0</v>
      </c>
      <c r="D13" s="161"/>
      <c r="E13" s="161"/>
      <c r="F13" s="162">
        <f>SUM(F12+G12+H12)</f>
        <v>0</v>
      </c>
      <c r="G13" s="163"/>
      <c r="H13" s="164"/>
      <c r="I13" s="17"/>
    </row>
    <row r="14" spans="1:11" s="18" customFormat="1" ht="21" customHeight="1" thickBot="1">
      <c r="I14" s="17"/>
    </row>
    <row r="15" spans="1:11" s="18" customFormat="1" ht="21" customHeight="1" thickBot="1">
      <c r="A15" s="173" t="s">
        <v>17</v>
      </c>
      <c r="B15" s="174"/>
      <c r="C15" s="174"/>
      <c r="D15" s="174"/>
      <c r="E15" s="174"/>
      <c r="F15" s="174"/>
      <c r="G15" s="174"/>
      <c r="H15" s="175"/>
      <c r="I15" s="17"/>
    </row>
    <row r="16" spans="1:11" s="18" customFormat="1" ht="21" customHeight="1" thickBot="1">
      <c r="A16" s="16" t="s">
        <v>4</v>
      </c>
      <c r="B16" s="16" t="s">
        <v>5</v>
      </c>
      <c r="C16" s="176" t="s">
        <v>18</v>
      </c>
      <c r="D16" s="177"/>
      <c r="E16" s="177"/>
      <c r="F16" s="176" t="s">
        <v>19</v>
      </c>
      <c r="G16" s="177"/>
      <c r="H16" s="177"/>
      <c r="I16" s="17"/>
    </row>
    <row r="17" spans="1:9" s="18" customFormat="1" ht="39.950000000000003" customHeight="1" thickBot="1">
      <c r="A17" s="19"/>
      <c r="B17" s="19"/>
      <c r="C17" s="20" t="s">
        <v>8</v>
      </c>
      <c r="D17" s="20" t="s">
        <v>9</v>
      </c>
      <c r="E17" s="20" t="s">
        <v>10</v>
      </c>
      <c r="F17" s="20" t="s">
        <v>8</v>
      </c>
      <c r="G17" s="20" t="s">
        <v>9</v>
      </c>
      <c r="H17" s="20" t="s">
        <v>10</v>
      </c>
      <c r="I17" s="17"/>
    </row>
    <row r="18" spans="1:9" s="18" customFormat="1" ht="21" customHeight="1">
      <c r="A18" s="63" t="s">
        <v>11</v>
      </c>
      <c r="B18" s="139" t="s">
        <v>20</v>
      </c>
      <c r="C18" s="21">
        <v>0</v>
      </c>
      <c r="D18" s="22">
        <v>0</v>
      </c>
      <c r="E18" s="23">
        <v>0</v>
      </c>
      <c r="F18" s="24">
        <f>C18*8</f>
        <v>0</v>
      </c>
      <c r="G18" s="25">
        <f t="shared" ref="F18:H20" si="2">D18*8</f>
        <v>0</v>
      </c>
      <c r="H18" s="26">
        <f t="shared" si="2"/>
        <v>0</v>
      </c>
      <c r="I18" s="17"/>
    </row>
    <row r="19" spans="1:9" s="18" customFormat="1" ht="21" customHeight="1">
      <c r="A19" s="64" t="s">
        <v>13</v>
      </c>
      <c r="B19" s="139"/>
      <c r="C19" s="28">
        <v>0</v>
      </c>
      <c r="D19" s="29">
        <v>0</v>
      </c>
      <c r="E19" s="30">
        <v>0</v>
      </c>
      <c r="F19" s="24">
        <f t="shared" si="2"/>
        <v>0</v>
      </c>
      <c r="G19" s="25">
        <f t="shared" si="2"/>
        <v>0</v>
      </c>
      <c r="H19" s="26">
        <f t="shared" si="2"/>
        <v>0</v>
      </c>
      <c r="I19" s="17"/>
    </row>
    <row r="20" spans="1:9" s="18" customFormat="1" ht="21" customHeight="1" thickBot="1">
      <c r="A20" s="64" t="s">
        <v>14</v>
      </c>
      <c r="B20" s="139"/>
      <c r="C20" s="28">
        <v>0</v>
      </c>
      <c r="D20" s="29">
        <v>0</v>
      </c>
      <c r="E20" s="30">
        <v>0</v>
      </c>
      <c r="F20" s="24">
        <f t="shared" si="2"/>
        <v>0</v>
      </c>
      <c r="G20" s="32">
        <f t="shared" si="2"/>
        <v>0</v>
      </c>
      <c r="H20" s="33">
        <f t="shared" si="2"/>
        <v>0</v>
      </c>
      <c r="I20" s="17"/>
    </row>
    <row r="21" spans="1:9" s="18" customFormat="1" ht="21" customHeight="1" thickTop="1" thickBot="1">
      <c r="A21" s="65" t="s">
        <v>15</v>
      </c>
      <c r="B21" s="34"/>
      <c r="C21" s="35">
        <f t="shared" ref="C21" si="3">SUM(C18:C20)</f>
        <v>0</v>
      </c>
      <c r="D21" s="36">
        <f t="shared" ref="D21" si="4">SUM(D18:D20)</f>
        <v>0</v>
      </c>
      <c r="E21" s="37">
        <f t="shared" ref="E21" si="5">SUM(E18:E20)</f>
        <v>0</v>
      </c>
      <c r="F21" s="42">
        <f t="shared" ref="F21" si="6">SUM(F18:F20)</f>
        <v>0</v>
      </c>
      <c r="G21" s="43">
        <f t="shared" ref="G21" si="7">SUM(G18:G20)</f>
        <v>0</v>
      </c>
      <c r="H21" s="44">
        <f t="shared" ref="H21" si="8">SUM(H18:H20)</f>
        <v>0</v>
      </c>
      <c r="I21" s="17"/>
    </row>
    <row r="22" spans="1:9" s="18" customFormat="1" ht="21" customHeight="1" thickBot="1">
      <c r="A22" s="66" t="s">
        <v>16</v>
      </c>
      <c r="B22" s="41"/>
      <c r="C22" s="160">
        <f>SUM(C21+D21+E21)</f>
        <v>0</v>
      </c>
      <c r="D22" s="161"/>
      <c r="E22" s="165"/>
      <c r="F22" s="162">
        <f>SUM(F21+G21+H21)</f>
        <v>0</v>
      </c>
      <c r="G22" s="166"/>
      <c r="H22" s="167"/>
      <c r="I22" s="17"/>
    </row>
    <row r="23" spans="1:9" s="18" customFormat="1" ht="21" customHeight="1" thickBot="1">
      <c r="A23" s="45"/>
      <c r="B23" s="46"/>
      <c r="C23" s="38"/>
      <c r="D23" s="47"/>
      <c r="E23" s="47"/>
      <c r="F23" s="38"/>
      <c r="G23" s="47"/>
      <c r="H23" s="47"/>
      <c r="I23" s="17"/>
    </row>
    <row r="24" spans="1:9" s="18" customFormat="1" ht="21" customHeight="1" thickBot="1">
      <c r="A24" s="173" t="s">
        <v>21</v>
      </c>
      <c r="B24" s="174"/>
      <c r="C24" s="174"/>
      <c r="D24" s="174"/>
      <c r="E24" s="174"/>
      <c r="F24" s="174"/>
      <c r="G24" s="174"/>
      <c r="H24" s="175"/>
      <c r="I24" s="17"/>
    </row>
    <row r="25" spans="1:9" s="18" customFormat="1" ht="21" customHeight="1" thickBot="1">
      <c r="A25" s="144" t="s">
        <v>5</v>
      </c>
      <c r="B25" s="145"/>
      <c r="C25" s="145"/>
      <c r="D25" s="146"/>
      <c r="E25" s="155" t="s">
        <v>22</v>
      </c>
      <c r="F25" s="156"/>
      <c r="G25" s="156"/>
      <c r="H25" s="157"/>
      <c r="I25" s="17"/>
    </row>
    <row r="26" spans="1:9" s="18" customFormat="1" ht="21" customHeight="1">
      <c r="A26" s="123"/>
      <c r="B26" s="124"/>
      <c r="C26" s="124"/>
      <c r="D26" s="125"/>
      <c r="E26" s="69" t="s">
        <v>23</v>
      </c>
      <c r="F26" s="69"/>
      <c r="G26" s="69" t="s">
        <v>24</v>
      </c>
      <c r="H26" s="70"/>
      <c r="I26" s="17"/>
    </row>
    <row r="27" spans="1:9" s="18" customFormat="1" ht="21" customHeight="1" thickBot="1">
      <c r="A27" s="126" t="s">
        <v>25</v>
      </c>
      <c r="B27" s="127"/>
      <c r="C27" s="127"/>
      <c r="D27" s="128"/>
      <c r="E27" s="81">
        <v>0</v>
      </c>
      <c r="F27" s="81"/>
      <c r="G27" s="129">
        <f>E27*38428</f>
        <v>0</v>
      </c>
      <c r="H27" s="130"/>
      <c r="I27" s="17"/>
    </row>
    <row r="28" spans="1:9" s="18" customFormat="1" ht="21" customHeight="1">
      <c r="A28" s="123"/>
      <c r="B28" s="124"/>
      <c r="C28" s="124"/>
      <c r="D28" s="125"/>
      <c r="E28" s="69" t="s">
        <v>23</v>
      </c>
      <c r="F28" s="69"/>
      <c r="G28" s="69" t="s">
        <v>26</v>
      </c>
      <c r="H28" s="70"/>
      <c r="I28" s="17"/>
    </row>
    <row r="29" spans="1:9" s="18" customFormat="1" ht="21" customHeight="1" thickBot="1">
      <c r="A29" s="194" t="s">
        <v>27</v>
      </c>
      <c r="B29" s="195"/>
      <c r="C29" s="195"/>
      <c r="D29" s="196"/>
      <c r="E29" s="134">
        <v>0</v>
      </c>
      <c r="F29" s="134"/>
      <c r="G29" s="197">
        <f>E29*4872</f>
        <v>0</v>
      </c>
      <c r="H29" s="198"/>
      <c r="I29" s="17"/>
    </row>
    <row r="30" spans="1:9" s="18" customFormat="1" ht="21" customHeight="1">
      <c r="A30" s="123"/>
      <c r="B30" s="124"/>
      <c r="C30" s="124"/>
      <c r="D30" s="125"/>
      <c r="E30" s="69" t="s">
        <v>28</v>
      </c>
      <c r="F30" s="69"/>
      <c r="G30" s="69" t="s">
        <v>29</v>
      </c>
      <c r="H30" s="70"/>
      <c r="I30" s="17"/>
    </row>
    <row r="31" spans="1:9" s="18" customFormat="1" ht="21" customHeight="1" thickBot="1">
      <c r="A31" s="194" t="s">
        <v>30</v>
      </c>
      <c r="B31" s="195"/>
      <c r="C31" s="195"/>
      <c r="D31" s="196"/>
      <c r="E31" s="134">
        <v>0</v>
      </c>
      <c r="F31" s="134"/>
      <c r="G31" s="197">
        <f>E31*3640</f>
        <v>0</v>
      </c>
      <c r="H31" s="198"/>
      <c r="I31" s="17"/>
    </row>
    <row r="32" spans="1:9" s="18" customFormat="1" ht="21" customHeight="1">
      <c r="A32" s="153"/>
      <c r="B32" s="154"/>
      <c r="C32" s="154"/>
      <c r="D32" s="154"/>
      <c r="E32" s="69" t="s">
        <v>28</v>
      </c>
      <c r="F32" s="69"/>
      <c r="G32" s="137" t="s">
        <v>31</v>
      </c>
      <c r="H32" s="138"/>
      <c r="I32" s="17"/>
    </row>
    <row r="33" spans="1:9" s="18" customFormat="1" ht="21" customHeight="1" thickBot="1">
      <c r="A33" s="147" t="s">
        <v>32</v>
      </c>
      <c r="B33" s="148"/>
      <c r="C33" s="148"/>
      <c r="D33" s="149"/>
      <c r="E33" s="150">
        <v>0</v>
      </c>
      <c r="F33" s="150"/>
      <c r="G33" s="151">
        <f>E33*16000</f>
        <v>0</v>
      </c>
      <c r="H33" s="152"/>
      <c r="I33" s="17"/>
    </row>
    <row r="34" spans="1:9" s="18" customFormat="1" ht="21" customHeight="1">
      <c r="A34" s="123"/>
      <c r="B34" s="124"/>
      <c r="C34" s="124"/>
      <c r="D34" s="125"/>
      <c r="E34" s="69" t="s">
        <v>33</v>
      </c>
      <c r="F34" s="69"/>
      <c r="G34" s="137" t="s">
        <v>34</v>
      </c>
      <c r="H34" s="138"/>
      <c r="I34" s="17"/>
    </row>
    <row r="35" spans="1:9" s="18" customFormat="1" ht="21" customHeight="1" thickBot="1">
      <c r="A35" s="186" t="s">
        <v>35</v>
      </c>
      <c r="B35" s="187"/>
      <c r="C35" s="187"/>
      <c r="D35" s="188"/>
      <c r="E35" s="191">
        <v>0</v>
      </c>
      <c r="F35" s="191"/>
      <c r="G35" s="192">
        <f>E35*6000</f>
        <v>0</v>
      </c>
      <c r="H35" s="193"/>
      <c r="I35" s="17"/>
    </row>
    <row r="36" spans="1:9" s="18" customFormat="1" ht="21" customHeight="1">
      <c r="A36" s="60"/>
      <c r="B36" s="61"/>
      <c r="C36" s="61"/>
      <c r="D36" s="62"/>
      <c r="E36" s="69" t="s">
        <v>23</v>
      </c>
      <c r="F36" s="69"/>
      <c r="G36" s="137" t="s">
        <v>36</v>
      </c>
      <c r="H36" s="138"/>
      <c r="I36" s="17"/>
    </row>
    <row r="37" spans="1:9" s="18" customFormat="1" ht="21" customHeight="1">
      <c r="A37" s="131" t="s">
        <v>37</v>
      </c>
      <c r="B37" s="132"/>
      <c r="C37" s="132"/>
      <c r="D37" s="133"/>
      <c r="E37" s="134">
        <v>0</v>
      </c>
      <c r="F37" s="134"/>
      <c r="G37" s="135">
        <f>E37*16504</f>
        <v>0</v>
      </c>
      <c r="H37" s="136"/>
      <c r="I37" s="17"/>
    </row>
    <row r="38" spans="1:9" s="18" customFormat="1" ht="39.950000000000003" customHeight="1">
      <c r="A38" s="180"/>
      <c r="B38" s="181"/>
      <c r="C38" s="181"/>
      <c r="D38" s="182"/>
      <c r="E38" s="140" t="s">
        <v>38</v>
      </c>
      <c r="F38" s="141"/>
      <c r="G38" s="142" t="s">
        <v>39</v>
      </c>
      <c r="H38" s="143"/>
      <c r="I38" s="17"/>
    </row>
    <row r="39" spans="1:9" s="18" customFormat="1" ht="21" customHeight="1" thickBot="1">
      <c r="A39" s="183" t="s">
        <v>40</v>
      </c>
      <c r="B39" s="184"/>
      <c r="C39" s="184"/>
      <c r="D39" s="185"/>
      <c r="E39" s="119">
        <v>0</v>
      </c>
      <c r="F39" s="120"/>
      <c r="G39" s="121">
        <f>E39*6400</f>
        <v>0</v>
      </c>
      <c r="H39" s="122"/>
      <c r="I39" s="17"/>
    </row>
    <row r="40" spans="1:9" s="18" customFormat="1" ht="21" customHeight="1" thickBot="1">
      <c r="A40" s="5"/>
      <c r="B40" s="5"/>
      <c r="C40" s="5"/>
      <c r="D40" s="5"/>
      <c r="E40" s="48"/>
      <c r="F40" s="49"/>
      <c r="G40" s="50"/>
      <c r="H40" s="50"/>
      <c r="I40" s="17"/>
    </row>
    <row r="41" spans="1:9" s="18" customFormat="1" ht="21" customHeight="1" thickBot="1">
      <c r="A41" s="71" t="s">
        <v>41</v>
      </c>
      <c r="B41" s="72"/>
      <c r="C41" s="72"/>
      <c r="D41" s="72"/>
      <c r="E41" s="72"/>
      <c r="F41" s="72"/>
      <c r="G41" s="72"/>
      <c r="H41" s="73"/>
      <c r="I41" s="17"/>
    </row>
    <row r="42" spans="1:9" s="18" customFormat="1" ht="21" customHeight="1">
      <c r="A42" s="189" t="s">
        <v>5</v>
      </c>
      <c r="B42" s="190"/>
      <c r="C42" s="69" t="s">
        <v>42</v>
      </c>
      <c r="D42" s="69"/>
      <c r="E42" s="69"/>
      <c r="F42" s="69" t="s">
        <v>43</v>
      </c>
      <c r="G42" s="69"/>
      <c r="H42" s="70"/>
      <c r="I42" s="17"/>
    </row>
    <row r="43" spans="1:9" s="18" customFormat="1" ht="21" customHeight="1" thickBot="1">
      <c r="A43" s="115" t="s">
        <v>44</v>
      </c>
      <c r="B43" s="116"/>
      <c r="C43" s="81">
        <v>0</v>
      </c>
      <c r="D43" s="81"/>
      <c r="E43" s="81"/>
      <c r="F43" s="84">
        <f>C43*400</f>
        <v>0</v>
      </c>
      <c r="G43" s="84"/>
      <c r="H43" s="85"/>
      <c r="I43" s="17"/>
    </row>
    <row r="44" spans="1:9" s="18" customFormat="1" ht="21" customHeight="1">
      <c r="A44" s="77"/>
      <c r="B44" s="78"/>
      <c r="C44" s="82" t="s">
        <v>42</v>
      </c>
      <c r="D44" s="82"/>
      <c r="E44" s="82"/>
      <c r="F44" s="82" t="s">
        <v>45</v>
      </c>
      <c r="G44" s="82"/>
      <c r="H44" s="86"/>
      <c r="I44" s="17"/>
    </row>
    <row r="45" spans="1:9" s="18" customFormat="1" ht="21" customHeight="1" thickBot="1">
      <c r="A45" s="178" t="s">
        <v>46</v>
      </c>
      <c r="B45" s="179"/>
      <c r="C45" s="83">
        <v>0</v>
      </c>
      <c r="D45" s="83"/>
      <c r="E45" s="83"/>
      <c r="F45" s="87">
        <f>C45*700</f>
        <v>0</v>
      </c>
      <c r="G45" s="87"/>
      <c r="H45" s="88"/>
      <c r="I45" s="17"/>
    </row>
    <row r="46" spans="1:9" s="18" customFormat="1" ht="21" customHeight="1">
      <c r="A46" s="79"/>
      <c r="B46" s="80"/>
      <c r="C46" s="69" t="s">
        <v>42</v>
      </c>
      <c r="D46" s="69"/>
      <c r="E46" s="69"/>
      <c r="F46" s="69" t="s">
        <v>47</v>
      </c>
      <c r="G46" s="69"/>
      <c r="H46" s="70"/>
      <c r="I46" s="17"/>
    </row>
    <row r="47" spans="1:9" s="18" customFormat="1" ht="21" customHeight="1" thickBot="1">
      <c r="A47" s="115" t="s">
        <v>48</v>
      </c>
      <c r="B47" s="116"/>
      <c r="C47" s="81">
        <v>0</v>
      </c>
      <c r="D47" s="81"/>
      <c r="E47" s="81"/>
      <c r="F47" s="84">
        <f>C47*500</f>
        <v>0</v>
      </c>
      <c r="G47" s="84"/>
      <c r="H47" s="85"/>
      <c r="I47" s="17"/>
    </row>
    <row r="48" spans="1:9" s="18" customFormat="1" ht="21" customHeight="1" thickBot="1">
      <c r="A48" s="67" t="s">
        <v>15</v>
      </c>
      <c r="B48" s="68"/>
      <c r="C48" s="74"/>
      <c r="D48" s="75"/>
      <c r="E48" s="76"/>
      <c r="F48" s="117">
        <f>SUM(F43+F45+F47)</f>
        <v>0</v>
      </c>
      <c r="G48" s="117"/>
      <c r="H48" s="118"/>
      <c r="I48" s="17"/>
    </row>
    <row r="49" spans="1:9" s="18" customFormat="1" ht="21" customHeight="1" thickBot="1">
      <c r="D49" s="53"/>
      <c r="H49" s="53"/>
      <c r="I49" s="17"/>
    </row>
    <row r="50" spans="1:9" s="18" customFormat="1" ht="21" customHeight="1">
      <c r="A50" s="100" t="s">
        <v>49</v>
      </c>
      <c r="B50" s="101"/>
      <c r="C50" s="101"/>
      <c r="D50" s="102"/>
      <c r="E50" s="111"/>
      <c r="F50" s="111"/>
      <c r="G50" s="111"/>
      <c r="H50" s="53"/>
      <c r="I50" s="17"/>
    </row>
    <row r="51" spans="1:9" s="18" customFormat="1" ht="21" customHeight="1" thickBot="1">
      <c r="A51" s="54"/>
      <c r="B51" s="55" t="s">
        <v>5</v>
      </c>
      <c r="C51" s="103" t="s">
        <v>50</v>
      </c>
      <c r="D51" s="104"/>
      <c r="E51" s="53"/>
      <c r="I51" s="17"/>
    </row>
    <row r="52" spans="1:9" s="18" customFormat="1" ht="21" customHeight="1" thickBot="1">
      <c r="A52" s="56" t="s">
        <v>11</v>
      </c>
      <c r="B52" s="97" t="s">
        <v>51</v>
      </c>
      <c r="C52" s="105">
        <v>0</v>
      </c>
      <c r="D52" s="106"/>
      <c r="E52" s="57"/>
      <c r="I52" s="17"/>
    </row>
    <row r="53" spans="1:9" s="18" customFormat="1" ht="21" customHeight="1" thickBot="1">
      <c r="A53" s="58" t="s">
        <v>13</v>
      </c>
      <c r="B53" s="98"/>
      <c r="C53" s="107">
        <v>0</v>
      </c>
      <c r="D53" s="108"/>
      <c r="F53" s="112" t="s">
        <v>52</v>
      </c>
      <c r="G53" s="113"/>
      <c r="H53" s="114"/>
      <c r="I53" s="17"/>
    </row>
    <row r="54" spans="1:9" s="18" customFormat="1" ht="21" customHeight="1" thickBot="1">
      <c r="A54" s="59" t="s">
        <v>14</v>
      </c>
      <c r="B54" s="99"/>
      <c r="C54" s="109">
        <v>0</v>
      </c>
      <c r="D54" s="110"/>
      <c r="F54" s="91">
        <f>C55+F48+G39+G37+G35+G33+G31+G29+G27+F22+F13</f>
        <v>0</v>
      </c>
      <c r="G54" s="92"/>
      <c r="H54" s="93"/>
      <c r="I54" s="17"/>
    </row>
    <row r="55" spans="1:9" s="18" customFormat="1" ht="21" customHeight="1" thickBot="1">
      <c r="A55" s="51" t="s">
        <v>15</v>
      </c>
      <c r="B55" s="52"/>
      <c r="C55" s="89">
        <f>SUM(C52:D54)</f>
        <v>0</v>
      </c>
      <c r="D55" s="90"/>
      <c r="F55" s="94"/>
      <c r="G55" s="95"/>
      <c r="H55" s="96"/>
      <c r="I55" s="17"/>
    </row>
  </sheetData>
  <sheetProtection algorithmName="SHA-512" hashValue="nkecsoAcgkQau6yE0p1TbnzNU20lqs8pCtOgWQUW1cpLcIO+RYdAWWDqFGZuxNmg3ML6eUmhqLwJyz9DdSCWNg==" saltValue="xc6FF5sN3f5xESDAfBpsRQ==" spinCount="100000" sheet="1" objects="1" scenarios="1"/>
  <mergeCells count="91">
    <mergeCell ref="A34:D34"/>
    <mergeCell ref="C16:E16"/>
    <mergeCell ref="F16:H16"/>
    <mergeCell ref="B18:B20"/>
    <mergeCell ref="A42:B42"/>
    <mergeCell ref="E35:F35"/>
    <mergeCell ref="G35:H35"/>
    <mergeCell ref="A24:H24"/>
    <mergeCell ref="E28:F28"/>
    <mergeCell ref="G28:H28"/>
    <mergeCell ref="A31:D31"/>
    <mergeCell ref="A29:D29"/>
    <mergeCell ref="G29:H29"/>
    <mergeCell ref="E30:F30"/>
    <mergeCell ref="G30:H30"/>
    <mergeCell ref="G31:H31"/>
    <mergeCell ref="A45:B45"/>
    <mergeCell ref="A38:D38"/>
    <mergeCell ref="A39:D39"/>
    <mergeCell ref="A43:B43"/>
    <mergeCell ref="A35:D35"/>
    <mergeCell ref="A1:H1"/>
    <mergeCell ref="A2:H2"/>
    <mergeCell ref="C13:E13"/>
    <mergeCell ref="F13:H13"/>
    <mergeCell ref="C22:E22"/>
    <mergeCell ref="F22:H22"/>
    <mergeCell ref="A4:B4"/>
    <mergeCell ref="C4:H4"/>
    <mergeCell ref="A6:H6"/>
    <mergeCell ref="C7:E7"/>
    <mergeCell ref="F7:H7"/>
    <mergeCell ref="A15:H15"/>
    <mergeCell ref="A28:D28"/>
    <mergeCell ref="B9:B11"/>
    <mergeCell ref="E38:F38"/>
    <mergeCell ref="G38:H38"/>
    <mergeCell ref="E34:F34"/>
    <mergeCell ref="G34:H34"/>
    <mergeCell ref="A25:D25"/>
    <mergeCell ref="A33:D33"/>
    <mergeCell ref="E32:F32"/>
    <mergeCell ref="G32:H32"/>
    <mergeCell ref="E33:F33"/>
    <mergeCell ref="G33:H33"/>
    <mergeCell ref="A32:D32"/>
    <mergeCell ref="E25:H25"/>
    <mergeCell ref="E31:F31"/>
    <mergeCell ref="A30:D30"/>
    <mergeCell ref="A47:B47"/>
    <mergeCell ref="F48:H48"/>
    <mergeCell ref="E39:F39"/>
    <mergeCell ref="G39:H39"/>
    <mergeCell ref="A26:D26"/>
    <mergeCell ref="E26:F26"/>
    <mergeCell ref="G26:H26"/>
    <mergeCell ref="A27:D27"/>
    <mergeCell ref="E27:F27"/>
    <mergeCell ref="G27:H27"/>
    <mergeCell ref="A37:D37"/>
    <mergeCell ref="E37:F37"/>
    <mergeCell ref="G37:H37"/>
    <mergeCell ref="E36:F36"/>
    <mergeCell ref="G36:H36"/>
    <mergeCell ref="E29:F29"/>
    <mergeCell ref="C55:D55"/>
    <mergeCell ref="F54:H55"/>
    <mergeCell ref="B52:B54"/>
    <mergeCell ref="A50:D50"/>
    <mergeCell ref="C51:D51"/>
    <mergeCell ref="C52:D52"/>
    <mergeCell ref="C53:D53"/>
    <mergeCell ref="C54:D54"/>
    <mergeCell ref="E50:G50"/>
    <mergeCell ref="F53:H53"/>
    <mergeCell ref="F42:H42"/>
    <mergeCell ref="C46:E46"/>
    <mergeCell ref="A41:H41"/>
    <mergeCell ref="C48:E48"/>
    <mergeCell ref="A44:B44"/>
    <mergeCell ref="A46:B46"/>
    <mergeCell ref="C42:E42"/>
    <mergeCell ref="C43:E43"/>
    <mergeCell ref="C44:E44"/>
    <mergeCell ref="C45:E45"/>
    <mergeCell ref="C47:E47"/>
    <mergeCell ref="F43:H43"/>
    <mergeCell ref="F44:H44"/>
    <mergeCell ref="F45:H45"/>
    <mergeCell ref="F46:H46"/>
    <mergeCell ref="F47:H47"/>
  </mergeCells>
  <printOptions horizontalCentered="1" verticalCentered="1"/>
  <pageMargins left="0" right="0" top="0" bottom="0" header="0" footer="0"/>
  <pageSetup paperSize="9" scale="60" orientation="portrait" r:id="rId1"/>
  <headerFooter>
    <oddHeader xml:space="preserve">&amp;R
Příloha č.  3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DE282A68DDBF4BBE721916A1B8E581" ma:contentTypeVersion="3" ma:contentTypeDescription="Vytvoří nový dokument" ma:contentTypeScope="" ma:versionID="7740912d92fb18ef28d00aabfc2fde46">
  <xsd:schema xmlns:xsd="http://www.w3.org/2001/XMLSchema" xmlns:xs="http://www.w3.org/2001/XMLSchema" xmlns:p="http://schemas.microsoft.com/office/2006/metadata/properties" xmlns:ns2="2195614f-554a-4903-b1a4-3c0419d5165d" targetNamespace="http://schemas.microsoft.com/office/2006/metadata/properties" ma:root="true" ma:fieldsID="535a43239133842de18901130ab143a7" ns2:_="">
    <xsd:import namespace="2195614f-554a-4903-b1a4-3c0419d51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5614f-554a-4903-b1a4-3c0419d51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4B21C-70BA-4130-8DC1-F8BF07CC4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5614f-554a-4903-b1a4-3c0419d51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A025B-5F40-4FA6-B84B-8DF94C5A5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AB06E-8608-430E-81BC-A25FCCC8DD8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Brázda Milan</dc:creator>
  <cp:keywords/>
  <dc:description/>
  <cp:lastModifiedBy>Prchalová Lucie</cp:lastModifiedBy>
  <cp:revision/>
  <dcterms:created xsi:type="dcterms:W3CDTF">2025-12-03T13:43:37Z</dcterms:created>
  <dcterms:modified xsi:type="dcterms:W3CDTF">2026-01-30T10:59:45Z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0x010100FFDE282A68DDBF4BBE721916A1B8E581</vt:lpwstr>
  </property>
</Properties>
</file>