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4177(1) - Odvlhčení sk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'2024177(1) - Odvlhčení sk...'!$C$134:$K$1226</definedName>
    <definedName name="_xlnm.Print_Area" localSheetId="1">'2024177(1) - Odvlhčení sk...'!$C$4:$J$76,'2024177(1) - Odvlhčení sk...'!$C$82:$J$118,'2024177(1) - Odvlhčení sk...'!$C$124:$J$1226</definedName>
    <definedName name="_xlnm.Print_Titles" localSheetId="1">'2024177(1) - Odvlhčení sk...'!$134:$134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1226"/>
  <c r="BH1226"/>
  <c r="BG1226"/>
  <c r="BF1226"/>
  <c r="T1226"/>
  <c r="T1225"/>
  <c r="R1226"/>
  <c r="R1225"/>
  <c r="P1226"/>
  <c r="P1225"/>
  <c r="BI1224"/>
  <c r="BH1224"/>
  <c r="BG1224"/>
  <c r="BF1224"/>
  <c r="T1224"/>
  <c r="T1223"/>
  <c r="R1224"/>
  <c r="R1223"/>
  <c r="P1224"/>
  <c r="P1223"/>
  <c r="BI1222"/>
  <c r="BH1222"/>
  <c r="BG1222"/>
  <c r="BF1222"/>
  <c r="T1222"/>
  <c r="T1221"/>
  <c r="R1222"/>
  <c r="R1221"/>
  <c r="P1222"/>
  <c r="P1221"/>
  <c r="BI1220"/>
  <c r="BH1220"/>
  <c r="BG1220"/>
  <c r="BF1220"/>
  <c r="T1220"/>
  <c r="T1219"/>
  <c r="R1220"/>
  <c r="R1219"/>
  <c r="P1220"/>
  <c r="P1219"/>
  <c r="BI1218"/>
  <c r="BH1218"/>
  <c r="BG1218"/>
  <c r="BF1218"/>
  <c r="T1218"/>
  <c r="T1217"/>
  <c r="R1218"/>
  <c r="R1217"/>
  <c r="P1218"/>
  <c r="P1217"/>
  <c r="BI1216"/>
  <c r="BH1216"/>
  <c r="BG1216"/>
  <c r="BF1216"/>
  <c r="T1216"/>
  <c r="R1216"/>
  <c r="P1216"/>
  <c r="BI1215"/>
  <c r="BH1215"/>
  <c r="BG1215"/>
  <c r="BF1215"/>
  <c r="T1215"/>
  <c r="R1215"/>
  <c r="P1215"/>
  <c r="BI1214"/>
  <c r="BH1214"/>
  <c r="BG1214"/>
  <c r="BF1214"/>
  <c r="T1214"/>
  <c r="R1214"/>
  <c r="P1214"/>
  <c r="BI1213"/>
  <c r="BH1213"/>
  <c r="BG1213"/>
  <c r="BF1213"/>
  <c r="T1213"/>
  <c r="R1213"/>
  <c r="P1213"/>
  <c r="BI1212"/>
  <c r="BH1212"/>
  <c r="BG1212"/>
  <c r="BF1212"/>
  <c r="T1212"/>
  <c r="R1212"/>
  <c r="P1212"/>
  <c r="BI1211"/>
  <c r="BH1211"/>
  <c r="BG1211"/>
  <c r="BF1211"/>
  <c r="T1211"/>
  <c r="R1211"/>
  <c r="P1211"/>
  <c r="BI1210"/>
  <c r="BH1210"/>
  <c r="BG1210"/>
  <c r="BF1210"/>
  <c r="T1210"/>
  <c r="R1210"/>
  <c r="P1210"/>
  <c r="BI1209"/>
  <c r="BH1209"/>
  <c r="BG1209"/>
  <c r="BF1209"/>
  <c r="T1209"/>
  <c r="R1209"/>
  <c r="P1209"/>
  <c r="BI1207"/>
  <c r="BH1207"/>
  <c r="BG1207"/>
  <c r="BF1207"/>
  <c r="T1207"/>
  <c r="R1207"/>
  <c r="P1207"/>
  <c r="BI1206"/>
  <c r="BH1206"/>
  <c r="BG1206"/>
  <c r="BF1206"/>
  <c r="T1206"/>
  <c r="R1206"/>
  <c r="P1206"/>
  <c r="BI1137"/>
  <c r="BH1137"/>
  <c r="BG1137"/>
  <c r="BF1137"/>
  <c r="T1137"/>
  <c r="T1069"/>
  <c r="R1137"/>
  <c r="R1069"/>
  <c r="P1137"/>
  <c r="P1069"/>
  <c r="BI1070"/>
  <c r="BH1070"/>
  <c r="BG1070"/>
  <c r="BF1070"/>
  <c r="T1070"/>
  <c r="R1070"/>
  <c r="P1070"/>
  <c r="BI1039"/>
  <c r="BH1039"/>
  <c r="BG1039"/>
  <c r="BF1039"/>
  <c r="T1039"/>
  <c r="T1038"/>
  <c r="R1039"/>
  <c r="R1038"/>
  <c r="P1039"/>
  <c r="P1038"/>
  <c r="BI1026"/>
  <c r="BH1026"/>
  <c r="BG1026"/>
  <c r="BF1026"/>
  <c r="T1026"/>
  <c r="T1025"/>
  <c r="R1026"/>
  <c r="R1025"/>
  <c r="P1026"/>
  <c r="P1025"/>
  <c r="BI1024"/>
  <c r="BH1024"/>
  <c r="BG1024"/>
  <c r="BF1024"/>
  <c r="T1024"/>
  <c r="R1024"/>
  <c r="P1024"/>
  <c r="BI1022"/>
  <c r="BH1022"/>
  <c r="BG1022"/>
  <c r="BF1022"/>
  <c r="T1022"/>
  <c r="R1022"/>
  <c r="P1022"/>
  <c r="BI1020"/>
  <c r="BH1020"/>
  <c r="BG1020"/>
  <c r="BF1020"/>
  <c r="T1020"/>
  <c r="R1020"/>
  <c r="P1020"/>
  <c r="BI1018"/>
  <c r="BH1018"/>
  <c r="BG1018"/>
  <c r="BF1018"/>
  <c r="T1018"/>
  <c r="R1018"/>
  <c r="P1018"/>
  <c r="BI1016"/>
  <c r="BH1016"/>
  <c r="BG1016"/>
  <c r="BF1016"/>
  <c r="T1016"/>
  <c r="R1016"/>
  <c r="P1016"/>
  <c r="BI1014"/>
  <c r="BH1014"/>
  <c r="BG1014"/>
  <c r="BF1014"/>
  <c r="T1014"/>
  <c r="R1014"/>
  <c r="P1014"/>
  <c r="BI1012"/>
  <c r="BH1012"/>
  <c r="BG1012"/>
  <c r="BF1012"/>
  <c r="T1012"/>
  <c r="R1012"/>
  <c r="P1012"/>
  <c r="BI1010"/>
  <c r="BH1010"/>
  <c r="BG1010"/>
  <c r="BF1010"/>
  <c r="T1010"/>
  <c r="R1010"/>
  <c r="P1010"/>
  <c r="BI1008"/>
  <c r="BH1008"/>
  <c r="BG1008"/>
  <c r="BF1008"/>
  <c r="T1008"/>
  <c r="R1008"/>
  <c r="P1008"/>
  <c r="BI1006"/>
  <c r="BH1006"/>
  <c r="BG1006"/>
  <c r="BF1006"/>
  <c r="T1006"/>
  <c r="R1006"/>
  <c r="P1006"/>
  <c r="BI1003"/>
  <c r="BH1003"/>
  <c r="BG1003"/>
  <c r="BF1003"/>
  <c r="T1003"/>
  <c r="R1003"/>
  <c r="P1003"/>
  <c r="BI1002"/>
  <c r="BH1002"/>
  <c r="BG1002"/>
  <c r="BF1002"/>
  <c r="T1002"/>
  <c r="R1002"/>
  <c r="P1002"/>
  <c r="BI999"/>
  <c r="BH999"/>
  <c r="BG999"/>
  <c r="BF999"/>
  <c r="T999"/>
  <c r="R999"/>
  <c r="P999"/>
  <c r="BI997"/>
  <c r="BH997"/>
  <c r="BG997"/>
  <c r="BF997"/>
  <c r="T997"/>
  <c r="R997"/>
  <c r="P997"/>
  <c r="BI995"/>
  <c r="BH995"/>
  <c r="BG995"/>
  <c r="BF995"/>
  <c r="T995"/>
  <c r="R995"/>
  <c r="P995"/>
  <c r="BI993"/>
  <c r="BH993"/>
  <c r="BG993"/>
  <c r="BF993"/>
  <c r="T993"/>
  <c r="R993"/>
  <c r="P993"/>
  <c r="BI991"/>
  <c r="BH991"/>
  <c r="BG991"/>
  <c r="BF991"/>
  <c r="T991"/>
  <c r="R991"/>
  <c r="P991"/>
  <c r="BI990"/>
  <c r="BH990"/>
  <c r="BG990"/>
  <c r="BF990"/>
  <c r="T990"/>
  <c r="R990"/>
  <c r="P990"/>
  <c r="BI989"/>
  <c r="BH989"/>
  <c r="BG989"/>
  <c r="BF989"/>
  <c r="T989"/>
  <c r="R989"/>
  <c r="P989"/>
  <c r="BI988"/>
  <c r="BH988"/>
  <c r="BG988"/>
  <c r="BF988"/>
  <c r="T988"/>
  <c r="R988"/>
  <c r="P988"/>
  <c r="BI986"/>
  <c r="BH986"/>
  <c r="BG986"/>
  <c r="BF986"/>
  <c r="T986"/>
  <c r="R986"/>
  <c r="P986"/>
  <c r="BI985"/>
  <c r="BH985"/>
  <c r="BG985"/>
  <c r="BF985"/>
  <c r="T985"/>
  <c r="R985"/>
  <c r="P985"/>
  <c r="BI983"/>
  <c r="BH983"/>
  <c r="BG983"/>
  <c r="BF983"/>
  <c r="T983"/>
  <c r="T982"/>
  <c r="R983"/>
  <c r="R982"/>
  <c r="P983"/>
  <c r="P982"/>
  <c r="BI915"/>
  <c r="BH915"/>
  <c r="BG915"/>
  <c r="BF915"/>
  <c r="T915"/>
  <c r="R915"/>
  <c r="P915"/>
  <c r="BI848"/>
  <c r="BH848"/>
  <c r="BG848"/>
  <c r="BF848"/>
  <c r="T848"/>
  <c r="R848"/>
  <c r="P848"/>
  <c r="BI846"/>
  <c r="BH846"/>
  <c r="BG846"/>
  <c r="BF846"/>
  <c r="T846"/>
  <c r="R846"/>
  <c r="P846"/>
  <c r="BI779"/>
  <c r="BH779"/>
  <c r="BG779"/>
  <c r="BF779"/>
  <c r="T779"/>
  <c r="R779"/>
  <c r="P779"/>
  <c r="BI771"/>
  <c r="BH771"/>
  <c r="BG771"/>
  <c r="BF771"/>
  <c r="T771"/>
  <c r="R771"/>
  <c r="P771"/>
  <c r="BI768"/>
  <c r="BH768"/>
  <c r="BG768"/>
  <c r="BF768"/>
  <c r="T768"/>
  <c r="R768"/>
  <c r="P768"/>
  <c r="BI708"/>
  <c r="BH708"/>
  <c r="BG708"/>
  <c r="BF708"/>
  <c r="T708"/>
  <c r="R708"/>
  <c r="P708"/>
  <c r="BI641"/>
  <c r="BH641"/>
  <c r="BG641"/>
  <c r="BF641"/>
  <c r="T641"/>
  <c r="R641"/>
  <c r="P641"/>
  <c r="BI574"/>
  <c r="BH574"/>
  <c r="BG574"/>
  <c r="BF574"/>
  <c r="T574"/>
  <c r="R574"/>
  <c r="P574"/>
  <c r="BI572"/>
  <c r="BH572"/>
  <c r="BG572"/>
  <c r="BF572"/>
  <c r="T572"/>
  <c r="R572"/>
  <c r="P572"/>
  <c r="BI505"/>
  <c r="BH505"/>
  <c r="BG505"/>
  <c r="BF505"/>
  <c r="T505"/>
  <c r="R505"/>
  <c r="P505"/>
  <c r="BI438"/>
  <c r="BH438"/>
  <c r="BG438"/>
  <c r="BF438"/>
  <c r="T438"/>
  <c r="R438"/>
  <c r="P438"/>
  <c r="BI377"/>
  <c r="BH377"/>
  <c r="BG377"/>
  <c r="BF377"/>
  <c r="T377"/>
  <c r="R377"/>
  <c r="P377"/>
  <c r="BI359"/>
  <c r="BH359"/>
  <c r="BG359"/>
  <c r="BF359"/>
  <c r="T359"/>
  <c r="R359"/>
  <c r="P359"/>
  <c r="BI315"/>
  <c r="BH315"/>
  <c r="BG315"/>
  <c r="BF315"/>
  <c r="T315"/>
  <c r="R315"/>
  <c r="P315"/>
  <c r="BI306"/>
  <c r="BH306"/>
  <c r="BG306"/>
  <c r="BF306"/>
  <c r="T306"/>
  <c r="R306"/>
  <c r="P306"/>
  <c r="BI247"/>
  <c r="BH247"/>
  <c r="BG247"/>
  <c r="BF247"/>
  <c r="T247"/>
  <c r="R247"/>
  <c r="P247"/>
  <c r="BI230"/>
  <c r="BH230"/>
  <c r="BG230"/>
  <c r="BF230"/>
  <c r="T230"/>
  <c r="R230"/>
  <c r="P230"/>
  <c r="BI195"/>
  <c r="BH195"/>
  <c r="BG195"/>
  <c r="BF195"/>
  <c r="T195"/>
  <c r="R195"/>
  <c r="P195"/>
  <c r="BI189"/>
  <c r="BH189"/>
  <c r="BG189"/>
  <c r="BF189"/>
  <c r="T189"/>
  <c r="R189"/>
  <c r="P189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2"/>
  <c r="BH172"/>
  <c r="BG172"/>
  <c r="BF172"/>
  <c r="T172"/>
  <c r="R172"/>
  <c r="P172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8"/>
  <c r="BH158"/>
  <c r="BG158"/>
  <c r="BF158"/>
  <c r="T158"/>
  <c r="R158"/>
  <c r="P158"/>
  <c r="BI154"/>
  <c r="BH154"/>
  <c r="BG154"/>
  <c r="BF154"/>
  <c r="T154"/>
  <c r="R154"/>
  <c r="P154"/>
  <c r="BI150"/>
  <c r="BH150"/>
  <c r="BG150"/>
  <c r="BF150"/>
  <c r="T150"/>
  <c r="R150"/>
  <c r="P150"/>
  <c r="BI146"/>
  <c r="BH146"/>
  <c r="BG146"/>
  <c r="BF146"/>
  <c r="T146"/>
  <c r="R146"/>
  <c r="P146"/>
  <c r="BI142"/>
  <c r="BH142"/>
  <c r="BG142"/>
  <c r="BF142"/>
  <c r="T142"/>
  <c r="R142"/>
  <c r="P142"/>
  <c r="BI138"/>
  <c r="BH138"/>
  <c r="BG138"/>
  <c r="BF138"/>
  <c r="T138"/>
  <c r="R138"/>
  <c r="P138"/>
  <c r="J132"/>
  <c r="J131"/>
  <c r="F131"/>
  <c r="F129"/>
  <c r="E127"/>
  <c r="J90"/>
  <c r="J89"/>
  <c r="F89"/>
  <c r="F87"/>
  <c r="E85"/>
  <c r="J16"/>
  <c r="E16"/>
  <c r="F132"/>
  <c r="J15"/>
  <c r="J10"/>
  <c r="J87"/>
  <c i="1" r="L90"/>
  <c r="AM90"/>
  <c r="AM89"/>
  <c r="L89"/>
  <c r="AM87"/>
  <c r="L87"/>
  <c r="L85"/>
  <c r="L84"/>
  <c i="2" r="BK1226"/>
  <c r="BK1222"/>
  <c r="BK1220"/>
  <c r="J1218"/>
  <c r="J1216"/>
  <c r="J1215"/>
  <c r="J1214"/>
  <c r="BK1212"/>
  <c r="BK1211"/>
  <c r="J1210"/>
  <c r="BK1206"/>
  <c r="J1137"/>
  <c r="J1070"/>
  <c r="J1026"/>
  <c r="BK1024"/>
  <c r="BK1022"/>
  <c r="BK1018"/>
  <c r="BK1014"/>
  <c r="BK1012"/>
  <c r="BK1010"/>
  <c r="BK1006"/>
  <c r="J1003"/>
  <c r="BK1002"/>
  <c r="J999"/>
  <c r="BK997"/>
  <c r="J995"/>
  <c r="J991"/>
  <c r="J989"/>
  <c r="BK985"/>
  <c r="J915"/>
  <c r="BK848"/>
  <c r="J846"/>
  <c r="J779"/>
  <c r="J771"/>
  <c r="BK768"/>
  <c r="BK708"/>
  <c r="BK641"/>
  <c r="J574"/>
  <c r="J572"/>
  <c r="BK438"/>
  <c r="J359"/>
  <c r="BK230"/>
  <c r="BK189"/>
  <c r="J179"/>
  <c r="BK172"/>
  <c r="J170"/>
  <c r="J168"/>
  <c r="J164"/>
  <c r="BK162"/>
  <c r="BK160"/>
  <c r="J158"/>
  <c r="BK138"/>
  <c r="J1226"/>
  <c r="J1224"/>
  <c r="J1222"/>
  <c r="BK1218"/>
  <c r="BK1216"/>
  <c r="BK1213"/>
  <c r="J1212"/>
  <c r="BK1210"/>
  <c r="J1209"/>
  <c r="BK1207"/>
  <c r="J1206"/>
  <c r="BK1070"/>
  <c r="J1039"/>
  <c r="J1020"/>
  <c r="J1016"/>
  <c r="J1014"/>
  <c r="J1010"/>
  <c r="J1008"/>
  <c r="BK1003"/>
  <c r="J1002"/>
  <c r="J997"/>
  <c r="BK995"/>
  <c r="J993"/>
  <c r="BK991"/>
  <c r="J990"/>
  <c r="BK989"/>
  <c r="J988"/>
  <c r="J986"/>
  <c r="J985"/>
  <c r="BK983"/>
  <c r="BK915"/>
  <c r="J848"/>
  <c r="BK846"/>
  <c r="BK771"/>
  <c r="BK572"/>
  <c r="J505"/>
  <c r="J438"/>
  <c r="BK377"/>
  <c r="BK359"/>
  <c r="BK315"/>
  <c r="BK306"/>
  <c r="J247"/>
  <c r="J230"/>
  <c r="J195"/>
  <c r="BK183"/>
  <c r="J181"/>
  <c r="BK179"/>
  <c r="J172"/>
  <c r="BK170"/>
  <c r="BK168"/>
  <c r="J166"/>
  <c r="BK164"/>
  <c r="BK158"/>
  <c r="BK154"/>
  <c r="J150"/>
  <c r="BK146"/>
  <c r="BK142"/>
  <c r="BK1224"/>
  <c r="J1220"/>
  <c r="BK1215"/>
  <c r="BK1214"/>
  <c r="J1213"/>
  <c r="J1211"/>
  <c r="BK1209"/>
  <c r="J1207"/>
  <c r="BK1137"/>
  <c r="BK1039"/>
  <c r="BK1026"/>
  <c r="J1024"/>
  <c r="J1022"/>
  <c r="BK1020"/>
  <c r="J1018"/>
  <c r="BK1016"/>
  <c r="J1012"/>
  <c r="BK1008"/>
  <c r="J1006"/>
  <c r="BK999"/>
  <c r="BK993"/>
  <c r="BK990"/>
  <c r="BK988"/>
  <c r="BK986"/>
  <c r="J983"/>
  <c r="BK779"/>
  <c r="J768"/>
  <c r="J708"/>
  <c r="J641"/>
  <c r="BK574"/>
  <c r="BK505"/>
  <c r="J377"/>
  <c r="J315"/>
  <c r="J306"/>
  <c r="BK247"/>
  <c r="BK195"/>
  <c r="J189"/>
  <c r="J183"/>
  <c r="BK181"/>
  <c r="J177"/>
  <c r="BK166"/>
  <c r="J162"/>
  <c r="BK150"/>
  <c r="J146"/>
  <c r="BK177"/>
  <c r="J160"/>
  <c r="J154"/>
  <c r="J142"/>
  <c r="J138"/>
  <c i="1" r="AS94"/>
  <c i="2" l="1" r="R1001"/>
  <c r="T1001"/>
  <c r="BK1005"/>
  <c r="J1005"/>
  <c r="J106"/>
  <c r="P1005"/>
  <c r="P1004"/>
  <c r="R1208"/>
  <c r="R137"/>
  <c r="BK176"/>
  <c r="J176"/>
  <c r="J97"/>
  <c r="R176"/>
  <c r="P188"/>
  <c r="T987"/>
  <c r="BK1001"/>
  <c r="J1001"/>
  <c r="J104"/>
  <c r="BK1208"/>
  <c r="J1208"/>
  <c r="J112"/>
  <c r="BK137"/>
  <c r="T137"/>
  <c r="P176"/>
  <c r="T176"/>
  <c r="R188"/>
  <c r="BK437"/>
  <c r="J437"/>
  <c r="J99"/>
  <c r="R437"/>
  <c r="P1001"/>
  <c r="BK1205"/>
  <c r="J1205"/>
  <c r="J111"/>
  <c r="P1205"/>
  <c r="R1205"/>
  <c r="R1204"/>
  <c r="T1205"/>
  <c r="T1208"/>
  <c r="P137"/>
  <c r="BK188"/>
  <c r="J188"/>
  <c r="J98"/>
  <c r="T188"/>
  <c r="P437"/>
  <c r="T437"/>
  <c r="BK984"/>
  <c r="J984"/>
  <c r="J102"/>
  <c r="P984"/>
  <c r="P770"/>
  <c r="R984"/>
  <c r="R770"/>
  <c r="T984"/>
  <c r="T770"/>
  <c r="BK987"/>
  <c r="J987"/>
  <c r="J103"/>
  <c r="P987"/>
  <c r="R987"/>
  <c r="R1005"/>
  <c r="R1004"/>
  <c r="T1005"/>
  <c r="T1004"/>
  <c r="P1208"/>
  <c r="F90"/>
  <c r="BE164"/>
  <c r="BE166"/>
  <c r="BE170"/>
  <c r="BE172"/>
  <c r="BE181"/>
  <c r="BE138"/>
  <c r="BE146"/>
  <c r="BE154"/>
  <c r="BE162"/>
  <c r="BE168"/>
  <c r="BE177"/>
  <c r="BE189"/>
  <c r="BE195"/>
  <c r="BE230"/>
  <c r="BE306"/>
  <c r="BE359"/>
  <c r="BE572"/>
  <c r="BE574"/>
  <c r="BE708"/>
  <c r="BE768"/>
  <c r="BE771"/>
  <c r="BE846"/>
  <c r="BE983"/>
  <c r="BE985"/>
  <c r="BE989"/>
  <c r="BE991"/>
  <c r="BE999"/>
  <c r="BE1002"/>
  <c r="BE1006"/>
  <c r="BE1010"/>
  <c r="BE1014"/>
  <c r="BE1018"/>
  <c r="BE1022"/>
  <c r="BE1070"/>
  <c r="BE1137"/>
  <c r="BE1210"/>
  <c r="BE1218"/>
  <c r="BE1220"/>
  <c r="BE1224"/>
  <c r="J129"/>
  <c r="BE158"/>
  <c r="BE160"/>
  <c r="BE183"/>
  <c r="BE247"/>
  <c r="BE377"/>
  <c r="BE438"/>
  <c r="BE505"/>
  <c r="BE848"/>
  <c r="BE988"/>
  <c r="BE990"/>
  <c r="BE993"/>
  <c r="BE1026"/>
  <c r="BE1206"/>
  <c r="BE1207"/>
  <c r="BE1211"/>
  <c r="BE1212"/>
  <c r="BE1214"/>
  <c r="BE1215"/>
  <c r="BE1226"/>
  <c r="BK1069"/>
  <c r="J1069"/>
  <c r="J109"/>
  <c r="BK1217"/>
  <c r="J1217"/>
  <c r="J113"/>
  <c r="BK1219"/>
  <c r="J1219"/>
  <c r="J114"/>
  <c r="BK1221"/>
  <c r="J1221"/>
  <c r="J115"/>
  <c r="BK1223"/>
  <c r="J1223"/>
  <c r="J116"/>
  <c r="BK1225"/>
  <c r="J1225"/>
  <c r="J117"/>
  <c r="BE142"/>
  <c r="BE150"/>
  <c r="BE179"/>
  <c r="BE315"/>
  <c r="BE641"/>
  <c r="BE779"/>
  <c r="BE915"/>
  <c r="BE986"/>
  <c r="BE995"/>
  <c r="BE997"/>
  <c r="BE1003"/>
  <c r="BE1008"/>
  <c r="BE1012"/>
  <c r="BE1016"/>
  <c r="BE1020"/>
  <c r="BE1024"/>
  <c r="BE1039"/>
  <c r="BE1209"/>
  <c r="BE1213"/>
  <c r="BE1216"/>
  <c r="BE1222"/>
  <c r="BK770"/>
  <c r="J770"/>
  <c r="J100"/>
  <c r="BK982"/>
  <c r="J982"/>
  <c r="J101"/>
  <c r="BK1025"/>
  <c r="J1025"/>
  <c r="J107"/>
  <c r="BK1038"/>
  <c r="J1038"/>
  <c r="J108"/>
  <c r="F35"/>
  <c i="1" r="BD95"/>
  <c r="BD94"/>
  <c r="W33"/>
  <c i="2" r="F32"/>
  <c i="1" r="BA95"/>
  <c r="BA94"/>
  <c r="W30"/>
  <c i="2" r="F34"/>
  <c i="1" r="BC95"/>
  <c r="BC94"/>
  <c r="W32"/>
  <c i="2" r="J32"/>
  <c i="1" r="AW95"/>
  <c i="2" r="F33"/>
  <c i="1" r="BB95"/>
  <c r="BB94"/>
  <c r="W31"/>
  <c i="2" l="1" r="P136"/>
  <c r="T1204"/>
  <c r="P1204"/>
  <c r="T136"/>
  <c r="T135"/>
  <c r="BK136"/>
  <c r="J136"/>
  <c r="J95"/>
  <c r="R136"/>
  <c r="R135"/>
  <c r="BK1004"/>
  <c r="J1004"/>
  <c r="J105"/>
  <c r="J137"/>
  <c r="J96"/>
  <c r="BK1204"/>
  <c r="J1204"/>
  <c r="J110"/>
  <c i="1" r="AY94"/>
  <c r="AX94"/>
  <c r="AW94"/>
  <c r="AK30"/>
  <c i="2" r="J31"/>
  <c i="1" r="AV95"/>
  <c r="AT95"/>
  <c i="2" r="F31"/>
  <c i="1" r="AZ95"/>
  <c r="AZ94"/>
  <c r="W29"/>
  <c i="2" l="1" r="P135"/>
  <c i="1" r="AU95"/>
  <c i="2" r="BK135"/>
  <c r="J135"/>
  <c r="J94"/>
  <c i="1" r="AU94"/>
  <c r="AV94"/>
  <c r="AK29"/>
  <c i="2" l="1" r="J28"/>
  <c i="1" r="AG95"/>
  <c r="AG94"/>
  <c r="AK26"/>
  <c r="AK35"/>
  <c r="AT94"/>
  <c l="1" r="AN94"/>
  <c r="AN95"/>
  <c i="2" r="J37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<sst xmlns="http://schemas.openxmlformats.org/spreadsheetml/2006/main">
  <si>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</si>
  <si>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</si>
  <si>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</si>
  <si>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</si>
  <si>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</si>
  <si>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{976cb2f5-80f8-4139-b7ea-b0de8fa85ecf}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</si>
  <si>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</si>
  <si>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</si>
  <si>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</si>
  <si>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</si>
  <si>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</si>
  <si>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</si>
  <si>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</si>
  <si>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</si>
  <si>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2024177(1)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</si>
  <si>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</si>
  <si>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</si>
  <si>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Odvlhčení sklepních prostor Gymnázia v Břeclavi – hlavní budova</t>
  </si>
  <si>
    <t>KSO:</t>
  </si>
  <si>
    <t>CC-CZ:</t>
  </si>
  <si>
    <t>Místo:</t>
  </si>
  <si>
    <t>Břeclav</t>
  </si>
  <si>
    <t>Datum:</t>
  </si>
  <si>
    <t>28. 10. 2024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</si>
  <si>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</si>
  <si>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</si>
  <si>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</si>
  <si>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</si>
  <si>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</si>
  <si>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</si>
  <si>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</si>
  <si>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</si>
  <si>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</si>
  <si>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</si>
  <si>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</si>
  <si>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</si>
  <si>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</si>
  <si>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</si>
  <si>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</si>
  <si>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</si>
  <si>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</si>
  <si>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</si>
  <si>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</si>
  <si>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</si>
  <si>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</si>
  <si>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</si>
  <si>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</si>
  <si>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</si>
  <si>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</si>
  <si>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</si>
  <si>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</si>
  <si>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</si>
  <si>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</si>
  <si>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</si>
  <si>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</si>
  <si>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</si>
  <si>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</si>
  <si>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</si>
  <si>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</si>
  <si>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</si>
  <si>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</si>
  <si>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</si>
  <si>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</si>
  <si>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</si>
  <si>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</si>
  <si>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</si>
  <si>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</si>
  <si>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</si>
  <si>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</si>
  <si>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</si>
  <si>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</si>
  <si>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</si>
  <si>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</si>
  <si>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</si>
  <si>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</si>
  <si>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</si>
  <si>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</si>
  <si>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</si>
  <si>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</si>
  <si>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</si>
  <si>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</si>
  <si>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</si>
  <si>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</si>
  <si>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</si>
  <si>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</si>
  <si>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</si>
  <si>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</si>
  <si>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</si>
  <si>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</si>
  <si>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</si>
  <si>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</si>
  <si>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</si>
  <si>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</si>
  <si>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</si>
  <si>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  94 - Lešení a stavební výtahy</t>
  </si>
  <si>
    <t xml:space="preserve">      95 - Různé dokončovací konstrukce a práce pozemních staveb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</si>
  <si>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</si>
  <si>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</si>
  <si>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</si>
  <si>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</si>
  <si>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762 - Konstrukce tesařské</t>
  </si>
  <si>
    <t xml:space="preserve">    767 - Konstrukce zámečnické</t>
  </si>
  <si>
    <t xml:space="preserve">    784 - Dokončovací práce - malby a tapety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</si>
  <si>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</si>
  <si>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</si>
  <si>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</si>
  <si>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</si>
  <si>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</si>
  <si>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</si>
  <si>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</si>
  <si>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</si>
  <si>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</si>
  <si>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</si>
  <si>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</si>
  <si>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</si>
  <si>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</si>
  <si>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</si>
  <si>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</si>
  <si>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</si>
  <si>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</si>
  <si>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</si>
  <si>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</si>
  <si>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</si>
  <si>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</si>
  <si>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</si>
  <si>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</si>
  <si>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</si>
  <si>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</si>
  <si>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</si>
  <si>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113106023</t>
  </si>
  <si>
    <t>Rozebrání dlažeb při překopech komunikací pro pěší ze zámkové dlažby ručně</t>
  </si>
  <si>
    <t>m2</t>
  </si>
  <si>
    <t>4</t>
  </si>
  <si>
    <t>-606358236</t>
  </si>
  <si>
    <t>VV</t>
  </si>
  <si>
    <t>1,55*(5,52+5+14,75+2,4+7,5+9,85+6,75+3,7)</t>
  </si>
  <si>
    <t>2*(4,24+3,65)</t>
  </si>
  <si>
    <t>Součet</t>
  </si>
  <si>
    <t>113107023</t>
  </si>
  <si>
    <t>Odstranění podkladu z kameniva drceného tl přes 200 do 300 mm při překopech ručně</t>
  </si>
  <si>
    <t>2002155478</t>
  </si>
  <si>
    <t>0,25*1,55*(5,52+5+14,75+2,4+7,5+9,85+6,75+3,7)</t>
  </si>
  <si>
    <t>0,25*2*(4,24+3,65)</t>
  </si>
  <si>
    <t>3</t>
  </si>
  <si>
    <t>132112331</t>
  </si>
  <si>
    <t>Hloubení nezapažených rýh šířky do 2000 mm v soudržných horninách třídy těžitelnosti I skupiny 1 a 2 ručně</t>
  </si>
  <si>
    <t>m3</t>
  </si>
  <si>
    <t>1807916900</t>
  </si>
  <si>
    <t>1,55*2,05*(5,52+5+14,75+2,4+7,5+9,85+6,75+3,7)</t>
  </si>
  <si>
    <t>2*2,05*(4,24+3,65)</t>
  </si>
  <si>
    <t>162211311</t>
  </si>
  <si>
    <t>Vodorovné přemístění výkopku z horniny třídy těžitelnosti I skupiny 1 až 3 stavebním kolečkem do 10 m</t>
  </si>
  <si>
    <t>1925967847</t>
  </si>
  <si>
    <t>5</t>
  </si>
  <si>
    <t>162211319</t>
  </si>
  <si>
    <t>Příplatek k vodorovnému přemístění výkopku z horniny třídy těžitelnosti I skupiny 1 až 3 stavebním kolečkem za každých dalších 10 m</t>
  </si>
  <si>
    <t>238420819</t>
  </si>
  <si>
    <t>6</t>
  </si>
  <si>
    <t>162751117</t>
  </si>
  <si>
    <t>Vodorovné přemístění přes 9 000 do 10000 m výkopku/sypaniny z horniny třídy těžitelnosti I skupiny 1 až 3</t>
  </si>
  <si>
    <t>-18525775</t>
  </si>
  <si>
    <t>208,605-49,134-10,276</t>
  </si>
  <si>
    <t>7</t>
  </si>
  <si>
    <t>162751119</t>
  </si>
  <si>
    <t>Příplatek k vodorovnému přemístění výkopku/sypaniny z horniny třídy těžitelnosti I skupiny 1 až 3 ZKD 1000 m přes 10000 m</t>
  </si>
  <si>
    <t>759471495</t>
  </si>
  <si>
    <t>149,195*7 "Přepočtené koeficientem množství</t>
  </si>
  <si>
    <t>8</t>
  </si>
  <si>
    <t>167151101</t>
  </si>
  <si>
    <t>Nakládání výkopku z hornin třídy těžitelnosti I skupiny 1 až 3 do 100 m3</t>
  </si>
  <si>
    <t>1201828343</t>
  </si>
  <si>
    <t>9</t>
  </si>
  <si>
    <t>171201231</t>
  </si>
  <si>
    <t>Poplatek za uložení zeminy a kamení na recyklační skládce (skládkovné) kód odpadu 17 05 04</t>
  </si>
  <si>
    <t>t</t>
  </si>
  <si>
    <t>-2040003049</t>
  </si>
  <si>
    <t>149,195*1,6 "Přepočtené koeficientem množství</t>
  </si>
  <si>
    <t>10</t>
  </si>
  <si>
    <t>171251201</t>
  </si>
  <si>
    <t>Uložení sypaniny na skládky nebo meziskládky</t>
  </si>
  <si>
    <t>-560777891</t>
  </si>
  <si>
    <t>11</t>
  </si>
  <si>
    <t>175151201</t>
  </si>
  <si>
    <t>Obsypání objektu nad přilehlým původním terénem sypaninou bez prohození, uloženou do 3 m strojně</t>
  </si>
  <si>
    <t>-1929210658</t>
  </si>
  <si>
    <t>0,9*0,85*(5,52+0,65+2+0,65+14,8+3,665+5,46+4,24+0,9+9,9+0,9+3,65+0,9+6,746+4,246)</t>
  </si>
  <si>
    <t>M</t>
  </si>
  <si>
    <t>58333674</t>
  </si>
  <si>
    <t>kamenivo těžené hrubé frakce 16/32</t>
  </si>
  <si>
    <t>2061139341</t>
  </si>
  <si>
    <t>49,134*2 "Přepočtené koeficientem množství</t>
  </si>
  <si>
    <t>13</t>
  </si>
  <si>
    <t>189442001R</t>
  </si>
  <si>
    <t>Onova stávajícíh vrstev komunikace - zámková dlažba včetně podkladích vrstev za použití demontovaného materiálu</t>
  </si>
  <si>
    <t>-647672137</t>
  </si>
  <si>
    <t>Zakládání</t>
  </si>
  <si>
    <t>14</t>
  </si>
  <si>
    <t>211971122</t>
  </si>
  <si>
    <t>Zřízení opláštění žeber nebo trativodů geotextilií v rýze nebo zářezu přes 1:2 š přes 2,5 m</t>
  </si>
  <si>
    <t>2079532957</t>
  </si>
  <si>
    <t>4,3*68,5</t>
  </si>
  <si>
    <t>15</t>
  </si>
  <si>
    <t>69311081</t>
  </si>
  <si>
    <t>geotextilie netkaná separační, ochranná, filtrační, drenážní PES 300g/m2</t>
  </si>
  <si>
    <t>-949672027</t>
  </si>
  <si>
    <t>294,55*1,1845 "Přepočtené koeficientem množství</t>
  </si>
  <si>
    <t>16</t>
  </si>
  <si>
    <t>212755214</t>
  </si>
  <si>
    <t>Trativody z drenážních trubek plastových flexibilních D 100 mm bez lože</t>
  </si>
  <si>
    <t>m</t>
  </si>
  <si>
    <t>-353800378</t>
  </si>
  <si>
    <t>68,5</t>
  </si>
  <si>
    <t>17</t>
  </si>
  <si>
    <t>273313611</t>
  </si>
  <si>
    <t>Základové desky z betonu tř. C 16/20</t>
  </si>
  <si>
    <t>-390119767</t>
  </si>
  <si>
    <t>" podkladní beton/spádový beton</t>
  </si>
  <si>
    <t>0,8*0,2*(5,52+0,65+2+0,65+14,8+3,665+5,46+4,24+0,9+9,9+0,9+3,65+0,9+6,746+4,246)</t>
  </si>
  <si>
    <t>0,15*0,15*68,5/2</t>
  </si>
  <si>
    <t>Svislé a kompletní konstrukce</t>
  </si>
  <si>
    <t>18</t>
  </si>
  <si>
    <t>319202132R</t>
  </si>
  <si>
    <t>Dodatečná izolace zdiva tl přes 150 do 300 mm plošná nízkotlakou injektáží s použitím injektážního gelu</t>
  </si>
  <si>
    <t>kus</t>
  </si>
  <si>
    <t>2146733274</t>
  </si>
  <si>
    <t>19"0.06-G,H</t>
  </si>
  <si>
    <t>61" 0.08-D,E,F</t>
  </si>
  <si>
    <t>9" 0.08-H,I,J,K,L</t>
  </si>
  <si>
    <t>22" 0.21-A,B,C,D</t>
  </si>
  <si>
    <t>19</t>
  </si>
  <si>
    <t>319202133R</t>
  </si>
  <si>
    <t>Dodatečná izolace zdiva tl přes 300 do 500 mm plošná nízkotlakou injektáží s použitím injektážního gelu</t>
  </si>
  <si>
    <t>1183945077</t>
  </si>
  <si>
    <t>29" 0.04-A,B,C</t>
  </si>
  <si>
    <t>12" 0.05-B</t>
  </si>
  <si>
    <t>23" 0.06-A,B,C</t>
  </si>
  <si>
    <t>334" 0.06-E,F</t>
  </si>
  <si>
    <t>24" 0.07-A,B,C,D</t>
  </si>
  <si>
    <t>49" 0.08-M,N,O,P</t>
  </si>
  <si>
    <t>38"0.08-Q,R,S,T</t>
  </si>
  <si>
    <t>75" 0.09-A,B,C,D</t>
  </si>
  <si>
    <t>54"0.10-A,B,C,D</t>
  </si>
  <si>
    <t>59" 0.11-A,B,C,D</t>
  </si>
  <si>
    <t>46" 0.12-A,B,C,D</t>
  </si>
  <si>
    <t>81"0.13-A,B,C,D</t>
  </si>
  <si>
    <t>82" 0.14-A,B,C,D</t>
  </si>
  <si>
    <t>75" 0.18-A,B,C,D</t>
  </si>
  <si>
    <t>76" 0.19-A,B,C,D</t>
  </si>
  <si>
    <t>76" 0.20-A,B,C,D</t>
  </si>
  <si>
    <t>18" 0.21-A,B,C,D</t>
  </si>
  <si>
    <t>229" 0.21-E,F,G,H</t>
  </si>
  <si>
    <t>100" 0.22-C,D</t>
  </si>
  <si>
    <t>18"0.23-A,B,C,D</t>
  </si>
  <si>
    <t>150" 0.30-A,B,C,D</t>
  </si>
  <si>
    <t>79" 0.31-A,B,C,D</t>
  </si>
  <si>
    <t>77" 0.32-A,B,C,D</t>
  </si>
  <si>
    <t>81" 0.33-A,B,C,D</t>
  </si>
  <si>
    <t>81" 0.34-A,B,C,D</t>
  </si>
  <si>
    <t>76" 0.36-A,B,C,D</t>
  </si>
  <si>
    <t>80" 0.37-A,B,C,D</t>
  </si>
  <si>
    <t>61" 0.38-A,B,C,D</t>
  </si>
  <si>
    <t>59" 0.39-A,B,C,D</t>
  </si>
  <si>
    <t>248" 0.40-A,B,C,D,E</t>
  </si>
  <si>
    <t>143" 0.40-F,G,H</t>
  </si>
  <si>
    <t>79" 0.42-A,B,C,D</t>
  </si>
  <si>
    <t>80" 0.43-A,B,C,D</t>
  </si>
  <si>
    <t>20</t>
  </si>
  <si>
    <t>319202134R</t>
  </si>
  <si>
    <t>Dodatečná izolace zdiva tl přes 500 do 700 mm plošná nízkotlakou injektáží s použitím injektážního gelu</t>
  </si>
  <si>
    <t>1873924155</t>
  </si>
  <si>
    <t>25" 0.01 -A</t>
  </si>
  <si>
    <t>57" 0.01-C-KLENBA-1,2,3,4</t>
  </si>
  <si>
    <t>6" 0.01-C-KLENBA-5,6</t>
  </si>
  <si>
    <t>587" 0.02-A,B,C,D</t>
  </si>
  <si>
    <t>222" 0.03-A,B,C,D</t>
  </si>
  <si>
    <t>18" 0.04-A,B,C</t>
  </si>
  <si>
    <t>268" 0.04-D,E,F</t>
  </si>
  <si>
    <t>168" 0.15-A,B</t>
  </si>
  <si>
    <t>86" 0.15-C,D</t>
  </si>
  <si>
    <t>103" 0.16-A,B,C,D</t>
  </si>
  <si>
    <t>60" 0.16-E,F,G,H</t>
  </si>
  <si>
    <t>86" 0.17-A,B</t>
  </si>
  <si>
    <t>167" 0.17-C,D</t>
  </si>
  <si>
    <t>92" 0.23-A,B,C,D</t>
  </si>
  <si>
    <t>300" 0.23-E,F,G,H</t>
  </si>
  <si>
    <t>319202135R</t>
  </si>
  <si>
    <t>Dodatečná izolace zdiva tl přes 700 do 900 mm plošná nízkotlakou injektáží s použitím injektážního gelu</t>
  </si>
  <si>
    <t>875140936</t>
  </si>
  <si>
    <t>522" 0.01-B</t>
  </si>
  <si>
    <t>391" 0.01-C</t>
  </si>
  <si>
    <t>25" 0.01-D</t>
  </si>
  <si>
    <t>41" 0.04-A,B,C</t>
  </si>
  <si>
    <t>19" 0.04-D,E,F</t>
  </si>
  <si>
    <t>114" 0.04-G,H</t>
  </si>
  <si>
    <t>96" 0.05-A</t>
  </si>
  <si>
    <t>63" 0.05-C,D</t>
  </si>
  <si>
    <t>27" 0.06-A,B,C</t>
  </si>
  <si>
    <t>161" 0.06-D</t>
  </si>
  <si>
    <t>54" 0.06-G,H</t>
  </si>
  <si>
    <t>181" 0.06-I,J,K,L</t>
  </si>
  <si>
    <t>83" 0.07-A,B,C,D</t>
  </si>
  <si>
    <t>8" 0.08-A,B,C</t>
  </si>
  <si>
    <t>19" 0.08-D,E,F</t>
  </si>
  <si>
    <t>637" 0.08-G</t>
  </si>
  <si>
    <t>347" 0.08-H,I,J,K,L</t>
  </si>
  <si>
    <t>256" 0.08-M,N,O,P</t>
  </si>
  <si>
    <t>253" 0.08-Q,R,S,T</t>
  </si>
  <si>
    <t>331" 0.09-A,B,C,D</t>
  </si>
  <si>
    <t>197" 0.10-A,B,C,D</t>
  </si>
  <si>
    <t>268" 0.11-A,B,C,D</t>
  </si>
  <si>
    <t>39" 0.12-A,B,C,D</t>
  </si>
  <si>
    <t>527" 0.12-E,F,G</t>
  </si>
  <si>
    <t>103" 0.12-H</t>
  </si>
  <si>
    <t>238" 0.13-A,B,C,D</t>
  </si>
  <si>
    <t>261" 0.14-A,B,C,D</t>
  </si>
  <si>
    <t>29" 0.15-A,B</t>
  </si>
  <si>
    <t>370" 0.15-C,D</t>
  </si>
  <si>
    <t>54" 0.16-A,B,C,D</t>
  </si>
  <si>
    <t>28" 0.17-A,B</t>
  </si>
  <si>
    <t>342" 0.17-C,D</t>
  </si>
  <si>
    <t>286" 0.18-A,B,C,D</t>
  </si>
  <si>
    <t>270" 0.19-A,B,C,D</t>
  </si>
  <si>
    <t>278"0.20-A,B,C,D</t>
  </si>
  <si>
    <t>80" 0.21-A,B,C,D</t>
  </si>
  <si>
    <t>68" 0.21-E,F,G,H</t>
  </si>
  <si>
    <t>226" 0.22-A,B</t>
  </si>
  <si>
    <t>41" 0.22-C,D</t>
  </si>
  <si>
    <t>29" 0.23-A,B,C,D</t>
  </si>
  <si>
    <t>403" 0.23-E,F,G,H</t>
  </si>
  <si>
    <t>273" 0.30-A,B,C,D</t>
  </si>
  <si>
    <t>911" 0.31-A,B,C,D</t>
  </si>
  <si>
    <t>246" 0.32-A,B,C,D</t>
  </si>
  <si>
    <t>241" 0.33-A,B,C,D</t>
  </si>
  <si>
    <t>281" 0.34-A,B,C,D</t>
  </si>
  <si>
    <t>326" 0.35-A,B,C,D</t>
  </si>
  <si>
    <t>317" 0.36-A,B,C,D</t>
  </si>
  <si>
    <t>265" 0.37-A,B,C,D</t>
  </si>
  <si>
    <t>158" 0.38-A,B,C,D</t>
  </si>
  <si>
    <t>272" 0.39-A,B,C,D</t>
  </si>
  <si>
    <t>228" 0.40-A,B,C,D,E</t>
  </si>
  <si>
    <t>226" 0.40-F,G,H</t>
  </si>
  <si>
    <t>271" 0.41-A,B,C,D</t>
  </si>
  <si>
    <t>275" 0.42-A,B,C,D</t>
  </si>
  <si>
    <t>234" 0.43-A,B,C,D</t>
  </si>
  <si>
    <t>783" 0.44-A,B,C,D</t>
  </si>
  <si>
    <t>22</t>
  </si>
  <si>
    <t>319202541R</t>
  </si>
  <si>
    <t>Dodatečná izolace zdiva tl přes 150 do 300 mm rohová nízkotlakou injektáží s použitím injektážního gelu</t>
  </si>
  <si>
    <t>-86287827</t>
  </si>
  <si>
    <t>11" 0.06-G,H</t>
  </si>
  <si>
    <t>10" 0.06-I,J,K,L</t>
  </si>
  <si>
    <t>10" 0.07-A,B,C,D</t>
  </si>
  <si>
    <t>4"0.08-A,B,C</t>
  </si>
  <si>
    <t>2" 0.08-D,E,F</t>
  </si>
  <si>
    <t>13" 0.08-H,I,J,K,L</t>
  </si>
  <si>
    <t>2" 0.21-A,B,C,D</t>
  </si>
  <si>
    <t>23</t>
  </si>
  <si>
    <t>319202543R</t>
  </si>
  <si>
    <t>Dodatečná izolace zdiva tl přes 300 do 500 mm rohová nízkotlakou injektáží s použitím injektážního gelu</t>
  </si>
  <si>
    <t>487053000</t>
  </si>
  <si>
    <t>10" 0.04-A,B,C</t>
  </si>
  <si>
    <t>20" 0.04-D,E,F</t>
  </si>
  <si>
    <t>10" 0.05-B</t>
  </si>
  <si>
    <t>11" 0.05-C,D</t>
  </si>
  <si>
    <t>12" 0.06-A,B,C</t>
  </si>
  <si>
    <t>7" 0.06-E,F</t>
  </si>
  <si>
    <t>11" 0.08-H,I,J,K,L</t>
  </si>
  <si>
    <t>4" 0.08-M,N,O,P</t>
  </si>
  <si>
    <t>22" 0.08-Q,R,S,T</t>
  </si>
  <si>
    <t>22" 0.09-A,B,C,D</t>
  </si>
  <si>
    <t>22" 0.10-A,B,C,D</t>
  </si>
  <si>
    <t>24" 0.11-A,B,C,D</t>
  </si>
  <si>
    <t>22" 0.12-A,B,C,D</t>
  </si>
  <si>
    <t>11" 0.12-E,F,G</t>
  </si>
  <si>
    <t>22" 0.13-A,B,C,D</t>
  </si>
  <si>
    <t>22" 0.14-A,B,C,D</t>
  </si>
  <si>
    <t>21" 0.18-A,B,C,D</t>
  </si>
  <si>
    <t>21" 0.19-A,B,C,D</t>
  </si>
  <si>
    <t>22"0.20-A,B,C,D</t>
  </si>
  <si>
    <t>54" 0.21-E,F,G,H</t>
  </si>
  <si>
    <t>20" 0.22-C,D</t>
  </si>
  <si>
    <t>10" 0.23-A,B,C,D</t>
  </si>
  <si>
    <t>11" 0.23-E,F,G,H</t>
  </si>
  <si>
    <t>22" 0.30-A,B,C,D</t>
  </si>
  <si>
    <t>11" 0.31-A,B,C,D</t>
  </si>
  <si>
    <t>22" 0.32-A,B,C,D</t>
  </si>
  <si>
    <t>22" 0.33-A,B,C,D</t>
  </si>
  <si>
    <t>22" 0.34-A,B,C,D</t>
  </si>
  <si>
    <t>11" 0.35-A,B,C,D</t>
  </si>
  <si>
    <t>11" 0.36-A,B,C,D</t>
  </si>
  <si>
    <t>22" 0.37-A,B,C,D</t>
  </si>
  <si>
    <t>22" 0.38-A,B,C,D</t>
  </si>
  <si>
    <t>22" 0.39-A,B,C,D</t>
  </si>
  <si>
    <t>51" 0.40-A,B,C,D,E</t>
  </si>
  <si>
    <t>19" 0.40-F,G,H</t>
  </si>
  <si>
    <t>11" 0.41-A,B,C,D</t>
  </si>
  <si>
    <t>22" 0.42-A,B,C,D</t>
  </si>
  <si>
    <t>22" 0.43-A,B,C,D</t>
  </si>
  <si>
    <t>11" 0.44-A,B,C,D</t>
  </si>
  <si>
    <t>24</t>
  </si>
  <si>
    <t>319202544R</t>
  </si>
  <si>
    <t>Dodatečná izolace zdiva tl přes 500 do 700 mm rohová nízkotlakou injektáží s použitím injektážního gelu</t>
  </si>
  <si>
    <t>829870165</t>
  </si>
  <si>
    <t>2" 0.01 -A</t>
  </si>
  <si>
    <t>13" 0.01-C-KLENBA-1,2,3,4</t>
  </si>
  <si>
    <t>62" 0.02-A,B,C,D</t>
  </si>
  <si>
    <t>30" 0.03-A,B,C,D</t>
  </si>
  <si>
    <t>2" 0.04-A,B,C</t>
  </si>
  <si>
    <t>11" 0.15-A,B</t>
  </si>
  <si>
    <t>11" 0.15-C,D</t>
  </si>
  <si>
    <t>12" 0.16-A,B,C,D</t>
  </si>
  <si>
    <t>18" 0.16-E,F,G,H</t>
  </si>
  <si>
    <t>11" 0.17-A,B</t>
  </si>
  <si>
    <t>11" 0.17-C,D</t>
  </si>
  <si>
    <t>15" 0.23-A,B,C,D</t>
  </si>
  <si>
    <t>20" 0.23-E,F,G,H</t>
  </si>
  <si>
    <t>25</t>
  </si>
  <si>
    <t>319202545R</t>
  </si>
  <si>
    <t>Dodatečná izolace zdiva tl přes 700 do 900 mm rohová nízkotlakou injektáží s použitím injektážního gelu</t>
  </si>
  <si>
    <t>2023388860</t>
  </si>
  <si>
    <t>17" 0.01-B</t>
  </si>
  <si>
    <t>10" 0.01-C</t>
  </si>
  <si>
    <t>8" 0.01-C-KLENBA-5,6</t>
  </si>
  <si>
    <t>2" 0.01-D</t>
  </si>
  <si>
    <t>40" 0.04-G,H</t>
  </si>
  <si>
    <t>20" 0.05-A</t>
  </si>
  <si>
    <t>2" 0.05-C,D</t>
  </si>
  <si>
    <t>30" 0.06-A,B,C</t>
  </si>
  <si>
    <t>2" 0.06-D</t>
  </si>
  <si>
    <t>17" 0.06-G,H</t>
  </si>
  <si>
    <t>41" 0.06-I,J,K,L</t>
  </si>
  <si>
    <t>17" 0.07-A,B,C,D</t>
  </si>
  <si>
    <t>2" 0.08-A,B,C</t>
  </si>
  <si>
    <t>11" 0.08-D,E,F</t>
  </si>
  <si>
    <t>20" 0.08-G</t>
  </si>
  <si>
    <t>31" 0.08-H,I,J,K,L</t>
  </si>
  <si>
    <t>22" 0.08-M,N,O,P</t>
  </si>
  <si>
    <t>22" 0.11-A,B,C,D</t>
  </si>
  <si>
    <t>4" 0.12-A,B,C,D</t>
  </si>
  <si>
    <t>40" 0.12-E,F,G</t>
  </si>
  <si>
    <t>1" 0.12-H</t>
  </si>
  <si>
    <t>2" 0.15-A,B</t>
  </si>
  <si>
    <t>20" 0.15-C,D</t>
  </si>
  <si>
    <t>2" 0.16-A,B,C,D</t>
  </si>
  <si>
    <t>2" 0.17-A,B</t>
  </si>
  <si>
    <t>20" 0.17-C,D</t>
  </si>
  <si>
    <t>22" 0.18-A,B,C,D</t>
  </si>
  <si>
    <t>22" 0.19-A,B,C,D</t>
  </si>
  <si>
    <t>4" 0.21-A,B,C,D</t>
  </si>
  <si>
    <t>4" 0.21-E,F,G,H</t>
  </si>
  <si>
    <t>18" 0.22-A,B</t>
  </si>
  <si>
    <t>11" 0.22-C,D</t>
  </si>
  <si>
    <t>4" 0.23-A,B,C,D</t>
  </si>
  <si>
    <t>39" 0.23-E,F,G,H</t>
  </si>
  <si>
    <t>51" 0.31-A,B,C,D</t>
  </si>
  <si>
    <t>22" 0.35-A,B,C,D</t>
  </si>
  <si>
    <t>22" 0.36-A,B,C,D</t>
  </si>
  <si>
    <t>20" 0.37-A,B,C,D</t>
  </si>
  <si>
    <t>31" 0.39-A,B,C,D</t>
  </si>
  <si>
    <t>37" 0.40-A,B,C,D,E</t>
  </si>
  <si>
    <t>24" 0.40-F,G,H</t>
  </si>
  <si>
    <t>22" 0.41-A,B,C,D</t>
  </si>
  <si>
    <t>42" 0.44-A,B,C,D</t>
  </si>
  <si>
    <t>Úpravy povrchů, podlahy a osazování výplní</t>
  </si>
  <si>
    <t>26</t>
  </si>
  <si>
    <t>612125100R</t>
  </si>
  <si>
    <t>Vyplnění spár sanační maltou vnitřních stěn z cihel</t>
  </si>
  <si>
    <t>1049169239</t>
  </si>
  <si>
    <t>6,5" 0.01 -A</t>
  </si>
  <si>
    <t>78,15" 0.01-B</t>
  </si>
  <si>
    <t>97,07" 0.01-C</t>
  </si>
  <si>
    <t>20,14" 0.01-C-KLENBA-1,2,3,4</t>
  </si>
  <si>
    <t>16,12" 0.01-C-KLENBA-5,6</t>
  </si>
  <si>
    <t>7,59" 0.01-D</t>
  </si>
  <si>
    <t>17,66" 0.02-A,B,C,D</t>
  </si>
  <si>
    <t>10" 0.03-A,B,C,D</t>
  </si>
  <si>
    <t>18,33" 0.04-A,B,C</t>
  </si>
  <si>
    <t>14,49" 0.04-D,E,F</t>
  </si>
  <si>
    <t>13,79" 0.04-G,H</t>
  </si>
  <si>
    <t>18,91" 0.05-A</t>
  </si>
  <si>
    <t>8,11" 0.05-B</t>
  </si>
  <si>
    <t>20,73" 0.05-C,D</t>
  </si>
  <si>
    <t>14,95" 0.06-A,B,C</t>
  </si>
  <si>
    <t>32,49" 0.06-D</t>
  </si>
  <si>
    <t>16,58" 0.06-E,F</t>
  </si>
  <si>
    <t>16,11" 0.06-G,H</t>
  </si>
  <si>
    <t>17,16" 0.06-I,J,K,L</t>
  </si>
  <si>
    <t>23,11" 0.07-A,B,C,D</t>
  </si>
  <si>
    <t>13,92" 0.08-A,B,C</t>
  </si>
  <si>
    <t>22,95" 0.08-D,E,F</t>
  </si>
  <si>
    <t>17,2" 0.08-G</t>
  </si>
  <si>
    <t>22,54" 0.08-H,I,J,K,L</t>
  </si>
  <si>
    <t>35,95" 0.08-M,N,O,P</t>
  </si>
  <si>
    <t>33,57" 0.08-Q,R,S,T</t>
  </si>
  <si>
    <t>48,47" 0.09-A,B,C,D</t>
  </si>
  <si>
    <t>39,5" 0.10-A,B,C,D</t>
  </si>
  <si>
    <t>38,97" 0.11-A,B,C,D</t>
  </si>
  <si>
    <t>33,05" 0.12-A,B,C,D</t>
  </si>
  <si>
    <t>30,42" 0.12-E,F,G</t>
  </si>
  <si>
    <t>16,95" 0.12-H</t>
  </si>
  <si>
    <t>40,46" 0.13-A,B,C,D</t>
  </si>
  <si>
    <t>42,1" 0.14-A,B,C,D</t>
  </si>
  <si>
    <t>24,85" 0.15-A,B</t>
  </si>
  <si>
    <t>25,56" 0.15-C,D</t>
  </si>
  <si>
    <t>29,15" 0.16-A,B,C,D</t>
  </si>
  <si>
    <t>8,71" 0.16-E,F,G,H</t>
  </si>
  <si>
    <t>24,7" 0.17-A,B</t>
  </si>
  <si>
    <t>24,87" 0.17-C,D</t>
  </si>
  <si>
    <t>43,62" 0.18-A,B,C,D</t>
  </si>
  <si>
    <t>41,38" 0.19-A,B,C,D</t>
  </si>
  <si>
    <t>43,38"0.20-A,B,C,D</t>
  </si>
  <si>
    <t>28,11" 0.21-A,B,C,D</t>
  </si>
  <si>
    <t>35,77" 0.21-E,F,G,H</t>
  </si>
  <si>
    <t>20,1" 0.22-A,B</t>
  </si>
  <si>
    <t>24,19" 0.22-C,D</t>
  </si>
  <si>
    <t>15,63" 0.23-A,B,C,D</t>
  </si>
  <si>
    <t>29,2" 0.23-E,F,G,H</t>
  </si>
  <si>
    <t>40,3" 0.30-A,B,C,D</t>
  </si>
  <si>
    <t>40,66" 0.31-A,B,C,D</t>
  </si>
  <si>
    <t>38,35" 0.32-A,B,C,D</t>
  </si>
  <si>
    <t>39,72" 0.33-A,B,C,D</t>
  </si>
  <si>
    <t>41,34" 0.34-A,B,C,D</t>
  </si>
  <si>
    <t>42,95" 0.35-A,B,C,D</t>
  </si>
  <si>
    <t>43,1" 0.36-A,B,C,D</t>
  </si>
  <si>
    <t>41,71" 0.37-A,B,C,D</t>
  </si>
  <si>
    <t>25,26" 0.38-A,B,C,D</t>
  </si>
  <si>
    <t>34,1" 0.39-A,B,C,D</t>
  </si>
  <si>
    <t>43,03" 0.40-A,B,C,D,E</t>
  </si>
  <si>
    <t>15,32" 0.40-F,G,H</t>
  </si>
  <si>
    <t>43,33" 0.41-A,B,C,D</t>
  </si>
  <si>
    <t>41,04" 0.42-A,B,C,D</t>
  </si>
  <si>
    <t>41,59" 0.43-A,B,C,D</t>
  </si>
  <si>
    <t>40,2" 0.44-A,B,C,D</t>
  </si>
  <si>
    <t>27</t>
  </si>
  <si>
    <t>612131152</t>
  </si>
  <si>
    <t>Sanační postřik vnitřních stěn nanášený síťovitě ručně</t>
  </si>
  <si>
    <t>1970786155</t>
  </si>
  <si>
    <t>28</t>
  </si>
  <si>
    <t>612324111</t>
  </si>
  <si>
    <t>Sanační omítka podkladní vnitřních stěn nanášená ručně</t>
  </si>
  <si>
    <t>1502612254</t>
  </si>
  <si>
    <t>2*1935,26" 2 vrstvy tl. á 10 mm</t>
  </si>
  <si>
    <t>29</t>
  </si>
  <si>
    <t>612325131</t>
  </si>
  <si>
    <t>Omítka sanační jádrová vnitřních stěn nanášená ručně</t>
  </si>
  <si>
    <t>823870484</t>
  </si>
  <si>
    <t>30</t>
  </si>
  <si>
    <t>612328131</t>
  </si>
  <si>
    <t>Sanační štuk vnitřních stěn tloušťky do 3 mm</t>
  </si>
  <si>
    <t>1821342886</t>
  </si>
  <si>
    <t>31</t>
  </si>
  <si>
    <t>612143003</t>
  </si>
  <si>
    <t>Montáž omítkových plastových nebo pozinkovaných rohových profilů vtlačených do malty</t>
  </si>
  <si>
    <t>-462126442</t>
  </si>
  <si>
    <t>4,2" 0.01 -A</t>
  </si>
  <si>
    <t>36" 0.01-B</t>
  </si>
  <si>
    <t>57,2" 0.01-C</t>
  </si>
  <si>
    <t>16,8" 0.01-C-KLENBA-1,2,3,4</t>
  </si>
  <si>
    <t>8,4" 0.01-C-KLENBA-5,6</t>
  </si>
  <si>
    <t>5,2" 0.01-D</t>
  </si>
  <si>
    <t>5,1" 0.02-A,B,C,D</t>
  </si>
  <si>
    <t>9,4" 0.04-A,B,C</t>
  </si>
  <si>
    <t>6,05" 0.04-D,E,F</t>
  </si>
  <si>
    <t>1,85" 0.04-G,H</t>
  </si>
  <si>
    <t>12,4" 0.05-A</t>
  </si>
  <si>
    <t>5,3" 0.05-B</t>
  </si>
  <si>
    <t>10,8" 0.05-C,D</t>
  </si>
  <si>
    <t>9,85" 0.06-A,B,C</t>
  </si>
  <si>
    <t>5,4" 0.06-D</t>
  </si>
  <si>
    <t>4,7" 0.06-E,F</t>
  </si>
  <si>
    <t>2,1" 0.06-G,H</t>
  </si>
  <si>
    <t>7,8" 0.06-I,J,K,L</t>
  </si>
  <si>
    <t>5,3" 0.08-A,B,C</t>
  </si>
  <si>
    <t>8,1" 0.08-G</t>
  </si>
  <si>
    <t>2,1" 0.08-H,I,J,K,L</t>
  </si>
  <si>
    <t>15,05" 0.08-M,N,O,P</t>
  </si>
  <si>
    <t>15,05" 0.08-Q,R,S,T</t>
  </si>
  <si>
    <t>16,7" 0.09-A,B,C,D</t>
  </si>
  <si>
    <t>25" 0.10-A,B,C,D</t>
  </si>
  <si>
    <t>14,5" 0.11-A,B,C,D</t>
  </si>
  <si>
    <t>13,3" 0.12-A,B,C,D</t>
  </si>
  <si>
    <t>10,2" 0.12-E,F,G</t>
  </si>
  <si>
    <t>15,6" 0.12-H</t>
  </si>
  <si>
    <t>2,7" 0.13-A,B,C,D</t>
  </si>
  <si>
    <t>2,45" 0.14-A,B,C,D</t>
  </si>
  <si>
    <t>4,7" 0.15-C,D</t>
  </si>
  <si>
    <t>19,5" 0.16-A,B,C,D</t>
  </si>
  <si>
    <t>3" 0.16-E,F,G,H</t>
  </si>
  <si>
    <t>1,8" 0.17-C,D</t>
  </si>
  <si>
    <t>10,55" 0.18-A,B,C,D</t>
  </si>
  <si>
    <t>10,6" 0.19-A,B,C,D</t>
  </si>
  <si>
    <t>8,3"0.20-A,B,C,D</t>
  </si>
  <si>
    <t>18,8" 0.21-A,B,C,D</t>
  </si>
  <si>
    <t>15,37" 0.21-E,F,G,H</t>
  </si>
  <si>
    <t>5,6" 0.22-A,B</t>
  </si>
  <si>
    <t>9,9" 0.23-A,B,C,D</t>
  </si>
  <si>
    <t>10,5" 0.23-E,F,G,H</t>
  </si>
  <si>
    <t>5,1" 0.30-A,B,C,D</t>
  </si>
  <si>
    <t>9" 0.31-A,B,C,D</t>
  </si>
  <si>
    <t>8,96" 0.32-A,B,C,D</t>
  </si>
  <si>
    <t>2,6" 0.33-A,B,C,D</t>
  </si>
  <si>
    <t>2,6" 0.34-A,B,C,D</t>
  </si>
  <si>
    <t>2,6" 0.35-A,B,C,D</t>
  </si>
  <si>
    <t>6,6" 0.36-A,B,C,D</t>
  </si>
  <si>
    <t>6,6" 0.37-A,B,C,D</t>
  </si>
  <si>
    <t>3,8" 0.38-A,B,C,D</t>
  </si>
  <si>
    <t>13,06" 0.39-A,B,C,D</t>
  </si>
  <si>
    <t>6,6" 0.40-A,B,C,D,E</t>
  </si>
  <si>
    <t>25,1" 0.41-A,B,C,D</t>
  </si>
  <si>
    <t>13,1" 0.42-A,B,C,D</t>
  </si>
  <si>
    <t>10,7" 0.43-A,B,C,D</t>
  </si>
  <si>
    <t>9,3" 0.44-A,B,C,D</t>
  </si>
  <si>
    <t>32</t>
  </si>
  <si>
    <t>55343021</t>
  </si>
  <si>
    <t>profil rohový Pz s kulatou hlavou pro vnitřní omítky tl 12mm</t>
  </si>
  <si>
    <t>152468711</t>
  </si>
  <si>
    <t>598,94*1,06 "Přepočtené koeficientem množství</t>
  </si>
  <si>
    <t>Ostatní konstrukce a práce, bourání</t>
  </si>
  <si>
    <t>33</t>
  </si>
  <si>
    <t>966080103</t>
  </si>
  <si>
    <t>Bourání kontaktního zateplení z polystyrenových desek tl přes 60 do 120 mm</t>
  </si>
  <si>
    <t>-79758041</t>
  </si>
  <si>
    <t>20,51" 0.17-A,B</t>
  </si>
  <si>
    <t>24,52" 0.17-C,D</t>
  </si>
  <si>
    <t>41,48" 0.18-A,B,C,D</t>
  </si>
  <si>
    <t>42,9" 0.36-A,B,C,D</t>
  </si>
  <si>
    <t>41,48" 0.37-A,B,C,D</t>
  </si>
  <si>
    <t>41,05" 0.43-A,B,C,D</t>
  </si>
  <si>
    <t>34</t>
  </si>
  <si>
    <t>978013191</t>
  </si>
  <si>
    <t>Otlučení (osekání) vnitřní vápenné nebo vápenocementové omítky stěn v rozsahu přes 50 do 100 %</t>
  </si>
  <si>
    <t>2002333033</t>
  </si>
  <si>
    <t>35</t>
  </si>
  <si>
    <t>978013211R</t>
  </si>
  <si>
    <t>Příplatek k otlučení vápenné nebo vápenocementové omítky ZKD 5 mm tl. před 15 mm</t>
  </si>
  <si>
    <t>-468621585</t>
  </si>
  <si>
    <t>2*1935,26</t>
  </si>
  <si>
    <t>36</t>
  </si>
  <si>
    <t>978023411</t>
  </si>
  <si>
    <t>Vyškrabání spár zdiva cihelného mimo komínového</t>
  </si>
  <si>
    <t>815578410</t>
  </si>
  <si>
    <t>37</t>
  </si>
  <si>
    <t>985131311</t>
  </si>
  <si>
    <t>Ruční dočištění ploch stěn, rubu kleneb a podlah ocelových kartáči</t>
  </si>
  <si>
    <t>187250955</t>
  </si>
  <si>
    <t>94</t>
  </si>
  <si>
    <t>Lešení a stavební výtahy</t>
  </si>
  <si>
    <t>38</t>
  </si>
  <si>
    <t>949101111</t>
  </si>
  <si>
    <t>Lešení pomocné pro objekty pozemních staveb s lešeňovou podlahou v do 1,9 m zatížení do 150 kg/m2</t>
  </si>
  <si>
    <t>-1522172251</t>
  </si>
  <si>
    <t>95</t>
  </si>
  <si>
    <t>Různé dokončovací konstrukce a práce pozemních staveb</t>
  </si>
  <si>
    <t>39</t>
  </si>
  <si>
    <t>952901111</t>
  </si>
  <si>
    <t>Vyčištění budov bytové a občanské výstavby při výšce podlaží do 4 m</t>
  </si>
  <si>
    <t>944725367</t>
  </si>
  <si>
    <t>40</t>
  </si>
  <si>
    <t>953001R</t>
  </si>
  <si>
    <t>Náklady na zakrývání a ochranu konstrukcí během výstavby</t>
  </si>
  <si>
    <t>kpl</t>
  </si>
  <si>
    <t>-1986167854</t>
  </si>
  <si>
    <t>997</t>
  </si>
  <si>
    <t>Přesun sutě</t>
  </si>
  <si>
    <t>41</t>
  </si>
  <si>
    <t>997002611</t>
  </si>
  <si>
    <t>Nakládání suti a vybouraných hmot</t>
  </si>
  <si>
    <t>-1784928198</t>
  </si>
  <si>
    <t>42</t>
  </si>
  <si>
    <t>997013151</t>
  </si>
  <si>
    <t>Vnitrostaveništní doprava suti a vybouraných hmot pro budovy v do 6 m s omezením mechanizace</t>
  </si>
  <si>
    <t>797066705</t>
  </si>
  <si>
    <t>43</t>
  </si>
  <si>
    <t>997013501</t>
  </si>
  <si>
    <t>Odvoz suti a vybouraných hmot na skládku nebo meziskládku do 1 km se složením</t>
  </si>
  <si>
    <t>1160447844</t>
  </si>
  <si>
    <t>44</t>
  </si>
  <si>
    <t>997013509</t>
  </si>
  <si>
    <t>Příplatek k odvozu suti a vybouraných hmot na skládku ZKD 1 km přes 1 km</t>
  </si>
  <si>
    <t>2133056327</t>
  </si>
  <si>
    <t>8*188,816</t>
  </si>
  <si>
    <t>45</t>
  </si>
  <si>
    <t>997013631</t>
  </si>
  <si>
    <t>Poplatek za uložení na skládce (skládkovné) stavebního odpadu směsného kód odpadu 17 09 04</t>
  </si>
  <si>
    <t>1122236760</t>
  </si>
  <si>
    <t>89,022+59,214+27,094</t>
  </si>
  <si>
    <t>46</t>
  </si>
  <si>
    <t>997013812</t>
  </si>
  <si>
    <t>Poplatek za uložení na skládce (skládkovné) stavebního odpadu na bázi sádry kód odpadu 17 08 02</t>
  </si>
  <si>
    <t>473129880</t>
  </si>
  <si>
    <t>6,38</t>
  </si>
  <si>
    <t>47</t>
  </si>
  <si>
    <t>997013814</t>
  </si>
  <si>
    <t>Poplatek za uložení na skládce (skládkovné) stavebního odpadu izolací kód odpadu 17 06 04</t>
  </si>
  <si>
    <t>191852023</t>
  </si>
  <si>
    <t>2,967</t>
  </si>
  <si>
    <t>48</t>
  </si>
  <si>
    <t>9970138.R1</t>
  </si>
  <si>
    <t>Poplatek za uložení na skládce (skládkovné) stavebního odpadu kovového</t>
  </si>
  <si>
    <t>-192143290</t>
  </si>
  <si>
    <t>4,139</t>
  </si>
  <si>
    <t>998</t>
  </si>
  <si>
    <t>Přesun hmot</t>
  </si>
  <si>
    <t>49</t>
  </si>
  <si>
    <t>998011001</t>
  </si>
  <si>
    <t>Přesun hmot pro budovy zděné v do 6 m</t>
  </si>
  <si>
    <t>21999102</t>
  </si>
  <si>
    <t>50</t>
  </si>
  <si>
    <t>998223011</t>
  </si>
  <si>
    <t>Přesun hmot pro pozemní komunikace s krytem dlážděným</t>
  </si>
  <si>
    <t>-1577052412</t>
  </si>
  <si>
    <t>PSV</t>
  </si>
  <si>
    <t>Práce a dodávky PSV</t>
  </si>
  <si>
    <t>711</t>
  </si>
  <si>
    <t>Izolace proti vodě, vlhkosti a plynům</t>
  </si>
  <si>
    <t>51</t>
  </si>
  <si>
    <t>711112001</t>
  </si>
  <si>
    <t>Provedení izolace proti zemní vlhkosti svislé za studena nátěrem penetračním</t>
  </si>
  <si>
    <t>-1812389840</t>
  </si>
  <si>
    <t>2,7*68,5</t>
  </si>
  <si>
    <t>52</t>
  </si>
  <si>
    <t>11163150</t>
  </si>
  <si>
    <t>lak penetrační asfaltový</t>
  </si>
  <si>
    <t>-1940450128</t>
  </si>
  <si>
    <t>184,95*0,00034 "Přepočtené koeficientem množství</t>
  </si>
  <si>
    <t>53</t>
  </si>
  <si>
    <t>711142559</t>
  </si>
  <si>
    <t>Provedení izolace proti zemní vlhkosti pásy přitavením svislé NAIP</t>
  </si>
  <si>
    <t>2055152061</t>
  </si>
  <si>
    <t>54</t>
  </si>
  <si>
    <t>62855001</t>
  </si>
  <si>
    <t>pás asfaltový natavitelný modifikovaný SBS s vložkou z polyesterové rohože a spalitelnou PE fólií nebo jemnozrnným minerálním posypem na horním povrchu tl 4,0mm</t>
  </si>
  <si>
    <t>-492913473</t>
  </si>
  <si>
    <t>184,95*1,221 "Přepočtené koeficientem množství</t>
  </si>
  <si>
    <t>55</t>
  </si>
  <si>
    <t>711161273</t>
  </si>
  <si>
    <t>Provedení izolace proti zemní vlhkosti svislé z nopové fólie</t>
  </si>
  <si>
    <t>-239155661</t>
  </si>
  <si>
    <t>56</t>
  </si>
  <si>
    <t>28323005</t>
  </si>
  <si>
    <t>fólie profilovaná (nopová) drenážní HDPE s výškou nopů 8mm</t>
  </si>
  <si>
    <t>293573109</t>
  </si>
  <si>
    <t>57</t>
  </si>
  <si>
    <t>28323069</t>
  </si>
  <si>
    <t>hřeb drážkový s plastovou podložkou pro uchycení profilované fólie 35mm</t>
  </si>
  <si>
    <t>1479968169</t>
  </si>
  <si>
    <t>184,95*5 "Přepočtené koeficientem množství</t>
  </si>
  <si>
    <t>58</t>
  </si>
  <si>
    <t>711491176</t>
  </si>
  <si>
    <t>Připevnění doplňků izolace proti vodě ukončovací lištou</t>
  </si>
  <si>
    <t>-193508754</t>
  </si>
  <si>
    <t>59</t>
  </si>
  <si>
    <t>28323009R</t>
  </si>
  <si>
    <t>lišta ukončovací pro drenážní fólie profilované tl 8mm FeZzn</t>
  </si>
  <si>
    <t>964286906</t>
  </si>
  <si>
    <t>68,5*1,02 "Přepočtené koeficientem množství</t>
  </si>
  <si>
    <t>60</t>
  </si>
  <si>
    <t>998711211</t>
  </si>
  <si>
    <t>Přesun hmot procentní pro izolace proti vodě, vlhkosti a plynům s omezením mechanizace v objektech v do 6 m</t>
  </si>
  <si>
    <t>%</t>
  </si>
  <si>
    <t>491449344</t>
  </si>
  <si>
    <t>762</t>
  </si>
  <si>
    <t>Konstrukce tesařské</t>
  </si>
  <si>
    <t>61</t>
  </si>
  <si>
    <t>762430832</t>
  </si>
  <si>
    <t>Demontáž obložení stěn z desek cementotřískových tl do 16 mm na pero a drážku šroubovaných</t>
  </si>
  <si>
    <t>2046267891</t>
  </si>
  <si>
    <t>1,86" 0.05-B</t>
  </si>
  <si>
    <t>12,73" 0.06-A,B,C</t>
  </si>
  <si>
    <t>29,13" 0.06-D</t>
  </si>
  <si>
    <t>15,21"0.06-E,F</t>
  </si>
  <si>
    <t>8,03" 0.06-G,H</t>
  </si>
  <si>
    <t>39,2" 0.13-A,B,C,D</t>
  </si>
  <si>
    <t>40,86" 0.14-A,B,C,D</t>
  </si>
  <si>
    <t>39,05" 0.33-A,B,C,D</t>
  </si>
  <si>
    <t>40,67" 0.34-A,B,C,D</t>
  </si>
  <si>
    <t>42,24" 0.35-A,B,C,D</t>
  </si>
  <si>
    <t>767</t>
  </si>
  <si>
    <t>Konstrukce zámečnické</t>
  </si>
  <si>
    <t>62</t>
  </si>
  <si>
    <t>767415811R</t>
  </si>
  <si>
    <t>Demontáž vnitřního obkladu stěn perforovaným plechem včetně podkladního roštu v do 3 m</t>
  </si>
  <si>
    <t>340102940</t>
  </si>
  <si>
    <t>2,62" 0.01 -A</t>
  </si>
  <si>
    <t>38,2" 0.01-B</t>
  </si>
  <si>
    <t>41,18" 0.01-C</t>
  </si>
  <si>
    <t>6,55" 0.01-C-KLENBA-1,2,3,4</t>
  </si>
  <si>
    <t>1,88" 0.01-C-KLENBA-5,6</t>
  </si>
  <si>
    <t>3,01" 0.01-D</t>
  </si>
  <si>
    <t>10,4" 0.05-A</t>
  </si>
  <si>
    <t>2,4" 0.05-B</t>
  </si>
  <si>
    <t>8,25" 0.05-C,D</t>
  </si>
  <si>
    <t>9,65" 0.12-A,B,C,D</t>
  </si>
  <si>
    <t>11,35" 0.12-E,F,G</t>
  </si>
  <si>
    <t>6,55" 0.12-H</t>
  </si>
  <si>
    <t>9,1" 0.15-A,B</t>
  </si>
  <si>
    <t>13,68" 0.15-C,D</t>
  </si>
  <si>
    <t>13,06" 0.19-A,B,C,D</t>
  </si>
  <si>
    <t>19,53" 0.20-A,B,C,D</t>
  </si>
  <si>
    <t>11,22" 0.21-A,B,C,D</t>
  </si>
  <si>
    <t>17,5" 0.21-E,F,G,H</t>
  </si>
  <si>
    <t>18,13" 0.30-A,B,C,D</t>
  </si>
  <si>
    <t>3,67" 0.31-A,B,C,D</t>
  </si>
  <si>
    <t>14,02" 0.32-A,B,C,D</t>
  </si>
  <si>
    <t>10,97" 0.38-A,B,C,D</t>
  </si>
  <si>
    <t>16,55" 0.39-A,B,C,D</t>
  </si>
  <si>
    <t>17,4" 0.40-A,B,C,D,E</t>
  </si>
  <si>
    <t>7,08" 0.40-F,G,H</t>
  </si>
  <si>
    <t>18,85" 0.41-A,B,C,D</t>
  </si>
  <si>
    <t>12,46" 0.42-A,B,C,D</t>
  </si>
  <si>
    <t>30,52" 0.44-A,B,C,D</t>
  </si>
  <si>
    <t>784</t>
  </si>
  <si>
    <t>Dokončovací práce - malby a tapety</t>
  </si>
  <si>
    <t>63</t>
  </si>
  <si>
    <t>784181111</t>
  </si>
  <si>
    <t>Základní silikátová jednonásobná bezbarvá penetrace podkladu v místnostech v do 3,80 m</t>
  </si>
  <si>
    <t>540550513</t>
  </si>
  <si>
    <t>64</t>
  </si>
  <si>
    <t>784321031</t>
  </si>
  <si>
    <t>Dvojnásobné silikátové bílé malby v místnosti v do 3,80 m</t>
  </si>
  <si>
    <t>2041868698</t>
  </si>
  <si>
    <t>VRN</t>
  </si>
  <si>
    <t>Vedlejší rozpočtové náklady</t>
  </si>
  <si>
    <t>VRN1</t>
  </si>
  <si>
    <t>Průzkumné, zeměměřičské a projektové práce</t>
  </si>
  <si>
    <t>65</t>
  </si>
  <si>
    <t>012164000</t>
  </si>
  <si>
    <t>Vytyčení a zaměření inženýrských sítí</t>
  </si>
  <si>
    <t>1024</t>
  </si>
  <si>
    <t>345086859</t>
  </si>
  <si>
    <t>66</t>
  </si>
  <si>
    <t>013294000</t>
  </si>
  <si>
    <t>Ostatní dokumentace stavby - průběžné pořizování fotodokumentace o průběhu stavby a její předání objednateli</t>
  </si>
  <si>
    <t>1371928381</t>
  </si>
  <si>
    <t>VRN3</t>
  </si>
  <si>
    <t>Zařízení staveniště</t>
  </si>
  <si>
    <t>67</t>
  </si>
  <si>
    <t>031103000</t>
  </si>
  <si>
    <t>Zřízení zařízení staveniště</t>
  </si>
  <si>
    <t>280335775</t>
  </si>
  <si>
    <t>68</t>
  </si>
  <si>
    <t>032903000</t>
  </si>
  <si>
    <t>Náklady na provoz a údržbu vybavení staveniště</t>
  </si>
  <si>
    <t>1906853066</t>
  </si>
  <si>
    <t>69</t>
  </si>
  <si>
    <t>033002000</t>
  </si>
  <si>
    <t>Uvedení povrchů dotčených stavbou do původního stavu</t>
  </si>
  <si>
    <t>1634998817</t>
  </si>
  <si>
    <t>70</t>
  </si>
  <si>
    <t>033103000</t>
  </si>
  <si>
    <t>Průběžný úklid staveniště po dobu výstavby</t>
  </si>
  <si>
    <t>-964661535</t>
  </si>
  <si>
    <t>71</t>
  </si>
  <si>
    <t>033203000</t>
  </si>
  <si>
    <t>Nakládání se stavebními odpady - shromažďování, třídění a likvidace odpadů</t>
  </si>
  <si>
    <t>-1070888663</t>
  </si>
  <si>
    <t>72</t>
  </si>
  <si>
    <t>034002000</t>
  </si>
  <si>
    <t>Zabezpečení staveniště a ochranna životního prostředí</t>
  </si>
  <si>
    <t>-558787195</t>
  </si>
  <si>
    <t>73</t>
  </si>
  <si>
    <t>039002000</t>
  </si>
  <si>
    <t>Zrušení zařízení staveniště</t>
  </si>
  <si>
    <t>1772353126</t>
  </si>
  <si>
    <t>74</t>
  </si>
  <si>
    <t>031303000</t>
  </si>
  <si>
    <t>Náklady na zábor veřejného prostranství</t>
  </si>
  <si>
    <t>-291373849</t>
  </si>
  <si>
    <t>VRN4</t>
  </si>
  <si>
    <t>Inženýrská činnost</t>
  </si>
  <si>
    <t>75</t>
  </si>
  <si>
    <t>045002000</t>
  </si>
  <si>
    <t>Kompletační a koordinační činnost</t>
  </si>
  <si>
    <t>-1352934043</t>
  </si>
  <si>
    <t>VRN5</t>
  </si>
  <si>
    <t>Finanční náklady</t>
  </si>
  <si>
    <t>76</t>
  </si>
  <si>
    <t>051303000</t>
  </si>
  <si>
    <t>Pojištění ostatní - pojištění odpovědnosti za škody</t>
  </si>
  <si>
    <t>391537089</t>
  </si>
  <si>
    <t>VRN6</t>
  </si>
  <si>
    <t>Územní vlivy</t>
  </si>
  <si>
    <t>77</t>
  </si>
  <si>
    <t>065002000</t>
  </si>
  <si>
    <t>Mimostaveništní doprava materiálů</t>
  </si>
  <si>
    <t>170523537</t>
  </si>
  <si>
    <t>VRN7</t>
  </si>
  <si>
    <t>Provozní vlivy</t>
  </si>
  <si>
    <t>78</t>
  </si>
  <si>
    <t>071103000</t>
  </si>
  <si>
    <t>Provoz investora</t>
  </si>
  <si>
    <t>-1511481877</t>
  </si>
  <si>
    <t>VRN8</t>
  </si>
  <si>
    <t>Přesun stavebních kapacit</t>
  </si>
  <si>
    <t>79</t>
  </si>
  <si>
    <t>081002000</t>
  </si>
  <si>
    <t>Doprava zaměstnanců</t>
  </si>
  <si>
    <t>-1885142352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</si>
</sst>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7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26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31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26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31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32" t="s">
        <v>39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40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43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44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45</v>
      </c>
      <c r="U35" s="54"/>
      <c r="V35" s="54"/>
      <c r="W35" s="54"/>
      <c r="X35" s="56" t="s">
        <v>46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47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48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49</v>
      </c>
      <c r="AI60" s="42"/>
      <c r="AJ60" s="42"/>
      <c r="AK60" s="42"/>
      <c r="AL60" s="42"/>
      <c r="AM60" s="64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51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52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49</v>
      </c>
      <c r="AI75" s="42"/>
      <c r="AJ75" s="42"/>
      <c r="AK75" s="42"/>
      <c r="AL75" s="42"/>
      <c r="AM75" s="64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2024177(1)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Odvlhčení sklepních prostor Gymnázia v Břeclavi – hlavní budova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Břeclav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28. 10. 2024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 xml:space="preserve"> </v>
      </c>
      <c r="AN89" s="71"/>
      <c r="AO89" s="71"/>
      <c r="AP89" s="71"/>
      <c r="AQ89" s="40"/>
      <c r="AR89" s="44"/>
      <c r="AS89" s="81" t="s">
        <v>54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0" t="str">
        <f>IF(E20="","",E20)</f>
        <v xml:space="preserve"> 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55</v>
      </c>
      <c r="D92" s="94"/>
      <c r="E92" s="94"/>
      <c r="F92" s="94"/>
      <c r="G92" s="94"/>
      <c r="H92" s="95"/>
      <c r="I92" s="96" t="s">
        <v>56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57</v>
      </c>
      <c r="AH92" s="94"/>
      <c r="AI92" s="94"/>
      <c r="AJ92" s="94"/>
      <c r="AK92" s="94"/>
      <c r="AL92" s="94"/>
      <c r="AM92" s="94"/>
      <c r="AN92" s="96" t="s">
        <v>58</v>
      </c>
      <c r="AO92" s="94"/>
      <c r="AP92" s="98"/>
      <c r="AQ92" s="99" t="s">
        <v>59</v>
      </c>
      <c r="AR92" s="44"/>
      <c r="AS92" s="100" t="s">
        <v>60</v>
      </c>
      <c r="AT92" s="101" t="s">
        <v>61</v>
      </c>
      <c r="AU92" s="101" t="s">
        <v>62</v>
      </c>
      <c r="AV92" s="101" t="s">
        <v>63</v>
      </c>
      <c r="AW92" s="101" t="s">
        <v>64</v>
      </c>
      <c r="AX92" s="101" t="s">
        <v>65</v>
      </c>
      <c r="AY92" s="101" t="s">
        <v>66</v>
      </c>
      <c r="AZ92" s="101" t="s">
        <v>67</v>
      </c>
      <c r="BA92" s="101" t="s">
        <v>68</v>
      </c>
      <c r="BB92" s="101" t="s">
        <v>69</v>
      </c>
      <c r="BC92" s="101" t="s">
        <v>70</v>
      </c>
      <c r="BD92" s="102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72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ROUND(AG95,2)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ROUND(AS95,2)</f>
        <v>0</v>
      </c>
      <c r="AT94" s="114">
        <f>ROUND(SUM(AV94:AW94),2)</f>
        <v>0</v>
      </c>
      <c r="AU94" s="115">
        <f>ROUND(AU95,5)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ROUND(AZ95,2)</f>
        <v>0</v>
      </c>
      <c r="BA94" s="114">
        <f>ROUND(BA95,2)</f>
        <v>0</v>
      </c>
      <c r="BB94" s="114">
        <f>ROUND(BB95,2)</f>
        <v>0</v>
      </c>
      <c r="BC94" s="114">
        <f>ROUND(BC95,2)</f>
        <v>0</v>
      </c>
      <c r="BD94" s="116">
        <f>ROUND(BD95,2)</f>
        <v>0</v>
      </c>
      <c r="BE94" s="6"/>
      <c r="BS94" s="117" t="s">
        <v>73</v>
      </c>
      <c r="BT94" s="117" t="s">
        <v>74</v>
      </c>
      <c r="BV94" s="117" t="s">
        <v>75</v>
      </c>
      <c r="BW94" s="117" t="s">
        <v>5</v>
      </c>
      <c r="BX94" s="117" t="s">
        <v>76</v>
      </c>
      <c r="CL94" s="117" t="s">
        <v>1</v>
      </c>
    </row>
    <row r="95" s="7" customFormat="1" ht="24.75" customHeight="1">
      <c r="A95" s="118" t="s">
        <v>77</v>
      </c>
      <c r="B95" s="119"/>
      <c r="C95" s="120"/>
      <c r="D95" s="121" t="s">
        <v>14</v>
      </c>
      <c r="E95" s="121"/>
      <c r="F95" s="121"/>
      <c r="G95" s="121"/>
      <c r="H95" s="121"/>
      <c r="I95" s="122"/>
      <c r="J95" s="121" t="s">
        <v>17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'2024177(1) - Odvlhčení sk...'!J28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78</v>
      </c>
      <c r="AR95" s="125"/>
      <c r="AS95" s="126">
        <v>0</v>
      </c>
      <c r="AT95" s="127">
        <f>ROUND(SUM(AV95:AW95),2)</f>
        <v>0</v>
      </c>
      <c r="AU95" s="128">
        <f>'2024177(1) - Odvlhčení sk...'!P135</f>
        <v>0</v>
      </c>
      <c r="AV95" s="127">
        <f>'2024177(1) - Odvlhčení sk...'!J31</f>
        <v>0</v>
      </c>
      <c r="AW95" s="127">
        <f>'2024177(1) - Odvlhčení sk...'!J32</f>
        <v>0</v>
      </c>
      <c r="AX95" s="127">
        <f>'2024177(1) - Odvlhčení sk...'!J33</f>
        <v>0</v>
      </c>
      <c r="AY95" s="127">
        <f>'2024177(1) - Odvlhčení sk...'!J34</f>
        <v>0</v>
      </c>
      <c r="AZ95" s="127">
        <f>'2024177(1) - Odvlhčení sk...'!F31</f>
        <v>0</v>
      </c>
      <c r="BA95" s="127">
        <f>'2024177(1) - Odvlhčení sk...'!F32</f>
        <v>0</v>
      </c>
      <c r="BB95" s="127">
        <f>'2024177(1) - Odvlhčení sk...'!F33</f>
        <v>0</v>
      </c>
      <c r="BC95" s="127">
        <f>'2024177(1) - Odvlhčení sk...'!F34</f>
        <v>0</v>
      </c>
      <c r="BD95" s="129">
        <f>'2024177(1) - Odvlhčení sk...'!F35</f>
        <v>0</v>
      </c>
      <c r="BE95" s="7"/>
      <c r="BT95" s="130" t="s">
        <v>79</v>
      </c>
      <c r="BU95" s="130" t="s">
        <v>80</v>
      </c>
      <c r="BV95" s="130" t="s">
        <v>75</v>
      </c>
      <c r="BW95" s="130" t="s">
        <v>5</v>
      </c>
      <c r="BX95" s="130" t="s">
        <v>76</v>
      </c>
      <c r="CL95" s="130" t="s">
        <v>1</v>
      </c>
    </row>
    <row r="96" s="2" customFormat="1" ht="30" customHeight="1">
      <c r="A96" s="38"/>
      <c r="B96" s="39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4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6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67"/>
      <c r="AM97" s="67"/>
      <c r="AN97" s="67"/>
      <c r="AO97" s="67"/>
      <c r="AP97" s="67"/>
      <c r="AQ97" s="67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sheetProtection sheet="1" formatColumns="0" formatRows="0" objects="1" scenarios="1" spinCount="100000" saltValue="n3SRTMbD53Plov/K1woWXOhkihVF6qnav67a/9cZh/1nwwFcrJrpvgXx1n5P2GkbpBPlL7JIiQdHlQwCHc1V/Q==" hashValue="+9eT4Rrkl5lv0agATv3tilLPxuAKyzWi549os4rktncyVL7NTzSk4p1grvyjsmO5OKYR+mEm3NLDPgCoqJsagw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2024177(1) - Odvlhčení sk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0"/>
      <c r="AT3" s="17" t="s">
        <v>81</v>
      </c>
    </row>
    <row r="4" s="1" customFormat="1" ht="24.96" customHeight="1">
      <c r="B4" s="20"/>
      <c r="D4" s="133" t="s">
        <v>82</v>
      </c>
      <c r="L4" s="20"/>
      <c r="M4" s="134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5" t="s">
        <v>16</v>
      </c>
      <c r="E6" s="38"/>
      <c r="F6" s="38"/>
      <c r="G6" s="38"/>
      <c r="H6" s="38"/>
      <c r="I6" s="38"/>
      <c r="J6" s="38"/>
      <c r="K6" s="38"/>
      <c r="L6" s="63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30" customHeight="1">
      <c r="A7" s="38"/>
      <c r="B7" s="44"/>
      <c r="C7" s="38"/>
      <c r="D7" s="38"/>
      <c r="E7" s="136" t="s">
        <v>17</v>
      </c>
      <c r="F7" s="38"/>
      <c r="G7" s="38"/>
      <c r="H7" s="38"/>
      <c r="I7" s="38"/>
      <c r="J7" s="38"/>
      <c r="K7" s="38"/>
      <c r="L7" s="63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5" t="s">
        <v>18</v>
      </c>
      <c r="E9" s="38"/>
      <c r="F9" s="137" t="s">
        <v>1</v>
      </c>
      <c r="G9" s="38"/>
      <c r="H9" s="38"/>
      <c r="I9" s="135" t="s">
        <v>19</v>
      </c>
      <c r="J9" s="137" t="s">
        <v>1</v>
      </c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5" t="s">
        <v>20</v>
      </c>
      <c r="E10" s="38"/>
      <c r="F10" s="137" t="s">
        <v>21</v>
      </c>
      <c r="G10" s="38"/>
      <c r="H10" s="38"/>
      <c r="I10" s="135" t="s">
        <v>22</v>
      </c>
      <c r="J10" s="138" t="str">
        <f>'Rekapitulace stavby'!AN8</f>
        <v>28. 10. 2024</v>
      </c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5" t="s">
        <v>24</v>
      </c>
      <c r="E12" s="38"/>
      <c r="F12" s="38"/>
      <c r="G12" s="38"/>
      <c r="H12" s="38"/>
      <c r="I12" s="135" t="s">
        <v>25</v>
      </c>
      <c r="J12" s="137" t="s">
        <v>1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7" t="s">
        <v>26</v>
      </c>
      <c r="F13" s="38"/>
      <c r="G13" s="38"/>
      <c r="H13" s="38"/>
      <c r="I13" s="135" t="s">
        <v>27</v>
      </c>
      <c r="J13" s="137" t="s">
        <v>1</v>
      </c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5" t="s">
        <v>28</v>
      </c>
      <c r="E15" s="38"/>
      <c r="F15" s="38"/>
      <c r="G15" s="38"/>
      <c r="H15" s="38"/>
      <c r="I15" s="135" t="s">
        <v>25</v>
      </c>
      <c r="J15" s="33" t="str">
        <f>'Rekapitulace stavby'!AN13</f>
        <v>Vyplň údaj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7"/>
      <c r="G16" s="137"/>
      <c r="H16" s="137"/>
      <c r="I16" s="135" t="s">
        <v>27</v>
      </c>
      <c r="J16" s="33" t="str">
        <f>'Rekapitulace stavby'!AN14</f>
        <v>Vyplň údaj</v>
      </c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5" t="s">
        <v>30</v>
      </c>
      <c r="E18" s="38"/>
      <c r="F18" s="38"/>
      <c r="G18" s="38"/>
      <c r="H18" s="38"/>
      <c r="I18" s="135" t="s">
        <v>25</v>
      </c>
      <c r="J18" s="137" t="s">
        <v>1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7" t="s">
        <v>26</v>
      </c>
      <c r="F19" s="38"/>
      <c r="G19" s="38"/>
      <c r="H19" s="38"/>
      <c r="I19" s="135" t="s">
        <v>27</v>
      </c>
      <c r="J19" s="137" t="s">
        <v>1</v>
      </c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5" t="s">
        <v>32</v>
      </c>
      <c r="E21" s="38"/>
      <c r="F21" s="38"/>
      <c r="G21" s="38"/>
      <c r="H21" s="38"/>
      <c r="I21" s="135" t="s">
        <v>25</v>
      </c>
      <c r="J21" s="137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7" t="s">
        <v>26</v>
      </c>
      <c r="F22" s="38"/>
      <c r="G22" s="38"/>
      <c r="H22" s="38"/>
      <c r="I22" s="135" t="s">
        <v>27</v>
      </c>
      <c r="J22" s="137" t="s">
        <v>1</v>
      </c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5" t="s">
        <v>33</v>
      </c>
      <c r="E24" s="38"/>
      <c r="F24" s="38"/>
      <c r="G24" s="38"/>
      <c r="H24" s="38"/>
      <c r="I24" s="38"/>
      <c r="J24" s="38"/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39"/>
      <c r="B25" s="140"/>
      <c r="C25" s="139"/>
      <c r="D25" s="139"/>
      <c r="E25" s="141" t="s">
        <v>1</v>
      </c>
      <c r="F25" s="141"/>
      <c r="G25" s="141"/>
      <c r="H25" s="141"/>
      <c r="I25" s="139"/>
      <c r="J25" s="139"/>
      <c r="K25" s="139"/>
      <c r="L25" s="142"/>
      <c r="S25" s="139"/>
      <c r="T25" s="139"/>
      <c r="U25" s="139"/>
      <c r="V25" s="139"/>
      <c r="W25" s="139"/>
      <c r="X25" s="139"/>
      <c r="Y25" s="139"/>
      <c r="Z25" s="139"/>
      <c r="AA25" s="139"/>
      <c r="AB25" s="139"/>
      <c r="AC25" s="139"/>
      <c r="AD25" s="139"/>
      <c r="AE25" s="139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3"/>
      <c r="E27" s="143"/>
      <c r="F27" s="143"/>
      <c r="G27" s="143"/>
      <c r="H27" s="143"/>
      <c r="I27" s="143"/>
      <c r="J27" s="143"/>
      <c r="K27" s="143"/>
      <c r="L27" s="63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4" t="s">
        <v>34</v>
      </c>
      <c r="E28" s="38"/>
      <c r="F28" s="38"/>
      <c r="G28" s="38"/>
      <c r="H28" s="38"/>
      <c r="I28" s="38"/>
      <c r="J28" s="145">
        <f>ROUND(J135, 2)</f>
        <v>0</v>
      </c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3"/>
      <c r="E29" s="143"/>
      <c r="F29" s="143"/>
      <c r="G29" s="143"/>
      <c r="H29" s="143"/>
      <c r="I29" s="143"/>
      <c r="J29" s="143"/>
      <c r="K29" s="143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6" t="s">
        <v>36</v>
      </c>
      <c r="G30" s="38"/>
      <c r="H30" s="38"/>
      <c r="I30" s="146" t="s">
        <v>35</v>
      </c>
      <c r="J30" s="146" t="s">
        <v>37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7" t="s">
        <v>38</v>
      </c>
      <c r="E31" s="135" t="s">
        <v>39</v>
      </c>
      <c r="F31" s="148">
        <f>ROUND((SUM(BE135:BE1226)),  2)</f>
        <v>0</v>
      </c>
      <c r="G31" s="38"/>
      <c r="H31" s="38"/>
      <c r="I31" s="149">
        <v>0.20999999999999999</v>
      </c>
      <c r="J31" s="148">
        <f>ROUND(((SUM(BE135:BE1226))*I31),  2)</f>
        <v>0</v>
      </c>
      <c r="K31" s="38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5" t="s">
        <v>40</v>
      </c>
      <c r="F32" s="148">
        <f>ROUND((SUM(BF135:BF1226)),  2)</f>
        <v>0</v>
      </c>
      <c r="G32" s="38"/>
      <c r="H32" s="38"/>
      <c r="I32" s="149">
        <v>0.12</v>
      </c>
      <c r="J32" s="148">
        <f>ROUND(((SUM(BF135:BF1226))*I32),  2)</f>
        <v>0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5" t="s">
        <v>41</v>
      </c>
      <c r="F33" s="148">
        <f>ROUND((SUM(BG135:BG1226)),  2)</f>
        <v>0</v>
      </c>
      <c r="G33" s="38"/>
      <c r="H33" s="38"/>
      <c r="I33" s="149">
        <v>0.20999999999999999</v>
      </c>
      <c r="J33" s="148">
        <f>0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5" t="s">
        <v>42</v>
      </c>
      <c r="F34" s="148">
        <f>ROUND((SUM(BH135:BH1226)),  2)</f>
        <v>0</v>
      </c>
      <c r="G34" s="38"/>
      <c r="H34" s="38"/>
      <c r="I34" s="149">
        <v>0.12</v>
      </c>
      <c r="J34" s="148">
        <f>0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5" t="s">
        <v>43</v>
      </c>
      <c r="F35" s="148">
        <f>ROUND((SUM(BI135:BI1226)),  2)</f>
        <v>0</v>
      </c>
      <c r="G35" s="38"/>
      <c r="H35" s="38"/>
      <c r="I35" s="149">
        <v>0</v>
      </c>
      <c r="J35" s="148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50"/>
      <c r="D37" s="151" t="s">
        <v>44</v>
      </c>
      <c r="E37" s="152"/>
      <c r="F37" s="152"/>
      <c r="G37" s="153" t="s">
        <v>45</v>
      </c>
      <c r="H37" s="154" t="s">
        <v>46</v>
      </c>
      <c r="I37" s="152"/>
      <c r="J37" s="155">
        <f>SUM(J28:J35)</f>
        <v>0</v>
      </c>
      <c r="K37" s="156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0"/>
      <c r="L39" s="20"/>
    </row>
    <row r="40" s="1" customFormat="1" ht="14.4" customHeight="1">
      <c r="B40" s="20"/>
      <c r="L40" s="20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57" t="s">
        <v>47</v>
      </c>
      <c r="E50" s="158"/>
      <c r="F50" s="158"/>
      <c r="G50" s="157" t="s">
        <v>48</v>
      </c>
      <c r="H50" s="158"/>
      <c r="I50" s="158"/>
      <c r="J50" s="158"/>
      <c r="K50" s="158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59" t="s">
        <v>49</v>
      </c>
      <c r="E61" s="160"/>
      <c r="F61" s="161" t="s">
        <v>50</v>
      </c>
      <c r="G61" s="159" t="s">
        <v>49</v>
      </c>
      <c r="H61" s="160"/>
      <c r="I61" s="160"/>
      <c r="J61" s="162" t="s">
        <v>50</v>
      </c>
      <c r="K61" s="160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57" t="s">
        <v>51</v>
      </c>
      <c r="E65" s="163"/>
      <c r="F65" s="163"/>
      <c r="G65" s="157" t="s">
        <v>52</v>
      </c>
      <c r="H65" s="163"/>
      <c r="I65" s="163"/>
      <c r="J65" s="163"/>
      <c r="K65" s="163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59" t="s">
        <v>49</v>
      </c>
      <c r="E76" s="160"/>
      <c r="F76" s="161" t="s">
        <v>50</v>
      </c>
      <c r="G76" s="159" t="s">
        <v>49</v>
      </c>
      <c r="H76" s="160"/>
      <c r="I76" s="160"/>
      <c r="J76" s="162" t="s">
        <v>50</v>
      </c>
      <c r="K76" s="160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64"/>
      <c r="C77" s="165"/>
      <c r="D77" s="165"/>
      <c r="E77" s="165"/>
      <c r="F77" s="165"/>
      <c r="G77" s="165"/>
      <c r="H77" s="165"/>
      <c r="I77" s="165"/>
      <c r="J77" s="165"/>
      <c r="K77" s="165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66"/>
      <c r="C81" s="167"/>
      <c r="D81" s="167"/>
      <c r="E81" s="167"/>
      <c r="F81" s="167"/>
      <c r="G81" s="167"/>
      <c r="H81" s="167"/>
      <c r="I81" s="167"/>
      <c r="J81" s="167"/>
      <c r="K81" s="167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83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30" customHeight="1">
      <c r="A85" s="38"/>
      <c r="B85" s="39"/>
      <c r="C85" s="40"/>
      <c r="D85" s="40"/>
      <c r="E85" s="76" t="str">
        <f>E7</f>
        <v>Odvlhčení sklepních prostor Gymnázia v Břeclavi – hlavní budova</v>
      </c>
      <c r="F85" s="40"/>
      <c r="G85" s="40"/>
      <c r="H85" s="40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40"/>
      <c r="E87" s="40"/>
      <c r="F87" s="27" t="str">
        <f>F10</f>
        <v>Břeclav</v>
      </c>
      <c r="G87" s="40"/>
      <c r="H87" s="40"/>
      <c r="I87" s="32" t="s">
        <v>22</v>
      </c>
      <c r="J87" s="79" t="str">
        <f>IF(J10="","",J10)</f>
        <v>28. 10. 2024</v>
      </c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40"/>
      <c r="E89" s="40"/>
      <c r="F89" s="27" t="str">
        <f>E13</f>
        <v xml:space="preserve"> </v>
      </c>
      <c r="G89" s="40"/>
      <c r="H89" s="40"/>
      <c r="I89" s="32" t="s">
        <v>30</v>
      </c>
      <c r="J89" s="36" t="str">
        <f>E19</f>
        <v xml:space="preserve"> 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40"/>
      <c r="E90" s="40"/>
      <c r="F90" s="27" t="str">
        <f>IF(E16="","",E16)</f>
        <v>Vyplň údaj</v>
      </c>
      <c r="G90" s="40"/>
      <c r="H90" s="40"/>
      <c r="I90" s="32" t="s">
        <v>32</v>
      </c>
      <c r="J90" s="36" t="str">
        <f>E22</f>
        <v xml:space="preserve"> </v>
      </c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68" t="s">
        <v>84</v>
      </c>
      <c r="D92" s="169"/>
      <c r="E92" s="169"/>
      <c r="F92" s="169"/>
      <c r="G92" s="169"/>
      <c r="H92" s="169"/>
      <c r="I92" s="169"/>
      <c r="J92" s="170" t="s">
        <v>85</v>
      </c>
      <c r="K92" s="169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71" t="s">
        <v>86</v>
      </c>
      <c r="D94" s="40"/>
      <c r="E94" s="40"/>
      <c r="F94" s="40"/>
      <c r="G94" s="40"/>
      <c r="H94" s="40"/>
      <c r="I94" s="40"/>
      <c r="J94" s="110">
        <f>J135</f>
        <v>0</v>
      </c>
      <c r="K94" s="40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7" t="s">
        <v>87</v>
      </c>
    </row>
    <row r="95" s="9" customFormat="1" ht="24.96" customHeight="1">
      <c r="A95" s="9"/>
      <c r="B95" s="172"/>
      <c r="C95" s="173"/>
      <c r="D95" s="174" t="s">
        <v>88</v>
      </c>
      <c r="E95" s="175"/>
      <c r="F95" s="175"/>
      <c r="G95" s="175"/>
      <c r="H95" s="175"/>
      <c r="I95" s="175"/>
      <c r="J95" s="176">
        <f>J136</f>
        <v>0</v>
      </c>
      <c r="K95" s="173"/>
      <c r="L95" s="177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8"/>
      <c r="C96" s="179"/>
      <c r="D96" s="180" t="s">
        <v>89</v>
      </c>
      <c r="E96" s="181"/>
      <c r="F96" s="181"/>
      <c r="G96" s="181"/>
      <c r="H96" s="181"/>
      <c r="I96" s="181"/>
      <c r="J96" s="182">
        <f>J137</f>
        <v>0</v>
      </c>
      <c r="K96" s="179"/>
      <c r="L96" s="183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8"/>
      <c r="C97" s="179"/>
      <c r="D97" s="180" t="s">
        <v>90</v>
      </c>
      <c r="E97" s="181"/>
      <c r="F97" s="181"/>
      <c r="G97" s="181"/>
      <c r="H97" s="181"/>
      <c r="I97" s="181"/>
      <c r="J97" s="182">
        <f>J176</f>
        <v>0</v>
      </c>
      <c r="K97" s="179"/>
      <c r="L97" s="183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8"/>
      <c r="C98" s="179"/>
      <c r="D98" s="180" t="s">
        <v>91</v>
      </c>
      <c r="E98" s="181"/>
      <c r="F98" s="181"/>
      <c r="G98" s="181"/>
      <c r="H98" s="181"/>
      <c r="I98" s="181"/>
      <c r="J98" s="182">
        <f>J188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78"/>
      <c r="C99" s="179"/>
      <c r="D99" s="180" t="s">
        <v>92</v>
      </c>
      <c r="E99" s="181"/>
      <c r="F99" s="181"/>
      <c r="G99" s="181"/>
      <c r="H99" s="181"/>
      <c r="I99" s="181"/>
      <c r="J99" s="182">
        <f>J437</f>
        <v>0</v>
      </c>
      <c r="K99" s="179"/>
      <c r="L99" s="18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78"/>
      <c r="C100" s="179"/>
      <c r="D100" s="180" t="s">
        <v>93</v>
      </c>
      <c r="E100" s="181"/>
      <c r="F100" s="181"/>
      <c r="G100" s="181"/>
      <c r="H100" s="181"/>
      <c r="I100" s="181"/>
      <c r="J100" s="182">
        <f>J770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78"/>
      <c r="C101" s="179"/>
      <c r="D101" s="180" t="s">
        <v>94</v>
      </c>
      <c r="E101" s="181"/>
      <c r="F101" s="181"/>
      <c r="G101" s="181"/>
      <c r="H101" s="181"/>
      <c r="I101" s="181"/>
      <c r="J101" s="182">
        <f>J982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78"/>
      <c r="C102" s="179"/>
      <c r="D102" s="180" t="s">
        <v>95</v>
      </c>
      <c r="E102" s="181"/>
      <c r="F102" s="181"/>
      <c r="G102" s="181"/>
      <c r="H102" s="181"/>
      <c r="I102" s="181"/>
      <c r="J102" s="182">
        <f>J984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96</v>
      </c>
      <c r="E103" s="181"/>
      <c r="F103" s="181"/>
      <c r="G103" s="181"/>
      <c r="H103" s="181"/>
      <c r="I103" s="181"/>
      <c r="J103" s="182">
        <f>J987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8"/>
      <c r="C104" s="179"/>
      <c r="D104" s="180" t="s">
        <v>97</v>
      </c>
      <c r="E104" s="181"/>
      <c r="F104" s="181"/>
      <c r="G104" s="181"/>
      <c r="H104" s="181"/>
      <c r="I104" s="181"/>
      <c r="J104" s="182">
        <f>J1001</f>
        <v>0</v>
      </c>
      <c r="K104" s="179"/>
      <c r="L104" s="18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72"/>
      <c r="C105" s="173"/>
      <c r="D105" s="174" t="s">
        <v>98</v>
      </c>
      <c r="E105" s="175"/>
      <c r="F105" s="175"/>
      <c r="G105" s="175"/>
      <c r="H105" s="175"/>
      <c r="I105" s="175"/>
      <c r="J105" s="176">
        <f>J1004</f>
        <v>0</v>
      </c>
      <c r="K105" s="173"/>
      <c r="L105" s="177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78"/>
      <c r="C106" s="179"/>
      <c r="D106" s="180" t="s">
        <v>99</v>
      </c>
      <c r="E106" s="181"/>
      <c r="F106" s="181"/>
      <c r="G106" s="181"/>
      <c r="H106" s="181"/>
      <c r="I106" s="181"/>
      <c r="J106" s="182">
        <f>J1005</f>
        <v>0</v>
      </c>
      <c r="K106" s="179"/>
      <c r="L106" s="18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8"/>
      <c r="C107" s="179"/>
      <c r="D107" s="180" t="s">
        <v>100</v>
      </c>
      <c r="E107" s="181"/>
      <c r="F107" s="181"/>
      <c r="G107" s="181"/>
      <c r="H107" s="181"/>
      <c r="I107" s="181"/>
      <c r="J107" s="182">
        <f>J1025</f>
        <v>0</v>
      </c>
      <c r="K107" s="179"/>
      <c r="L107" s="183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78"/>
      <c r="C108" s="179"/>
      <c r="D108" s="180" t="s">
        <v>101</v>
      </c>
      <c r="E108" s="181"/>
      <c r="F108" s="181"/>
      <c r="G108" s="181"/>
      <c r="H108" s="181"/>
      <c r="I108" s="181"/>
      <c r="J108" s="182">
        <f>J1038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102</v>
      </c>
      <c r="E109" s="181"/>
      <c r="F109" s="181"/>
      <c r="G109" s="181"/>
      <c r="H109" s="181"/>
      <c r="I109" s="181"/>
      <c r="J109" s="182">
        <f>J1069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72"/>
      <c r="C110" s="173"/>
      <c r="D110" s="174" t="s">
        <v>103</v>
      </c>
      <c r="E110" s="175"/>
      <c r="F110" s="175"/>
      <c r="G110" s="175"/>
      <c r="H110" s="175"/>
      <c r="I110" s="175"/>
      <c r="J110" s="176">
        <f>J1204</f>
        <v>0</v>
      </c>
      <c r="K110" s="173"/>
      <c r="L110" s="177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10" customFormat="1" ht="19.92" customHeight="1">
      <c r="A111" s="10"/>
      <c r="B111" s="178"/>
      <c r="C111" s="179"/>
      <c r="D111" s="180" t="s">
        <v>104</v>
      </c>
      <c r="E111" s="181"/>
      <c r="F111" s="181"/>
      <c r="G111" s="181"/>
      <c r="H111" s="181"/>
      <c r="I111" s="181"/>
      <c r="J111" s="182">
        <f>J1205</f>
        <v>0</v>
      </c>
      <c r="K111" s="179"/>
      <c r="L111" s="18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8"/>
      <c r="C112" s="179"/>
      <c r="D112" s="180" t="s">
        <v>105</v>
      </c>
      <c r="E112" s="181"/>
      <c r="F112" s="181"/>
      <c r="G112" s="181"/>
      <c r="H112" s="181"/>
      <c r="I112" s="181"/>
      <c r="J112" s="182">
        <f>J1208</f>
        <v>0</v>
      </c>
      <c r="K112" s="179"/>
      <c r="L112" s="18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78"/>
      <c r="C113" s="179"/>
      <c r="D113" s="180" t="s">
        <v>106</v>
      </c>
      <c r="E113" s="181"/>
      <c r="F113" s="181"/>
      <c r="G113" s="181"/>
      <c r="H113" s="181"/>
      <c r="I113" s="181"/>
      <c r="J113" s="182">
        <f>J1217</f>
        <v>0</v>
      </c>
      <c r="K113" s="179"/>
      <c r="L113" s="18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78"/>
      <c r="C114" s="179"/>
      <c r="D114" s="180" t="s">
        <v>107</v>
      </c>
      <c r="E114" s="181"/>
      <c r="F114" s="181"/>
      <c r="G114" s="181"/>
      <c r="H114" s="181"/>
      <c r="I114" s="181"/>
      <c r="J114" s="182">
        <f>J1219</f>
        <v>0</v>
      </c>
      <c r="K114" s="179"/>
      <c r="L114" s="183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78"/>
      <c r="C115" s="179"/>
      <c r="D115" s="180" t="s">
        <v>108</v>
      </c>
      <c r="E115" s="181"/>
      <c r="F115" s="181"/>
      <c r="G115" s="181"/>
      <c r="H115" s="181"/>
      <c r="I115" s="181"/>
      <c r="J115" s="182">
        <f>J1221</f>
        <v>0</v>
      </c>
      <c r="K115" s="179"/>
      <c r="L115" s="183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78"/>
      <c r="C116" s="179"/>
      <c r="D116" s="180" t="s">
        <v>109</v>
      </c>
      <c r="E116" s="181"/>
      <c r="F116" s="181"/>
      <c r="G116" s="181"/>
      <c r="H116" s="181"/>
      <c r="I116" s="181"/>
      <c r="J116" s="182">
        <f>J1223</f>
        <v>0</v>
      </c>
      <c r="K116" s="179"/>
      <c r="L116" s="183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78"/>
      <c r="C117" s="179"/>
      <c r="D117" s="180" t="s">
        <v>110</v>
      </c>
      <c r="E117" s="181"/>
      <c r="F117" s="181"/>
      <c r="G117" s="181"/>
      <c r="H117" s="181"/>
      <c r="I117" s="181"/>
      <c r="J117" s="182">
        <f>J1225</f>
        <v>0</v>
      </c>
      <c r="K117" s="179"/>
      <c r="L117" s="183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3" s="2" customFormat="1" ht="6.96" customHeight="1">
      <c r="A123" s="38"/>
      <c r="B123" s="68"/>
      <c r="C123" s="69"/>
      <c r="D123" s="69"/>
      <c r="E123" s="69"/>
      <c r="F123" s="69"/>
      <c r="G123" s="69"/>
      <c r="H123" s="69"/>
      <c r="I123" s="69"/>
      <c r="J123" s="69"/>
      <c r="K123" s="69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4.96" customHeight="1">
      <c r="A124" s="38"/>
      <c r="B124" s="39"/>
      <c r="C124" s="23" t="s">
        <v>111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6.96" customHeight="1">
      <c r="A125" s="38"/>
      <c r="B125" s="39"/>
      <c r="C125" s="40"/>
      <c r="D125" s="40"/>
      <c r="E125" s="40"/>
      <c r="F125" s="40"/>
      <c r="G125" s="40"/>
      <c r="H125" s="40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16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30" customHeight="1">
      <c r="A127" s="38"/>
      <c r="B127" s="39"/>
      <c r="C127" s="40"/>
      <c r="D127" s="40"/>
      <c r="E127" s="76" t="str">
        <f>E7</f>
        <v>Odvlhčení sklepních prostor Gymnázia v Břeclavi – hlavní budova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F10</f>
        <v>Břeclav</v>
      </c>
      <c r="G129" s="40"/>
      <c r="H129" s="40"/>
      <c r="I129" s="32" t="s">
        <v>22</v>
      </c>
      <c r="J129" s="79" t="str">
        <f>IF(J10="","",J10)</f>
        <v>28. 10. 2024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E13</f>
        <v xml:space="preserve"> </v>
      </c>
      <c r="G131" s="40"/>
      <c r="H131" s="40"/>
      <c r="I131" s="32" t="s">
        <v>30</v>
      </c>
      <c r="J131" s="36" t="str">
        <f>E19</f>
        <v xml:space="preserve"> 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IF(E16="","",E16)</f>
        <v>Vyplň údaj</v>
      </c>
      <c r="G132" s="40"/>
      <c r="H132" s="40"/>
      <c r="I132" s="32" t="s">
        <v>32</v>
      </c>
      <c r="J132" s="36" t="str">
        <f>E22</f>
        <v xml:space="preserve"> 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84"/>
      <c r="B134" s="185"/>
      <c r="C134" s="186" t="s">
        <v>112</v>
      </c>
      <c r="D134" s="187" t="s">
        <v>59</v>
      </c>
      <c r="E134" s="187" t="s">
        <v>55</v>
      </c>
      <c r="F134" s="187" t="s">
        <v>56</v>
      </c>
      <c r="G134" s="187" t="s">
        <v>113</v>
      </c>
      <c r="H134" s="187" t="s">
        <v>114</v>
      </c>
      <c r="I134" s="187" t="s">
        <v>115</v>
      </c>
      <c r="J134" s="188" t="s">
        <v>85</v>
      </c>
      <c r="K134" s="189" t="s">
        <v>116</v>
      </c>
      <c r="L134" s="190"/>
      <c r="M134" s="100" t="s">
        <v>1</v>
      </c>
      <c r="N134" s="101" t="s">
        <v>38</v>
      </c>
      <c r="O134" s="101" t="s">
        <v>117</v>
      </c>
      <c r="P134" s="101" t="s">
        <v>118</v>
      </c>
      <c r="Q134" s="101" t="s">
        <v>119</v>
      </c>
      <c r="R134" s="101" t="s">
        <v>120</v>
      </c>
      <c r="S134" s="101" t="s">
        <v>121</v>
      </c>
      <c r="T134" s="102" t="s">
        <v>122</v>
      </c>
      <c r="U134" s="184"/>
      <c r="V134" s="184"/>
      <c r="W134" s="184"/>
      <c r="X134" s="184"/>
      <c r="Y134" s="184"/>
      <c r="Z134" s="184"/>
      <c r="AA134" s="184"/>
      <c r="AB134" s="184"/>
      <c r="AC134" s="184"/>
      <c r="AD134" s="184"/>
      <c r="AE134" s="184"/>
    </row>
    <row r="135" s="2" customFormat="1" ht="22.8" customHeight="1">
      <c r="A135" s="38"/>
      <c r="B135" s="39"/>
      <c r="C135" s="107" t="s">
        <v>123</v>
      </c>
      <c r="D135" s="40"/>
      <c r="E135" s="40"/>
      <c r="F135" s="40"/>
      <c r="G135" s="40"/>
      <c r="H135" s="40"/>
      <c r="I135" s="40"/>
      <c r="J135" s="191">
        <f>BK135</f>
        <v>0</v>
      </c>
      <c r="K135" s="40"/>
      <c r="L135" s="44"/>
      <c r="M135" s="103"/>
      <c r="N135" s="192"/>
      <c r="O135" s="104"/>
      <c r="P135" s="193">
        <f>P136+P1004+P1204</f>
        <v>0</v>
      </c>
      <c r="Q135" s="104"/>
      <c r="R135" s="193">
        <f>R136+R1004+R1204</f>
        <v>262.51180153999996</v>
      </c>
      <c r="S135" s="104"/>
      <c r="T135" s="194">
        <f>T136+T1004+T1204</f>
        <v>226.67040160000002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73</v>
      </c>
      <c r="AU135" s="17" t="s">
        <v>87</v>
      </c>
      <c r="BK135" s="195">
        <f>BK136+BK1004+BK1204</f>
        <v>0</v>
      </c>
    </row>
    <row r="136" s="12" customFormat="1" ht="25.92" customHeight="1">
      <c r="A136" s="12"/>
      <c r="B136" s="196"/>
      <c r="C136" s="197"/>
      <c r="D136" s="198" t="s">
        <v>73</v>
      </c>
      <c r="E136" s="199" t="s">
        <v>124</v>
      </c>
      <c r="F136" s="199" t="s">
        <v>125</v>
      </c>
      <c r="G136" s="197"/>
      <c r="H136" s="197"/>
      <c r="I136" s="200"/>
      <c r="J136" s="201">
        <f>BK136</f>
        <v>0</v>
      </c>
      <c r="K136" s="197"/>
      <c r="L136" s="202"/>
      <c r="M136" s="203"/>
      <c r="N136" s="204"/>
      <c r="O136" s="204"/>
      <c r="P136" s="205">
        <f>P137+P176+P188+P437+P770+P987+P1001</f>
        <v>0</v>
      </c>
      <c r="Q136" s="204"/>
      <c r="R136" s="205">
        <f>R137+R176+R188+R437+R770+R987+R1001</f>
        <v>260.03739683999999</v>
      </c>
      <c r="S136" s="204"/>
      <c r="T136" s="206">
        <f>T137+T176+T188+T437+T770+T987+T1001</f>
        <v>216.15661600000001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7" t="s">
        <v>79</v>
      </c>
      <c r="AT136" s="208" t="s">
        <v>73</v>
      </c>
      <c r="AU136" s="208" t="s">
        <v>74</v>
      </c>
      <c r="AY136" s="207" t="s">
        <v>126</v>
      </c>
      <c r="BK136" s="209">
        <f>BK137+BK176+BK188+BK437+BK770+BK987+BK1001</f>
        <v>0</v>
      </c>
    </row>
    <row r="137" s="12" customFormat="1" ht="22.8" customHeight="1">
      <c r="A137" s="12"/>
      <c r="B137" s="196"/>
      <c r="C137" s="197"/>
      <c r="D137" s="198" t="s">
        <v>73</v>
      </c>
      <c r="E137" s="210" t="s">
        <v>79</v>
      </c>
      <c r="F137" s="210" t="s">
        <v>127</v>
      </c>
      <c r="G137" s="197"/>
      <c r="H137" s="197"/>
      <c r="I137" s="200"/>
      <c r="J137" s="211">
        <f>BK137</f>
        <v>0</v>
      </c>
      <c r="K137" s="197"/>
      <c r="L137" s="202"/>
      <c r="M137" s="203"/>
      <c r="N137" s="204"/>
      <c r="O137" s="204"/>
      <c r="P137" s="205">
        <f>SUM(P138:P175)</f>
        <v>0</v>
      </c>
      <c r="Q137" s="204"/>
      <c r="R137" s="205">
        <f>SUM(R138:R175)</f>
        <v>98.268000000000001</v>
      </c>
      <c r="S137" s="204"/>
      <c r="T137" s="206">
        <f>SUM(T138:T175)</f>
        <v>37.650940000000006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7" t="s">
        <v>79</v>
      </c>
      <c r="AT137" s="208" t="s">
        <v>73</v>
      </c>
      <c r="AU137" s="208" t="s">
        <v>79</v>
      </c>
      <c r="AY137" s="207" t="s">
        <v>126</v>
      </c>
      <c r="BK137" s="209">
        <f>SUM(BK138:BK175)</f>
        <v>0</v>
      </c>
    </row>
    <row r="138" s="2" customFormat="1" ht="24.15" customHeight="1">
      <c r="A138" s="38"/>
      <c r="B138" s="39"/>
      <c r="C138" s="212" t="s">
        <v>79</v>
      </c>
      <c r="D138" s="212" t="s">
        <v>128</v>
      </c>
      <c r="E138" s="213" t="s">
        <v>129</v>
      </c>
      <c r="F138" s="214" t="s">
        <v>130</v>
      </c>
      <c r="G138" s="215" t="s">
        <v>131</v>
      </c>
      <c r="H138" s="216">
        <v>101.759</v>
      </c>
      <c r="I138" s="217"/>
      <c r="J138" s="218">
        <f>ROUND(I138*H138,2)</f>
        <v>0</v>
      </c>
      <c r="K138" s="219"/>
      <c r="L138" s="44"/>
      <c r="M138" s="220" t="s">
        <v>1</v>
      </c>
      <c r="N138" s="221" t="s">
        <v>39</v>
      </c>
      <c r="O138" s="91"/>
      <c r="P138" s="222">
        <f>O138*H138</f>
        <v>0</v>
      </c>
      <c r="Q138" s="222">
        <v>0</v>
      </c>
      <c r="R138" s="222">
        <f>Q138*H138</f>
        <v>0</v>
      </c>
      <c r="S138" s="222">
        <v>0.26000000000000001</v>
      </c>
      <c r="T138" s="223">
        <f>S138*H138</f>
        <v>26.457340000000002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4" t="s">
        <v>132</v>
      </c>
      <c r="AT138" s="224" t="s">
        <v>128</v>
      </c>
      <c r="AU138" s="224" t="s">
        <v>81</v>
      </c>
      <c r="AY138" s="17" t="s">
        <v>126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7" t="s">
        <v>79</v>
      </c>
      <c r="BK138" s="225">
        <f>ROUND(I138*H138,2)</f>
        <v>0</v>
      </c>
      <c r="BL138" s="17" t="s">
        <v>132</v>
      </c>
      <c r="BM138" s="224" t="s">
        <v>133</v>
      </c>
    </row>
    <row r="139" s="13" customFormat="1">
      <c r="A139" s="13"/>
      <c r="B139" s="226"/>
      <c r="C139" s="227"/>
      <c r="D139" s="228" t="s">
        <v>134</v>
      </c>
      <c r="E139" s="229" t="s">
        <v>1</v>
      </c>
      <c r="F139" s="230" t="s">
        <v>135</v>
      </c>
      <c r="G139" s="227"/>
      <c r="H139" s="231">
        <v>85.978999999999999</v>
      </c>
      <c r="I139" s="232"/>
      <c r="J139" s="227"/>
      <c r="K139" s="227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134</v>
      </c>
      <c r="AU139" s="237" t="s">
        <v>81</v>
      </c>
      <c r="AV139" s="13" t="s">
        <v>81</v>
      </c>
      <c r="AW139" s="13" t="s">
        <v>31</v>
      </c>
      <c r="AX139" s="13" t="s">
        <v>74</v>
      </c>
      <c r="AY139" s="237" t="s">
        <v>126</v>
      </c>
    </row>
    <row r="140" s="13" customFormat="1">
      <c r="A140" s="13"/>
      <c r="B140" s="226"/>
      <c r="C140" s="227"/>
      <c r="D140" s="228" t="s">
        <v>134</v>
      </c>
      <c r="E140" s="229" t="s">
        <v>1</v>
      </c>
      <c r="F140" s="230" t="s">
        <v>136</v>
      </c>
      <c r="G140" s="227"/>
      <c r="H140" s="231">
        <v>15.779999999999999</v>
      </c>
      <c r="I140" s="232"/>
      <c r="J140" s="227"/>
      <c r="K140" s="227"/>
      <c r="L140" s="233"/>
      <c r="M140" s="234"/>
      <c r="N140" s="235"/>
      <c r="O140" s="235"/>
      <c r="P140" s="235"/>
      <c r="Q140" s="235"/>
      <c r="R140" s="235"/>
      <c r="S140" s="235"/>
      <c r="T140" s="236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7" t="s">
        <v>134</v>
      </c>
      <c r="AU140" s="237" t="s">
        <v>81</v>
      </c>
      <c r="AV140" s="13" t="s">
        <v>81</v>
      </c>
      <c r="AW140" s="13" t="s">
        <v>31</v>
      </c>
      <c r="AX140" s="13" t="s">
        <v>74</v>
      </c>
      <c r="AY140" s="237" t="s">
        <v>126</v>
      </c>
    </row>
    <row r="141" s="14" customFormat="1">
      <c r="A141" s="14"/>
      <c r="B141" s="238"/>
      <c r="C141" s="239"/>
      <c r="D141" s="228" t="s">
        <v>134</v>
      </c>
      <c r="E141" s="240" t="s">
        <v>1</v>
      </c>
      <c r="F141" s="241" t="s">
        <v>137</v>
      </c>
      <c r="G141" s="239"/>
      <c r="H141" s="242">
        <v>101.759</v>
      </c>
      <c r="I141" s="243"/>
      <c r="J141" s="239"/>
      <c r="K141" s="239"/>
      <c r="L141" s="244"/>
      <c r="M141" s="245"/>
      <c r="N141" s="246"/>
      <c r="O141" s="246"/>
      <c r="P141" s="246"/>
      <c r="Q141" s="246"/>
      <c r="R141" s="246"/>
      <c r="S141" s="246"/>
      <c r="T141" s="247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8" t="s">
        <v>134</v>
      </c>
      <c r="AU141" s="248" t="s">
        <v>81</v>
      </c>
      <c r="AV141" s="14" t="s">
        <v>132</v>
      </c>
      <c r="AW141" s="14" t="s">
        <v>31</v>
      </c>
      <c r="AX141" s="14" t="s">
        <v>79</v>
      </c>
      <c r="AY141" s="248" t="s">
        <v>126</v>
      </c>
    </row>
    <row r="142" s="2" customFormat="1" ht="24.15" customHeight="1">
      <c r="A142" s="38"/>
      <c r="B142" s="39"/>
      <c r="C142" s="212" t="s">
        <v>81</v>
      </c>
      <c r="D142" s="212" t="s">
        <v>128</v>
      </c>
      <c r="E142" s="213" t="s">
        <v>138</v>
      </c>
      <c r="F142" s="214" t="s">
        <v>139</v>
      </c>
      <c r="G142" s="215" t="s">
        <v>131</v>
      </c>
      <c r="H142" s="216">
        <v>25.440000000000001</v>
      </c>
      <c r="I142" s="217"/>
      <c r="J142" s="218">
        <f>ROUND(I142*H142,2)</f>
        <v>0</v>
      </c>
      <c r="K142" s="219"/>
      <c r="L142" s="44"/>
      <c r="M142" s="220" t="s">
        <v>1</v>
      </c>
      <c r="N142" s="221" t="s">
        <v>39</v>
      </c>
      <c r="O142" s="91"/>
      <c r="P142" s="222">
        <f>O142*H142</f>
        <v>0</v>
      </c>
      <c r="Q142" s="222">
        <v>0</v>
      </c>
      <c r="R142" s="222">
        <f>Q142*H142</f>
        <v>0</v>
      </c>
      <c r="S142" s="222">
        <v>0.44</v>
      </c>
      <c r="T142" s="223">
        <f>S142*H142</f>
        <v>11.1936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4" t="s">
        <v>132</v>
      </c>
      <c r="AT142" s="224" t="s">
        <v>128</v>
      </c>
      <c r="AU142" s="224" t="s">
        <v>81</v>
      </c>
      <c r="AY142" s="17" t="s">
        <v>126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7" t="s">
        <v>79</v>
      </c>
      <c r="BK142" s="225">
        <f>ROUND(I142*H142,2)</f>
        <v>0</v>
      </c>
      <c r="BL142" s="17" t="s">
        <v>132</v>
      </c>
      <c r="BM142" s="224" t="s">
        <v>140</v>
      </c>
    </row>
    <row r="143" s="13" customFormat="1">
      <c r="A143" s="13"/>
      <c r="B143" s="226"/>
      <c r="C143" s="227"/>
      <c r="D143" s="228" t="s">
        <v>134</v>
      </c>
      <c r="E143" s="229" t="s">
        <v>1</v>
      </c>
      <c r="F143" s="230" t="s">
        <v>141</v>
      </c>
      <c r="G143" s="227"/>
      <c r="H143" s="231">
        <v>21.495000000000001</v>
      </c>
      <c r="I143" s="232"/>
      <c r="J143" s="227"/>
      <c r="K143" s="227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134</v>
      </c>
      <c r="AU143" s="237" t="s">
        <v>81</v>
      </c>
      <c r="AV143" s="13" t="s">
        <v>81</v>
      </c>
      <c r="AW143" s="13" t="s">
        <v>31</v>
      </c>
      <c r="AX143" s="13" t="s">
        <v>74</v>
      </c>
      <c r="AY143" s="237" t="s">
        <v>126</v>
      </c>
    </row>
    <row r="144" s="13" customFormat="1">
      <c r="A144" s="13"/>
      <c r="B144" s="226"/>
      <c r="C144" s="227"/>
      <c r="D144" s="228" t="s">
        <v>134</v>
      </c>
      <c r="E144" s="229" t="s">
        <v>1</v>
      </c>
      <c r="F144" s="230" t="s">
        <v>142</v>
      </c>
      <c r="G144" s="227"/>
      <c r="H144" s="231">
        <v>3.9449999999999998</v>
      </c>
      <c r="I144" s="232"/>
      <c r="J144" s="227"/>
      <c r="K144" s="227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134</v>
      </c>
      <c r="AU144" s="237" t="s">
        <v>81</v>
      </c>
      <c r="AV144" s="13" t="s">
        <v>81</v>
      </c>
      <c r="AW144" s="13" t="s">
        <v>31</v>
      </c>
      <c r="AX144" s="13" t="s">
        <v>74</v>
      </c>
      <c r="AY144" s="237" t="s">
        <v>126</v>
      </c>
    </row>
    <row r="145" s="14" customFormat="1">
      <c r="A145" s="14"/>
      <c r="B145" s="238"/>
      <c r="C145" s="239"/>
      <c r="D145" s="228" t="s">
        <v>134</v>
      </c>
      <c r="E145" s="240" t="s">
        <v>1</v>
      </c>
      <c r="F145" s="241" t="s">
        <v>137</v>
      </c>
      <c r="G145" s="239"/>
      <c r="H145" s="242">
        <v>25.440000000000001</v>
      </c>
      <c r="I145" s="243"/>
      <c r="J145" s="239"/>
      <c r="K145" s="239"/>
      <c r="L145" s="244"/>
      <c r="M145" s="245"/>
      <c r="N145" s="246"/>
      <c r="O145" s="246"/>
      <c r="P145" s="246"/>
      <c r="Q145" s="246"/>
      <c r="R145" s="246"/>
      <c r="S145" s="246"/>
      <c r="T145" s="247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8" t="s">
        <v>134</v>
      </c>
      <c r="AU145" s="248" t="s">
        <v>81</v>
      </c>
      <c r="AV145" s="14" t="s">
        <v>132</v>
      </c>
      <c r="AW145" s="14" t="s">
        <v>31</v>
      </c>
      <c r="AX145" s="14" t="s">
        <v>79</v>
      </c>
      <c r="AY145" s="248" t="s">
        <v>126</v>
      </c>
    </row>
    <row r="146" s="2" customFormat="1" ht="37.8" customHeight="1">
      <c r="A146" s="38"/>
      <c r="B146" s="39"/>
      <c r="C146" s="212" t="s">
        <v>143</v>
      </c>
      <c r="D146" s="212" t="s">
        <v>128</v>
      </c>
      <c r="E146" s="213" t="s">
        <v>144</v>
      </c>
      <c r="F146" s="214" t="s">
        <v>145</v>
      </c>
      <c r="G146" s="215" t="s">
        <v>146</v>
      </c>
      <c r="H146" s="216">
        <v>208.60499999999999</v>
      </c>
      <c r="I146" s="217"/>
      <c r="J146" s="218">
        <f>ROUND(I146*H146,2)</f>
        <v>0</v>
      </c>
      <c r="K146" s="219"/>
      <c r="L146" s="44"/>
      <c r="M146" s="220" t="s">
        <v>1</v>
      </c>
      <c r="N146" s="221" t="s">
        <v>39</v>
      </c>
      <c r="O146" s="91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4" t="s">
        <v>132</v>
      </c>
      <c r="AT146" s="224" t="s">
        <v>128</v>
      </c>
      <c r="AU146" s="224" t="s">
        <v>81</v>
      </c>
      <c r="AY146" s="17" t="s">
        <v>126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7" t="s">
        <v>79</v>
      </c>
      <c r="BK146" s="225">
        <f>ROUND(I146*H146,2)</f>
        <v>0</v>
      </c>
      <c r="BL146" s="17" t="s">
        <v>132</v>
      </c>
      <c r="BM146" s="224" t="s">
        <v>147</v>
      </c>
    </row>
    <row r="147" s="13" customFormat="1">
      <c r="A147" s="13"/>
      <c r="B147" s="226"/>
      <c r="C147" s="227"/>
      <c r="D147" s="228" t="s">
        <v>134</v>
      </c>
      <c r="E147" s="229" t="s">
        <v>1</v>
      </c>
      <c r="F147" s="230" t="s">
        <v>148</v>
      </c>
      <c r="G147" s="227"/>
      <c r="H147" s="231">
        <v>176.256</v>
      </c>
      <c r="I147" s="232"/>
      <c r="J147" s="227"/>
      <c r="K147" s="227"/>
      <c r="L147" s="233"/>
      <c r="M147" s="234"/>
      <c r="N147" s="235"/>
      <c r="O147" s="235"/>
      <c r="P147" s="235"/>
      <c r="Q147" s="235"/>
      <c r="R147" s="235"/>
      <c r="S147" s="235"/>
      <c r="T147" s="236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7" t="s">
        <v>134</v>
      </c>
      <c r="AU147" s="237" t="s">
        <v>81</v>
      </c>
      <c r="AV147" s="13" t="s">
        <v>81</v>
      </c>
      <c r="AW147" s="13" t="s">
        <v>31</v>
      </c>
      <c r="AX147" s="13" t="s">
        <v>74</v>
      </c>
      <c r="AY147" s="237" t="s">
        <v>126</v>
      </c>
    </row>
    <row r="148" s="13" customFormat="1">
      <c r="A148" s="13"/>
      <c r="B148" s="226"/>
      <c r="C148" s="227"/>
      <c r="D148" s="228" t="s">
        <v>134</v>
      </c>
      <c r="E148" s="229" t="s">
        <v>1</v>
      </c>
      <c r="F148" s="230" t="s">
        <v>149</v>
      </c>
      <c r="G148" s="227"/>
      <c r="H148" s="231">
        <v>32.348999999999997</v>
      </c>
      <c r="I148" s="232"/>
      <c r="J148" s="227"/>
      <c r="K148" s="227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134</v>
      </c>
      <c r="AU148" s="237" t="s">
        <v>81</v>
      </c>
      <c r="AV148" s="13" t="s">
        <v>81</v>
      </c>
      <c r="AW148" s="13" t="s">
        <v>31</v>
      </c>
      <c r="AX148" s="13" t="s">
        <v>74</v>
      </c>
      <c r="AY148" s="237" t="s">
        <v>126</v>
      </c>
    </row>
    <row r="149" s="14" customFormat="1">
      <c r="A149" s="14"/>
      <c r="B149" s="238"/>
      <c r="C149" s="239"/>
      <c r="D149" s="228" t="s">
        <v>134</v>
      </c>
      <c r="E149" s="240" t="s">
        <v>1</v>
      </c>
      <c r="F149" s="241" t="s">
        <v>137</v>
      </c>
      <c r="G149" s="239"/>
      <c r="H149" s="242">
        <v>208.60499999999999</v>
      </c>
      <c r="I149" s="243"/>
      <c r="J149" s="239"/>
      <c r="K149" s="239"/>
      <c r="L149" s="244"/>
      <c r="M149" s="245"/>
      <c r="N149" s="246"/>
      <c r="O149" s="246"/>
      <c r="P149" s="246"/>
      <c r="Q149" s="246"/>
      <c r="R149" s="246"/>
      <c r="S149" s="246"/>
      <c r="T149" s="247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8" t="s">
        <v>134</v>
      </c>
      <c r="AU149" s="248" t="s">
        <v>81</v>
      </c>
      <c r="AV149" s="14" t="s">
        <v>132</v>
      </c>
      <c r="AW149" s="14" t="s">
        <v>31</v>
      </c>
      <c r="AX149" s="14" t="s">
        <v>79</v>
      </c>
      <c r="AY149" s="248" t="s">
        <v>126</v>
      </c>
    </row>
    <row r="150" s="2" customFormat="1" ht="37.8" customHeight="1">
      <c r="A150" s="38"/>
      <c r="B150" s="39"/>
      <c r="C150" s="212" t="s">
        <v>132</v>
      </c>
      <c r="D150" s="212" t="s">
        <v>128</v>
      </c>
      <c r="E150" s="213" t="s">
        <v>150</v>
      </c>
      <c r="F150" s="214" t="s">
        <v>151</v>
      </c>
      <c r="G150" s="215" t="s">
        <v>146</v>
      </c>
      <c r="H150" s="216">
        <v>208.60499999999999</v>
      </c>
      <c r="I150" s="217"/>
      <c r="J150" s="218">
        <f>ROUND(I150*H150,2)</f>
        <v>0</v>
      </c>
      <c r="K150" s="219"/>
      <c r="L150" s="44"/>
      <c r="M150" s="220" t="s">
        <v>1</v>
      </c>
      <c r="N150" s="221" t="s">
        <v>39</v>
      </c>
      <c r="O150" s="91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4" t="s">
        <v>132</v>
      </c>
      <c r="AT150" s="224" t="s">
        <v>128</v>
      </c>
      <c r="AU150" s="224" t="s">
        <v>81</v>
      </c>
      <c r="AY150" s="17" t="s">
        <v>126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7" t="s">
        <v>79</v>
      </c>
      <c r="BK150" s="225">
        <f>ROUND(I150*H150,2)</f>
        <v>0</v>
      </c>
      <c r="BL150" s="17" t="s">
        <v>132</v>
      </c>
      <c r="BM150" s="224" t="s">
        <v>152</v>
      </c>
    </row>
    <row r="151" s="13" customFormat="1">
      <c r="A151" s="13"/>
      <c r="B151" s="226"/>
      <c r="C151" s="227"/>
      <c r="D151" s="228" t="s">
        <v>134</v>
      </c>
      <c r="E151" s="229" t="s">
        <v>1</v>
      </c>
      <c r="F151" s="230" t="s">
        <v>148</v>
      </c>
      <c r="G151" s="227"/>
      <c r="H151" s="231">
        <v>176.256</v>
      </c>
      <c r="I151" s="232"/>
      <c r="J151" s="227"/>
      <c r="K151" s="227"/>
      <c r="L151" s="233"/>
      <c r="M151" s="234"/>
      <c r="N151" s="235"/>
      <c r="O151" s="235"/>
      <c r="P151" s="235"/>
      <c r="Q151" s="235"/>
      <c r="R151" s="235"/>
      <c r="S151" s="235"/>
      <c r="T151" s="236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7" t="s">
        <v>134</v>
      </c>
      <c r="AU151" s="237" t="s">
        <v>81</v>
      </c>
      <c r="AV151" s="13" t="s">
        <v>81</v>
      </c>
      <c r="AW151" s="13" t="s">
        <v>31</v>
      </c>
      <c r="AX151" s="13" t="s">
        <v>74</v>
      </c>
      <c r="AY151" s="237" t="s">
        <v>126</v>
      </c>
    </row>
    <row r="152" s="13" customFormat="1">
      <c r="A152" s="13"/>
      <c r="B152" s="226"/>
      <c r="C152" s="227"/>
      <c r="D152" s="228" t="s">
        <v>134</v>
      </c>
      <c r="E152" s="229" t="s">
        <v>1</v>
      </c>
      <c r="F152" s="230" t="s">
        <v>149</v>
      </c>
      <c r="G152" s="227"/>
      <c r="H152" s="231">
        <v>32.348999999999997</v>
      </c>
      <c r="I152" s="232"/>
      <c r="J152" s="227"/>
      <c r="K152" s="227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134</v>
      </c>
      <c r="AU152" s="237" t="s">
        <v>81</v>
      </c>
      <c r="AV152" s="13" t="s">
        <v>81</v>
      </c>
      <c r="AW152" s="13" t="s">
        <v>31</v>
      </c>
      <c r="AX152" s="13" t="s">
        <v>74</v>
      </c>
      <c r="AY152" s="237" t="s">
        <v>126</v>
      </c>
    </row>
    <row r="153" s="14" customFormat="1">
      <c r="A153" s="14"/>
      <c r="B153" s="238"/>
      <c r="C153" s="239"/>
      <c r="D153" s="228" t="s">
        <v>134</v>
      </c>
      <c r="E153" s="240" t="s">
        <v>1</v>
      </c>
      <c r="F153" s="241" t="s">
        <v>137</v>
      </c>
      <c r="G153" s="239"/>
      <c r="H153" s="242">
        <v>208.60499999999999</v>
      </c>
      <c r="I153" s="243"/>
      <c r="J153" s="239"/>
      <c r="K153" s="239"/>
      <c r="L153" s="244"/>
      <c r="M153" s="245"/>
      <c r="N153" s="246"/>
      <c r="O153" s="246"/>
      <c r="P153" s="246"/>
      <c r="Q153" s="246"/>
      <c r="R153" s="246"/>
      <c r="S153" s="246"/>
      <c r="T153" s="247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8" t="s">
        <v>134</v>
      </c>
      <c r="AU153" s="248" t="s">
        <v>81</v>
      </c>
      <c r="AV153" s="14" t="s">
        <v>132</v>
      </c>
      <c r="AW153" s="14" t="s">
        <v>31</v>
      </c>
      <c r="AX153" s="14" t="s">
        <v>79</v>
      </c>
      <c r="AY153" s="248" t="s">
        <v>126</v>
      </c>
    </row>
    <row r="154" s="2" customFormat="1" ht="37.8" customHeight="1">
      <c r="A154" s="38"/>
      <c r="B154" s="39"/>
      <c r="C154" s="212" t="s">
        <v>153</v>
      </c>
      <c r="D154" s="212" t="s">
        <v>128</v>
      </c>
      <c r="E154" s="213" t="s">
        <v>154</v>
      </c>
      <c r="F154" s="214" t="s">
        <v>155</v>
      </c>
      <c r="G154" s="215" t="s">
        <v>146</v>
      </c>
      <c r="H154" s="216">
        <v>208.60499999999999</v>
      </c>
      <c r="I154" s="217"/>
      <c r="J154" s="218">
        <f>ROUND(I154*H154,2)</f>
        <v>0</v>
      </c>
      <c r="K154" s="219"/>
      <c r="L154" s="44"/>
      <c r="M154" s="220" t="s">
        <v>1</v>
      </c>
      <c r="N154" s="221" t="s">
        <v>39</v>
      </c>
      <c r="O154" s="91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24" t="s">
        <v>132</v>
      </c>
      <c r="AT154" s="224" t="s">
        <v>128</v>
      </c>
      <c r="AU154" s="224" t="s">
        <v>81</v>
      </c>
      <c r="AY154" s="17" t="s">
        <v>126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7" t="s">
        <v>79</v>
      </c>
      <c r="BK154" s="225">
        <f>ROUND(I154*H154,2)</f>
        <v>0</v>
      </c>
      <c r="BL154" s="17" t="s">
        <v>132</v>
      </c>
      <c r="BM154" s="224" t="s">
        <v>156</v>
      </c>
    </row>
    <row r="155" s="13" customFormat="1">
      <c r="A155" s="13"/>
      <c r="B155" s="226"/>
      <c r="C155" s="227"/>
      <c r="D155" s="228" t="s">
        <v>134</v>
      </c>
      <c r="E155" s="229" t="s">
        <v>1</v>
      </c>
      <c r="F155" s="230" t="s">
        <v>148</v>
      </c>
      <c r="G155" s="227"/>
      <c r="H155" s="231">
        <v>176.256</v>
      </c>
      <c r="I155" s="232"/>
      <c r="J155" s="227"/>
      <c r="K155" s="227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134</v>
      </c>
      <c r="AU155" s="237" t="s">
        <v>81</v>
      </c>
      <c r="AV155" s="13" t="s">
        <v>81</v>
      </c>
      <c r="AW155" s="13" t="s">
        <v>31</v>
      </c>
      <c r="AX155" s="13" t="s">
        <v>74</v>
      </c>
      <c r="AY155" s="237" t="s">
        <v>126</v>
      </c>
    </row>
    <row r="156" s="13" customFormat="1">
      <c r="A156" s="13"/>
      <c r="B156" s="226"/>
      <c r="C156" s="227"/>
      <c r="D156" s="228" t="s">
        <v>134</v>
      </c>
      <c r="E156" s="229" t="s">
        <v>1</v>
      </c>
      <c r="F156" s="230" t="s">
        <v>149</v>
      </c>
      <c r="G156" s="227"/>
      <c r="H156" s="231">
        <v>32.348999999999997</v>
      </c>
      <c r="I156" s="232"/>
      <c r="J156" s="227"/>
      <c r="K156" s="227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134</v>
      </c>
      <c r="AU156" s="237" t="s">
        <v>81</v>
      </c>
      <c r="AV156" s="13" t="s">
        <v>81</v>
      </c>
      <c r="AW156" s="13" t="s">
        <v>31</v>
      </c>
      <c r="AX156" s="13" t="s">
        <v>74</v>
      </c>
      <c r="AY156" s="237" t="s">
        <v>126</v>
      </c>
    </row>
    <row r="157" s="14" customFormat="1">
      <c r="A157" s="14"/>
      <c r="B157" s="238"/>
      <c r="C157" s="239"/>
      <c r="D157" s="228" t="s">
        <v>134</v>
      </c>
      <c r="E157" s="240" t="s">
        <v>1</v>
      </c>
      <c r="F157" s="241" t="s">
        <v>137</v>
      </c>
      <c r="G157" s="239"/>
      <c r="H157" s="242">
        <v>208.60499999999999</v>
      </c>
      <c r="I157" s="243"/>
      <c r="J157" s="239"/>
      <c r="K157" s="239"/>
      <c r="L157" s="244"/>
      <c r="M157" s="245"/>
      <c r="N157" s="246"/>
      <c r="O157" s="246"/>
      <c r="P157" s="246"/>
      <c r="Q157" s="246"/>
      <c r="R157" s="246"/>
      <c r="S157" s="246"/>
      <c r="T157" s="247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8" t="s">
        <v>134</v>
      </c>
      <c r="AU157" s="248" t="s">
        <v>81</v>
      </c>
      <c r="AV157" s="14" t="s">
        <v>132</v>
      </c>
      <c r="AW157" s="14" t="s">
        <v>31</v>
      </c>
      <c r="AX157" s="14" t="s">
        <v>79</v>
      </c>
      <c r="AY157" s="248" t="s">
        <v>126</v>
      </c>
    </row>
    <row r="158" s="2" customFormat="1" ht="37.8" customHeight="1">
      <c r="A158" s="38"/>
      <c r="B158" s="39"/>
      <c r="C158" s="212" t="s">
        <v>157</v>
      </c>
      <c r="D158" s="212" t="s">
        <v>128</v>
      </c>
      <c r="E158" s="213" t="s">
        <v>158</v>
      </c>
      <c r="F158" s="214" t="s">
        <v>159</v>
      </c>
      <c r="G158" s="215" t="s">
        <v>146</v>
      </c>
      <c r="H158" s="216">
        <v>149.19499999999999</v>
      </c>
      <c r="I158" s="217"/>
      <c r="J158" s="218">
        <f>ROUND(I158*H158,2)</f>
        <v>0</v>
      </c>
      <c r="K158" s="219"/>
      <c r="L158" s="44"/>
      <c r="M158" s="220" t="s">
        <v>1</v>
      </c>
      <c r="N158" s="221" t="s">
        <v>39</v>
      </c>
      <c r="O158" s="91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24" t="s">
        <v>132</v>
      </c>
      <c r="AT158" s="224" t="s">
        <v>128</v>
      </c>
      <c r="AU158" s="224" t="s">
        <v>81</v>
      </c>
      <c r="AY158" s="17" t="s">
        <v>126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7" t="s">
        <v>79</v>
      </c>
      <c r="BK158" s="225">
        <f>ROUND(I158*H158,2)</f>
        <v>0</v>
      </c>
      <c r="BL158" s="17" t="s">
        <v>132</v>
      </c>
      <c r="BM158" s="224" t="s">
        <v>160</v>
      </c>
    </row>
    <row r="159" s="13" customFormat="1">
      <c r="A159" s="13"/>
      <c r="B159" s="226"/>
      <c r="C159" s="227"/>
      <c r="D159" s="228" t="s">
        <v>134</v>
      </c>
      <c r="E159" s="229" t="s">
        <v>1</v>
      </c>
      <c r="F159" s="230" t="s">
        <v>161</v>
      </c>
      <c r="G159" s="227"/>
      <c r="H159" s="231">
        <v>149.19499999999999</v>
      </c>
      <c r="I159" s="232"/>
      <c r="J159" s="227"/>
      <c r="K159" s="227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134</v>
      </c>
      <c r="AU159" s="237" t="s">
        <v>81</v>
      </c>
      <c r="AV159" s="13" t="s">
        <v>81</v>
      </c>
      <c r="AW159" s="13" t="s">
        <v>31</v>
      </c>
      <c r="AX159" s="13" t="s">
        <v>79</v>
      </c>
      <c r="AY159" s="237" t="s">
        <v>126</v>
      </c>
    </row>
    <row r="160" s="2" customFormat="1" ht="37.8" customHeight="1">
      <c r="A160" s="38"/>
      <c r="B160" s="39"/>
      <c r="C160" s="212" t="s">
        <v>162</v>
      </c>
      <c r="D160" s="212" t="s">
        <v>128</v>
      </c>
      <c r="E160" s="213" t="s">
        <v>163</v>
      </c>
      <c r="F160" s="214" t="s">
        <v>164</v>
      </c>
      <c r="G160" s="215" t="s">
        <v>146</v>
      </c>
      <c r="H160" s="216">
        <v>1044.365</v>
      </c>
      <c r="I160" s="217"/>
      <c r="J160" s="218">
        <f>ROUND(I160*H160,2)</f>
        <v>0</v>
      </c>
      <c r="K160" s="219"/>
      <c r="L160" s="44"/>
      <c r="M160" s="220" t="s">
        <v>1</v>
      </c>
      <c r="N160" s="221" t="s">
        <v>39</v>
      </c>
      <c r="O160" s="91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24" t="s">
        <v>132</v>
      </c>
      <c r="AT160" s="224" t="s">
        <v>128</v>
      </c>
      <c r="AU160" s="224" t="s">
        <v>81</v>
      </c>
      <c r="AY160" s="17" t="s">
        <v>126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7" t="s">
        <v>79</v>
      </c>
      <c r="BK160" s="225">
        <f>ROUND(I160*H160,2)</f>
        <v>0</v>
      </c>
      <c r="BL160" s="17" t="s">
        <v>132</v>
      </c>
      <c r="BM160" s="224" t="s">
        <v>165</v>
      </c>
    </row>
    <row r="161" s="13" customFormat="1">
      <c r="A161" s="13"/>
      <c r="B161" s="226"/>
      <c r="C161" s="227"/>
      <c r="D161" s="228" t="s">
        <v>134</v>
      </c>
      <c r="E161" s="229" t="s">
        <v>1</v>
      </c>
      <c r="F161" s="230" t="s">
        <v>166</v>
      </c>
      <c r="G161" s="227"/>
      <c r="H161" s="231">
        <v>1044.365</v>
      </c>
      <c r="I161" s="232"/>
      <c r="J161" s="227"/>
      <c r="K161" s="227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134</v>
      </c>
      <c r="AU161" s="237" t="s">
        <v>81</v>
      </c>
      <c r="AV161" s="13" t="s">
        <v>81</v>
      </c>
      <c r="AW161" s="13" t="s">
        <v>31</v>
      </c>
      <c r="AX161" s="13" t="s">
        <v>79</v>
      </c>
      <c r="AY161" s="237" t="s">
        <v>126</v>
      </c>
    </row>
    <row r="162" s="2" customFormat="1" ht="24.15" customHeight="1">
      <c r="A162" s="38"/>
      <c r="B162" s="39"/>
      <c r="C162" s="212" t="s">
        <v>167</v>
      </c>
      <c r="D162" s="212" t="s">
        <v>128</v>
      </c>
      <c r="E162" s="213" t="s">
        <v>168</v>
      </c>
      <c r="F162" s="214" t="s">
        <v>169</v>
      </c>
      <c r="G162" s="215" t="s">
        <v>146</v>
      </c>
      <c r="H162" s="216">
        <v>149.19499999999999</v>
      </c>
      <c r="I162" s="217"/>
      <c r="J162" s="218">
        <f>ROUND(I162*H162,2)</f>
        <v>0</v>
      </c>
      <c r="K162" s="219"/>
      <c r="L162" s="44"/>
      <c r="M162" s="220" t="s">
        <v>1</v>
      </c>
      <c r="N162" s="221" t="s">
        <v>39</v>
      </c>
      <c r="O162" s="91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4" t="s">
        <v>132</v>
      </c>
      <c r="AT162" s="224" t="s">
        <v>128</v>
      </c>
      <c r="AU162" s="224" t="s">
        <v>81</v>
      </c>
      <c r="AY162" s="17" t="s">
        <v>126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7" t="s">
        <v>79</v>
      </c>
      <c r="BK162" s="225">
        <f>ROUND(I162*H162,2)</f>
        <v>0</v>
      </c>
      <c r="BL162" s="17" t="s">
        <v>132</v>
      </c>
      <c r="BM162" s="224" t="s">
        <v>170</v>
      </c>
    </row>
    <row r="163" s="13" customFormat="1">
      <c r="A163" s="13"/>
      <c r="B163" s="226"/>
      <c r="C163" s="227"/>
      <c r="D163" s="228" t="s">
        <v>134</v>
      </c>
      <c r="E163" s="229" t="s">
        <v>1</v>
      </c>
      <c r="F163" s="230" t="s">
        <v>161</v>
      </c>
      <c r="G163" s="227"/>
      <c r="H163" s="231">
        <v>149.19499999999999</v>
      </c>
      <c r="I163" s="232"/>
      <c r="J163" s="227"/>
      <c r="K163" s="227"/>
      <c r="L163" s="233"/>
      <c r="M163" s="234"/>
      <c r="N163" s="235"/>
      <c r="O163" s="235"/>
      <c r="P163" s="235"/>
      <c r="Q163" s="235"/>
      <c r="R163" s="235"/>
      <c r="S163" s="235"/>
      <c r="T163" s="236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7" t="s">
        <v>134</v>
      </c>
      <c r="AU163" s="237" t="s">
        <v>81</v>
      </c>
      <c r="AV163" s="13" t="s">
        <v>81</v>
      </c>
      <c r="AW163" s="13" t="s">
        <v>31</v>
      </c>
      <c r="AX163" s="13" t="s">
        <v>79</v>
      </c>
      <c r="AY163" s="237" t="s">
        <v>126</v>
      </c>
    </row>
    <row r="164" s="2" customFormat="1" ht="33" customHeight="1">
      <c r="A164" s="38"/>
      <c r="B164" s="39"/>
      <c r="C164" s="212" t="s">
        <v>171</v>
      </c>
      <c r="D164" s="212" t="s">
        <v>128</v>
      </c>
      <c r="E164" s="213" t="s">
        <v>172</v>
      </c>
      <c r="F164" s="214" t="s">
        <v>173</v>
      </c>
      <c r="G164" s="215" t="s">
        <v>174</v>
      </c>
      <c r="H164" s="216">
        <v>238.71199999999999</v>
      </c>
      <c r="I164" s="217"/>
      <c r="J164" s="218">
        <f>ROUND(I164*H164,2)</f>
        <v>0</v>
      </c>
      <c r="K164" s="219"/>
      <c r="L164" s="44"/>
      <c r="M164" s="220" t="s">
        <v>1</v>
      </c>
      <c r="N164" s="221" t="s">
        <v>39</v>
      </c>
      <c r="O164" s="91"/>
      <c r="P164" s="222">
        <f>O164*H164</f>
        <v>0</v>
      </c>
      <c r="Q164" s="222">
        <v>0</v>
      </c>
      <c r="R164" s="222">
        <f>Q164*H164</f>
        <v>0</v>
      </c>
      <c r="S164" s="222">
        <v>0</v>
      </c>
      <c r="T164" s="22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4" t="s">
        <v>132</v>
      </c>
      <c r="AT164" s="224" t="s">
        <v>128</v>
      </c>
      <c r="AU164" s="224" t="s">
        <v>81</v>
      </c>
      <c r="AY164" s="17" t="s">
        <v>126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7" t="s">
        <v>79</v>
      </c>
      <c r="BK164" s="225">
        <f>ROUND(I164*H164,2)</f>
        <v>0</v>
      </c>
      <c r="BL164" s="17" t="s">
        <v>132</v>
      </c>
      <c r="BM164" s="224" t="s">
        <v>175</v>
      </c>
    </row>
    <row r="165" s="13" customFormat="1">
      <c r="A165" s="13"/>
      <c r="B165" s="226"/>
      <c r="C165" s="227"/>
      <c r="D165" s="228" t="s">
        <v>134</v>
      </c>
      <c r="E165" s="229" t="s">
        <v>1</v>
      </c>
      <c r="F165" s="230" t="s">
        <v>176</v>
      </c>
      <c r="G165" s="227"/>
      <c r="H165" s="231">
        <v>238.71199999999999</v>
      </c>
      <c r="I165" s="232"/>
      <c r="J165" s="227"/>
      <c r="K165" s="227"/>
      <c r="L165" s="233"/>
      <c r="M165" s="234"/>
      <c r="N165" s="235"/>
      <c r="O165" s="235"/>
      <c r="P165" s="235"/>
      <c r="Q165" s="235"/>
      <c r="R165" s="235"/>
      <c r="S165" s="235"/>
      <c r="T165" s="23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7" t="s">
        <v>134</v>
      </c>
      <c r="AU165" s="237" t="s">
        <v>81</v>
      </c>
      <c r="AV165" s="13" t="s">
        <v>81</v>
      </c>
      <c r="AW165" s="13" t="s">
        <v>31</v>
      </c>
      <c r="AX165" s="13" t="s">
        <v>79</v>
      </c>
      <c r="AY165" s="237" t="s">
        <v>126</v>
      </c>
    </row>
    <row r="166" s="2" customFormat="1" ht="16.5" customHeight="1">
      <c r="A166" s="38"/>
      <c r="B166" s="39"/>
      <c r="C166" s="212" t="s">
        <v>177</v>
      </c>
      <c r="D166" s="212" t="s">
        <v>128</v>
      </c>
      <c r="E166" s="213" t="s">
        <v>178</v>
      </c>
      <c r="F166" s="214" t="s">
        <v>179</v>
      </c>
      <c r="G166" s="215" t="s">
        <v>146</v>
      </c>
      <c r="H166" s="216">
        <v>149.19499999999999</v>
      </c>
      <c r="I166" s="217"/>
      <c r="J166" s="218">
        <f>ROUND(I166*H166,2)</f>
        <v>0</v>
      </c>
      <c r="K166" s="219"/>
      <c r="L166" s="44"/>
      <c r="M166" s="220" t="s">
        <v>1</v>
      </c>
      <c r="N166" s="221" t="s">
        <v>39</v>
      </c>
      <c r="O166" s="91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24" t="s">
        <v>132</v>
      </c>
      <c r="AT166" s="224" t="s">
        <v>128</v>
      </c>
      <c r="AU166" s="224" t="s">
        <v>81</v>
      </c>
      <c r="AY166" s="17" t="s">
        <v>126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7" t="s">
        <v>79</v>
      </c>
      <c r="BK166" s="225">
        <f>ROUND(I166*H166,2)</f>
        <v>0</v>
      </c>
      <c r="BL166" s="17" t="s">
        <v>132</v>
      </c>
      <c r="BM166" s="224" t="s">
        <v>180</v>
      </c>
    </row>
    <row r="167" s="13" customFormat="1">
      <c r="A167" s="13"/>
      <c r="B167" s="226"/>
      <c r="C167" s="227"/>
      <c r="D167" s="228" t="s">
        <v>134</v>
      </c>
      <c r="E167" s="229" t="s">
        <v>1</v>
      </c>
      <c r="F167" s="230" t="s">
        <v>161</v>
      </c>
      <c r="G167" s="227"/>
      <c r="H167" s="231">
        <v>149.19499999999999</v>
      </c>
      <c r="I167" s="232"/>
      <c r="J167" s="227"/>
      <c r="K167" s="227"/>
      <c r="L167" s="233"/>
      <c r="M167" s="234"/>
      <c r="N167" s="235"/>
      <c r="O167" s="235"/>
      <c r="P167" s="235"/>
      <c r="Q167" s="235"/>
      <c r="R167" s="235"/>
      <c r="S167" s="235"/>
      <c r="T167" s="236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7" t="s">
        <v>134</v>
      </c>
      <c r="AU167" s="237" t="s">
        <v>81</v>
      </c>
      <c r="AV167" s="13" t="s">
        <v>81</v>
      </c>
      <c r="AW167" s="13" t="s">
        <v>31</v>
      </c>
      <c r="AX167" s="13" t="s">
        <v>79</v>
      </c>
      <c r="AY167" s="237" t="s">
        <v>126</v>
      </c>
    </row>
    <row r="168" s="2" customFormat="1" ht="33" customHeight="1">
      <c r="A168" s="38"/>
      <c r="B168" s="39"/>
      <c r="C168" s="212" t="s">
        <v>181</v>
      </c>
      <c r="D168" s="212" t="s">
        <v>128</v>
      </c>
      <c r="E168" s="213" t="s">
        <v>182</v>
      </c>
      <c r="F168" s="214" t="s">
        <v>183</v>
      </c>
      <c r="G168" s="215" t="s">
        <v>146</v>
      </c>
      <c r="H168" s="216">
        <v>49.134</v>
      </c>
      <c r="I168" s="217"/>
      <c r="J168" s="218">
        <f>ROUND(I168*H168,2)</f>
        <v>0</v>
      </c>
      <c r="K168" s="219"/>
      <c r="L168" s="44"/>
      <c r="M168" s="220" t="s">
        <v>1</v>
      </c>
      <c r="N168" s="221" t="s">
        <v>39</v>
      </c>
      <c r="O168" s="91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4" t="s">
        <v>132</v>
      </c>
      <c r="AT168" s="224" t="s">
        <v>128</v>
      </c>
      <c r="AU168" s="224" t="s">
        <v>81</v>
      </c>
      <c r="AY168" s="17" t="s">
        <v>126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7" t="s">
        <v>79</v>
      </c>
      <c r="BK168" s="225">
        <f>ROUND(I168*H168,2)</f>
        <v>0</v>
      </c>
      <c r="BL168" s="17" t="s">
        <v>132</v>
      </c>
      <c r="BM168" s="224" t="s">
        <v>184</v>
      </c>
    </row>
    <row r="169" s="13" customFormat="1">
      <c r="A169" s="13"/>
      <c r="B169" s="226"/>
      <c r="C169" s="227"/>
      <c r="D169" s="228" t="s">
        <v>134</v>
      </c>
      <c r="E169" s="229" t="s">
        <v>1</v>
      </c>
      <c r="F169" s="230" t="s">
        <v>185</v>
      </c>
      <c r="G169" s="227"/>
      <c r="H169" s="231">
        <v>49.134</v>
      </c>
      <c r="I169" s="232"/>
      <c r="J169" s="227"/>
      <c r="K169" s="227"/>
      <c r="L169" s="233"/>
      <c r="M169" s="234"/>
      <c r="N169" s="235"/>
      <c r="O169" s="235"/>
      <c r="P169" s="235"/>
      <c r="Q169" s="235"/>
      <c r="R169" s="235"/>
      <c r="S169" s="235"/>
      <c r="T169" s="236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7" t="s">
        <v>134</v>
      </c>
      <c r="AU169" s="237" t="s">
        <v>81</v>
      </c>
      <c r="AV169" s="13" t="s">
        <v>81</v>
      </c>
      <c r="AW169" s="13" t="s">
        <v>31</v>
      </c>
      <c r="AX169" s="13" t="s">
        <v>79</v>
      </c>
      <c r="AY169" s="237" t="s">
        <v>126</v>
      </c>
    </row>
    <row r="170" s="2" customFormat="1" ht="16.5" customHeight="1">
      <c r="A170" s="38"/>
      <c r="B170" s="39"/>
      <c r="C170" s="249" t="s">
        <v>8</v>
      </c>
      <c r="D170" s="249" t="s">
        <v>186</v>
      </c>
      <c r="E170" s="250" t="s">
        <v>187</v>
      </c>
      <c r="F170" s="251" t="s">
        <v>188</v>
      </c>
      <c r="G170" s="252" t="s">
        <v>174</v>
      </c>
      <c r="H170" s="253">
        <v>98.268000000000001</v>
      </c>
      <c r="I170" s="254"/>
      <c r="J170" s="255">
        <f>ROUND(I170*H170,2)</f>
        <v>0</v>
      </c>
      <c r="K170" s="256"/>
      <c r="L170" s="257"/>
      <c r="M170" s="258" t="s">
        <v>1</v>
      </c>
      <c r="N170" s="259" t="s">
        <v>39</v>
      </c>
      <c r="O170" s="91"/>
      <c r="P170" s="222">
        <f>O170*H170</f>
        <v>0</v>
      </c>
      <c r="Q170" s="222">
        <v>1</v>
      </c>
      <c r="R170" s="222">
        <f>Q170*H170</f>
        <v>98.268000000000001</v>
      </c>
      <c r="S170" s="222">
        <v>0</v>
      </c>
      <c r="T170" s="22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4" t="s">
        <v>167</v>
      </c>
      <c r="AT170" s="224" t="s">
        <v>186</v>
      </c>
      <c r="AU170" s="224" t="s">
        <v>81</v>
      </c>
      <c r="AY170" s="17" t="s">
        <v>126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7" t="s">
        <v>79</v>
      </c>
      <c r="BK170" s="225">
        <f>ROUND(I170*H170,2)</f>
        <v>0</v>
      </c>
      <c r="BL170" s="17" t="s">
        <v>132</v>
      </c>
      <c r="BM170" s="224" t="s">
        <v>189</v>
      </c>
    </row>
    <row r="171" s="13" customFormat="1">
      <c r="A171" s="13"/>
      <c r="B171" s="226"/>
      <c r="C171" s="227"/>
      <c r="D171" s="228" t="s">
        <v>134</v>
      </c>
      <c r="E171" s="229" t="s">
        <v>1</v>
      </c>
      <c r="F171" s="230" t="s">
        <v>190</v>
      </c>
      <c r="G171" s="227"/>
      <c r="H171" s="231">
        <v>98.268000000000001</v>
      </c>
      <c r="I171" s="232"/>
      <c r="J171" s="227"/>
      <c r="K171" s="227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134</v>
      </c>
      <c r="AU171" s="237" t="s">
        <v>81</v>
      </c>
      <c r="AV171" s="13" t="s">
        <v>81</v>
      </c>
      <c r="AW171" s="13" t="s">
        <v>31</v>
      </c>
      <c r="AX171" s="13" t="s">
        <v>79</v>
      </c>
      <c r="AY171" s="237" t="s">
        <v>126</v>
      </c>
    </row>
    <row r="172" s="2" customFormat="1" ht="37.8" customHeight="1">
      <c r="A172" s="38"/>
      <c r="B172" s="39"/>
      <c r="C172" s="212" t="s">
        <v>191</v>
      </c>
      <c r="D172" s="212" t="s">
        <v>128</v>
      </c>
      <c r="E172" s="213" t="s">
        <v>192</v>
      </c>
      <c r="F172" s="214" t="s">
        <v>193</v>
      </c>
      <c r="G172" s="215" t="s">
        <v>131</v>
      </c>
      <c r="H172" s="216">
        <v>101.759</v>
      </c>
      <c r="I172" s="217"/>
      <c r="J172" s="218">
        <f>ROUND(I172*H172,2)</f>
        <v>0</v>
      </c>
      <c r="K172" s="219"/>
      <c r="L172" s="44"/>
      <c r="M172" s="220" t="s">
        <v>1</v>
      </c>
      <c r="N172" s="221" t="s">
        <v>39</v>
      </c>
      <c r="O172" s="91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4" t="s">
        <v>132</v>
      </c>
      <c r="AT172" s="224" t="s">
        <v>128</v>
      </c>
      <c r="AU172" s="224" t="s">
        <v>81</v>
      </c>
      <c r="AY172" s="17" t="s">
        <v>126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7" t="s">
        <v>79</v>
      </c>
      <c r="BK172" s="225">
        <f>ROUND(I172*H172,2)</f>
        <v>0</v>
      </c>
      <c r="BL172" s="17" t="s">
        <v>132</v>
      </c>
      <c r="BM172" s="224" t="s">
        <v>194</v>
      </c>
    </row>
    <row r="173" s="13" customFormat="1">
      <c r="A173" s="13"/>
      <c r="B173" s="226"/>
      <c r="C173" s="227"/>
      <c r="D173" s="228" t="s">
        <v>134</v>
      </c>
      <c r="E173" s="229" t="s">
        <v>1</v>
      </c>
      <c r="F173" s="230" t="s">
        <v>135</v>
      </c>
      <c r="G173" s="227"/>
      <c r="H173" s="231">
        <v>85.978999999999999</v>
      </c>
      <c r="I173" s="232"/>
      <c r="J173" s="227"/>
      <c r="K173" s="227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134</v>
      </c>
      <c r="AU173" s="237" t="s">
        <v>81</v>
      </c>
      <c r="AV173" s="13" t="s">
        <v>81</v>
      </c>
      <c r="AW173" s="13" t="s">
        <v>31</v>
      </c>
      <c r="AX173" s="13" t="s">
        <v>74</v>
      </c>
      <c r="AY173" s="237" t="s">
        <v>126</v>
      </c>
    </row>
    <row r="174" s="13" customFormat="1">
      <c r="A174" s="13"/>
      <c r="B174" s="226"/>
      <c r="C174" s="227"/>
      <c r="D174" s="228" t="s">
        <v>134</v>
      </c>
      <c r="E174" s="229" t="s">
        <v>1</v>
      </c>
      <c r="F174" s="230" t="s">
        <v>136</v>
      </c>
      <c r="G174" s="227"/>
      <c r="H174" s="231">
        <v>15.779999999999999</v>
      </c>
      <c r="I174" s="232"/>
      <c r="J174" s="227"/>
      <c r="K174" s="227"/>
      <c r="L174" s="233"/>
      <c r="M174" s="234"/>
      <c r="N174" s="235"/>
      <c r="O174" s="235"/>
      <c r="P174" s="235"/>
      <c r="Q174" s="235"/>
      <c r="R174" s="235"/>
      <c r="S174" s="235"/>
      <c r="T174" s="23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37" t="s">
        <v>134</v>
      </c>
      <c r="AU174" s="237" t="s">
        <v>81</v>
      </c>
      <c r="AV174" s="13" t="s">
        <v>81</v>
      </c>
      <c r="AW174" s="13" t="s">
        <v>31</v>
      </c>
      <c r="AX174" s="13" t="s">
        <v>74</v>
      </c>
      <c r="AY174" s="237" t="s">
        <v>126</v>
      </c>
    </row>
    <row r="175" s="14" customFormat="1">
      <c r="A175" s="14"/>
      <c r="B175" s="238"/>
      <c r="C175" s="239"/>
      <c r="D175" s="228" t="s">
        <v>134</v>
      </c>
      <c r="E175" s="240" t="s">
        <v>1</v>
      </c>
      <c r="F175" s="241" t="s">
        <v>137</v>
      </c>
      <c r="G175" s="239"/>
      <c r="H175" s="242">
        <v>101.759</v>
      </c>
      <c r="I175" s="243"/>
      <c r="J175" s="239"/>
      <c r="K175" s="239"/>
      <c r="L175" s="244"/>
      <c r="M175" s="245"/>
      <c r="N175" s="246"/>
      <c r="O175" s="246"/>
      <c r="P175" s="246"/>
      <c r="Q175" s="246"/>
      <c r="R175" s="246"/>
      <c r="S175" s="246"/>
      <c r="T175" s="24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48" t="s">
        <v>134</v>
      </c>
      <c r="AU175" s="248" t="s">
        <v>81</v>
      </c>
      <c r="AV175" s="14" t="s">
        <v>132</v>
      </c>
      <c r="AW175" s="14" t="s">
        <v>31</v>
      </c>
      <c r="AX175" s="14" t="s">
        <v>79</v>
      </c>
      <c r="AY175" s="248" t="s">
        <v>126</v>
      </c>
    </row>
    <row r="176" s="12" customFormat="1" ht="22.8" customHeight="1">
      <c r="A176" s="12"/>
      <c r="B176" s="196"/>
      <c r="C176" s="197"/>
      <c r="D176" s="198" t="s">
        <v>73</v>
      </c>
      <c r="E176" s="210" t="s">
        <v>81</v>
      </c>
      <c r="F176" s="210" t="s">
        <v>195</v>
      </c>
      <c r="G176" s="197"/>
      <c r="H176" s="197"/>
      <c r="I176" s="200"/>
      <c r="J176" s="211">
        <f>BK176</f>
        <v>0</v>
      </c>
      <c r="K176" s="197"/>
      <c r="L176" s="202"/>
      <c r="M176" s="203"/>
      <c r="N176" s="204"/>
      <c r="O176" s="204"/>
      <c r="P176" s="205">
        <f>SUM(P177:P187)</f>
        <v>0</v>
      </c>
      <c r="Q176" s="204"/>
      <c r="R176" s="205">
        <f>SUM(R177:R187)</f>
        <v>25.637129640000001</v>
      </c>
      <c r="S176" s="204"/>
      <c r="T176" s="206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7" t="s">
        <v>79</v>
      </c>
      <c r="AT176" s="208" t="s">
        <v>73</v>
      </c>
      <c r="AU176" s="208" t="s">
        <v>79</v>
      </c>
      <c r="AY176" s="207" t="s">
        <v>126</v>
      </c>
      <c r="BK176" s="209">
        <f>SUM(BK177:BK187)</f>
        <v>0</v>
      </c>
    </row>
    <row r="177" s="2" customFormat="1" ht="24.15" customHeight="1">
      <c r="A177" s="38"/>
      <c r="B177" s="39"/>
      <c r="C177" s="212" t="s">
        <v>196</v>
      </c>
      <c r="D177" s="212" t="s">
        <v>128</v>
      </c>
      <c r="E177" s="213" t="s">
        <v>197</v>
      </c>
      <c r="F177" s="214" t="s">
        <v>198</v>
      </c>
      <c r="G177" s="215" t="s">
        <v>131</v>
      </c>
      <c r="H177" s="216">
        <v>294.55000000000001</v>
      </c>
      <c r="I177" s="217"/>
      <c r="J177" s="218">
        <f>ROUND(I177*H177,2)</f>
        <v>0</v>
      </c>
      <c r="K177" s="219"/>
      <c r="L177" s="44"/>
      <c r="M177" s="220" t="s">
        <v>1</v>
      </c>
      <c r="N177" s="221" t="s">
        <v>39</v>
      </c>
      <c r="O177" s="91"/>
      <c r="P177" s="222">
        <f>O177*H177</f>
        <v>0</v>
      </c>
      <c r="Q177" s="222">
        <v>0.00027</v>
      </c>
      <c r="R177" s="222">
        <f>Q177*H177</f>
        <v>0.079528500000000002</v>
      </c>
      <c r="S177" s="222">
        <v>0</v>
      </c>
      <c r="T177" s="22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24" t="s">
        <v>132</v>
      </c>
      <c r="AT177" s="224" t="s">
        <v>128</v>
      </c>
      <c r="AU177" s="224" t="s">
        <v>81</v>
      </c>
      <c r="AY177" s="17" t="s">
        <v>126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7" t="s">
        <v>79</v>
      </c>
      <c r="BK177" s="225">
        <f>ROUND(I177*H177,2)</f>
        <v>0</v>
      </c>
      <c r="BL177" s="17" t="s">
        <v>132</v>
      </c>
      <c r="BM177" s="224" t="s">
        <v>199</v>
      </c>
    </row>
    <row r="178" s="13" customFormat="1">
      <c r="A178" s="13"/>
      <c r="B178" s="226"/>
      <c r="C178" s="227"/>
      <c r="D178" s="228" t="s">
        <v>134</v>
      </c>
      <c r="E178" s="229" t="s">
        <v>1</v>
      </c>
      <c r="F178" s="230" t="s">
        <v>200</v>
      </c>
      <c r="G178" s="227"/>
      <c r="H178" s="231">
        <v>294.55000000000001</v>
      </c>
      <c r="I178" s="232"/>
      <c r="J178" s="227"/>
      <c r="K178" s="227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134</v>
      </c>
      <c r="AU178" s="237" t="s">
        <v>81</v>
      </c>
      <c r="AV178" s="13" t="s">
        <v>81</v>
      </c>
      <c r="AW178" s="13" t="s">
        <v>31</v>
      </c>
      <c r="AX178" s="13" t="s">
        <v>79</v>
      </c>
      <c r="AY178" s="237" t="s">
        <v>126</v>
      </c>
    </row>
    <row r="179" s="2" customFormat="1" ht="24.15" customHeight="1">
      <c r="A179" s="38"/>
      <c r="B179" s="39"/>
      <c r="C179" s="249" t="s">
        <v>201</v>
      </c>
      <c r="D179" s="249" t="s">
        <v>186</v>
      </c>
      <c r="E179" s="250" t="s">
        <v>202</v>
      </c>
      <c r="F179" s="251" t="s">
        <v>203</v>
      </c>
      <c r="G179" s="252" t="s">
        <v>131</v>
      </c>
      <c r="H179" s="253">
        <v>348.89400000000001</v>
      </c>
      <c r="I179" s="254"/>
      <c r="J179" s="255">
        <f>ROUND(I179*H179,2)</f>
        <v>0</v>
      </c>
      <c r="K179" s="256"/>
      <c r="L179" s="257"/>
      <c r="M179" s="258" t="s">
        <v>1</v>
      </c>
      <c r="N179" s="259" t="s">
        <v>39</v>
      </c>
      <c r="O179" s="91"/>
      <c r="P179" s="222">
        <f>O179*H179</f>
        <v>0</v>
      </c>
      <c r="Q179" s="222">
        <v>0.00029999999999999997</v>
      </c>
      <c r="R179" s="222">
        <f>Q179*H179</f>
        <v>0.10466819999999999</v>
      </c>
      <c r="S179" s="222">
        <v>0</v>
      </c>
      <c r="T179" s="22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24" t="s">
        <v>167</v>
      </c>
      <c r="AT179" s="224" t="s">
        <v>186</v>
      </c>
      <c r="AU179" s="224" t="s">
        <v>81</v>
      </c>
      <c r="AY179" s="17" t="s">
        <v>126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7" t="s">
        <v>79</v>
      </c>
      <c r="BK179" s="225">
        <f>ROUND(I179*H179,2)</f>
        <v>0</v>
      </c>
      <c r="BL179" s="17" t="s">
        <v>132</v>
      </c>
      <c r="BM179" s="224" t="s">
        <v>204</v>
      </c>
    </row>
    <row r="180" s="13" customFormat="1">
      <c r="A180" s="13"/>
      <c r="B180" s="226"/>
      <c r="C180" s="227"/>
      <c r="D180" s="228" t="s">
        <v>134</v>
      </c>
      <c r="E180" s="229" t="s">
        <v>1</v>
      </c>
      <c r="F180" s="230" t="s">
        <v>205</v>
      </c>
      <c r="G180" s="227"/>
      <c r="H180" s="231">
        <v>348.89400000000001</v>
      </c>
      <c r="I180" s="232"/>
      <c r="J180" s="227"/>
      <c r="K180" s="227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134</v>
      </c>
      <c r="AU180" s="237" t="s">
        <v>81</v>
      </c>
      <c r="AV180" s="13" t="s">
        <v>81</v>
      </c>
      <c r="AW180" s="13" t="s">
        <v>31</v>
      </c>
      <c r="AX180" s="13" t="s">
        <v>79</v>
      </c>
      <c r="AY180" s="237" t="s">
        <v>126</v>
      </c>
    </row>
    <row r="181" s="2" customFormat="1" ht="24.15" customHeight="1">
      <c r="A181" s="38"/>
      <c r="B181" s="39"/>
      <c r="C181" s="212" t="s">
        <v>206</v>
      </c>
      <c r="D181" s="212" t="s">
        <v>128</v>
      </c>
      <c r="E181" s="213" t="s">
        <v>207</v>
      </c>
      <c r="F181" s="214" t="s">
        <v>208</v>
      </c>
      <c r="G181" s="215" t="s">
        <v>209</v>
      </c>
      <c r="H181" s="216">
        <v>68.5</v>
      </c>
      <c r="I181" s="217"/>
      <c r="J181" s="218">
        <f>ROUND(I181*H181,2)</f>
        <v>0</v>
      </c>
      <c r="K181" s="219"/>
      <c r="L181" s="44"/>
      <c r="M181" s="220" t="s">
        <v>1</v>
      </c>
      <c r="N181" s="221" t="s">
        <v>39</v>
      </c>
      <c r="O181" s="91"/>
      <c r="P181" s="222">
        <f>O181*H181</f>
        <v>0</v>
      </c>
      <c r="Q181" s="222">
        <v>0.00048999999999999998</v>
      </c>
      <c r="R181" s="222">
        <f>Q181*H181</f>
        <v>0.033564999999999998</v>
      </c>
      <c r="S181" s="222">
        <v>0</v>
      </c>
      <c r="T181" s="22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24" t="s">
        <v>132</v>
      </c>
      <c r="AT181" s="224" t="s">
        <v>128</v>
      </c>
      <c r="AU181" s="224" t="s">
        <v>81</v>
      </c>
      <c r="AY181" s="17" t="s">
        <v>126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7" t="s">
        <v>79</v>
      </c>
      <c r="BK181" s="225">
        <f>ROUND(I181*H181,2)</f>
        <v>0</v>
      </c>
      <c r="BL181" s="17" t="s">
        <v>132</v>
      </c>
      <c r="BM181" s="224" t="s">
        <v>210</v>
      </c>
    </row>
    <row r="182" s="13" customFormat="1">
      <c r="A182" s="13"/>
      <c r="B182" s="226"/>
      <c r="C182" s="227"/>
      <c r="D182" s="228" t="s">
        <v>134</v>
      </c>
      <c r="E182" s="229" t="s">
        <v>1</v>
      </c>
      <c r="F182" s="230" t="s">
        <v>211</v>
      </c>
      <c r="G182" s="227"/>
      <c r="H182" s="231">
        <v>68.5</v>
      </c>
      <c r="I182" s="232"/>
      <c r="J182" s="227"/>
      <c r="K182" s="227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134</v>
      </c>
      <c r="AU182" s="237" t="s">
        <v>81</v>
      </c>
      <c r="AV182" s="13" t="s">
        <v>81</v>
      </c>
      <c r="AW182" s="13" t="s">
        <v>31</v>
      </c>
      <c r="AX182" s="13" t="s">
        <v>79</v>
      </c>
      <c r="AY182" s="237" t="s">
        <v>126</v>
      </c>
    </row>
    <row r="183" s="2" customFormat="1" ht="16.5" customHeight="1">
      <c r="A183" s="38"/>
      <c r="B183" s="39"/>
      <c r="C183" s="212" t="s">
        <v>212</v>
      </c>
      <c r="D183" s="212" t="s">
        <v>128</v>
      </c>
      <c r="E183" s="213" t="s">
        <v>213</v>
      </c>
      <c r="F183" s="214" t="s">
        <v>214</v>
      </c>
      <c r="G183" s="215" t="s">
        <v>146</v>
      </c>
      <c r="H183" s="216">
        <v>11.047000000000001</v>
      </c>
      <c r="I183" s="217"/>
      <c r="J183" s="218">
        <f>ROUND(I183*H183,2)</f>
        <v>0</v>
      </c>
      <c r="K183" s="219"/>
      <c r="L183" s="44"/>
      <c r="M183" s="220" t="s">
        <v>1</v>
      </c>
      <c r="N183" s="221" t="s">
        <v>39</v>
      </c>
      <c r="O183" s="91"/>
      <c r="P183" s="222">
        <f>O183*H183</f>
        <v>0</v>
      </c>
      <c r="Q183" s="222">
        <v>2.3010199999999998</v>
      </c>
      <c r="R183" s="222">
        <f>Q183*H183</f>
        <v>25.419367940000001</v>
      </c>
      <c r="S183" s="222">
        <v>0</v>
      </c>
      <c r="T183" s="22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24" t="s">
        <v>132</v>
      </c>
      <c r="AT183" s="224" t="s">
        <v>128</v>
      </c>
      <c r="AU183" s="224" t="s">
        <v>81</v>
      </c>
      <c r="AY183" s="17" t="s">
        <v>126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7" t="s">
        <v>79</v>
      </c>
      <c r="BK183" s="225">
        <f>ROUND(I183*H183,2)</f>
        <v>0</v>
      </c>
      <c r="BL183" s="17" t="s">
        <v>132</v>
      </c>
      <c r="BM183" s="224" t="s">
        <v>215</v>
      </c>
    </row>
    <row r="184" s="15" customFormat="1">
      <c r="A184" s="15"/>
      <c r="B184" s="260"/>
      <c r="C184" s="261"/>
      <c r="D184" s="228" t="s">
        <v>134</v>
      </c>
      <c r="E184" s="262" t="s">
        <v>1</v>
      </c>
      <c r="F184" s="263" t="s">
        <v>216</v>
      </c>
      <c r="G184" s="261"/>
      <c r="H184" s="262" t="s">
        <v>1</v>
      </c>
      <c r="I184" s="264"/>
      <c r="J184" s="261"/>
      <c r="K184" s="261"/>
      <c r="L184" s="265"/>
      <c r="M184" s="266"/>
      <c r="N184" s="267"/>
      <c r="O184" s="267"/>
      <c r="P184" s="267"/>
      <c r="Q184" s="267"/>
      <c r="R184" s="267"/>
      <c r="S184" s="267"/>
      <c r="T184" s="26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69" t="s">
        <v>134</v>
      </c>
      <c r="AU184" s="269" t="s">
        <v>81</v>
      </c>
      <c r="AV184" s="15" t="s">
        <v>79</v>
      </c>
      <c r="AW184" s="15" t="s">
        <v>31</v>
      </c>
      <c r="AX184" s="15" t="s">
        <v>74</v>
      </c>
      <c r="AY184" s="269" t="s">
        <v>126</v>
      </c>
    </row>
    <row r="185" s="13" customFormat="1">
      <c r="A185" s="13"/>
      <c r="B185" s="226"/>
      <c r="C185" s="227"/>
      <c r="D185" s="228" t="s">
        <v>134</v>
      </c>
      <c r="E185" s="229" t="s">
        <v>1</v>
      </c>
      <c r="F185" s="230" t="s">
        <v>217</v>
      </c>
      <c r="G185" s="227"/>
      <c r="H185" s="231">
        <v>10.276</v>
      </c>
      <c r="I185" s="232"/>
      <c r="J185" s="227"/>
      <c r="K185" s="227"/>
      <c r="L185" s="233"/>
      <c r="M185" s="234"/>
      <c r="N185" s="235"/>
      <c r="O185" s="235"/>
      <c r="P185" s="235"/>
      <c r="Q185" s="235"/>
      <c r="R185" s="235"/>
      <c r="S185" s="235"/>
      <c r="T185" s="23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7" t="s">
        <v>134</v>
      </c>
      <c r="AU185" s="237" t="s">
        <v>81</v>
      </c>
      <c r="AV185" s="13" t="s">
        <v>81</v>
      </c>
      <c r="AW185" s="13" t="s">
        <v>31</v>
      </c>
      <c r="AX185" s="13" t="s">
        <v>74</v>
      </c>
      <c r="AY185" s="237" t="s">
        <v>126</v>
      </c>
    </row>
    <row r="186" s="13" customFormat="1">
      <c r="A186" s="13"/>
      <c r="B186" s="226"/>
      <c r="C186" s="227"/>
      <c r="D186" s="228" t="s">
        <v>134</v>
      </c>
      <c r="E186" s="229" t="s">
        <v>1</v>
      </c>
      <c r="F186" s="230" t="s">
        <v>218</v>
      </c>
      <c r="G186" s="227"/>
      <c r="H186" s="231">
        <v>0.77100000000000002</v>
      </c>
      <c r="I186" s="232"/>
      <c r="J186" s="227"/>
      <c r="K186" s="227"/>
      <c r="L186" s="233"/>
      <c r="M186" s="234"/>
      <c r="N186" s="235"/>
      <c r="O186" s="235"/>
      <c r="P186" s="235"/>
      <c r="Q186" s="235"/>
      <c r="R186" s="235"/>
      <c r="S186" s="235"/>
      <c r="T186" s="23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7" t="s">
        <v>134</v>
      </c>
      <c r="AU186" s="237" t="s">
        <v>81</v>
      </c>
      <c r="AV186" s="13" t="s">
        <v>81</v>
      </c>
      <c r="AW186" s="13" t="s">
        <v>31</v>
      </c>
      <c r="AX186" s="13" t="s">
        <v>74</v>
      </c>
      <c r="AY186" s="237" t="s">
        <v>126</v>
      </c>
    </row>
    <row r="187" s="14" customFormat="1">
      <c r="A187" s="14"/>
      <c r="B187" s="238"/>
      <c r="C187" s="239"/>
      <c r="D187" s="228" t="s">
        <v>134</v>
      </c>
      <c r="E187" s="240" t="s">
        <v>1</v>
      </c>
      <c r="F187" s="241" t="s">
        <v>137</v>
      </c>
      <c r="G187" s="239"/>
      <c r="H187" s="242">
        <v>11.047000000000001</v>
      </c>
      <c r="I187" s="243"/>
      <c r="J187" s="239"/>
      <c r="K187" s="239"/>
      <c r="L187" s="244"/>
      <c r="M187" s="245"/>
      <c r="N187" s="246"/>
      <c r="O187" s="246"/>
      <c r="P187" s="246"/>
      <c r="Q187" s="246"/>
      <c r="R187" s="246"/>
      <c r="S187" s="246"/>
      <c r="T187" s="24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48" t="s">
        <v>134</v>
      </c>
      <c r="AU187" s="248" t="s">
        <v>81</v>
      </c>
      <c r="AV187" s="14" t="s">
        <v>132</v>
      </c>
      <c r="AW187" s="14" t="s">
        <v>31</v>
      </c>
      <c r="AX187" s="14" t="s">
        <v>79</v>
      </c>
      <c r="AY187" s="248" t="s">
        <v>126</v>
      </c>
    </row>
    <row r="188" s="12" customFormat="1" ht="22.8" customHeight="1">
      <c r="A188" s="12"/>
      <c r="B188" s="196"/>
      <c r="C188" s="197"/>
      <c r="D188" s="198" t="s">
        <v>73</v>
      </c>
      <c r="E188" s="210" t="s">
        <v>143</v>
      </c>
      <c r="F188" s="210" t="s">
        <v>219</v>
      </c>
      <c r="G188" s="197"/>
      <c r="H188" s="197"/>
      <c r="I188" s="200"/>
      <c r="J188" s="211">
        <f>BK188</f>
        <v>0</v>
      </c>
      <c r="K188" s="197"/>
      <c r="L188" s="202"/>
      <c r="M188" s="203"/>
      <c r="N188" s="204"/>
      <c r="O188" s="204"/>
      <c r="P188" s="205">
        <f>SUM(P189:P436)</f>
        <v>0</v>
      </c>
      <c r="Q188" s="204"/>
      <c r="R188" s="205">
        <f>SUM(R189:R436)</f>
        <v>31.54899</v>
      </c>
      <c r="S188" s="204"/>
      <c r="T188" s="206">
        <f>SUM(T189:T436)</f>
        <v>0.20395999999999998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7" t="s">
        <v>79</v>
      </c>
      <c r="AT188" s="208" t="s">
        <v>73</v>
      </c>
      <c r="AU188" s="208" t="s">
        <v>79</v>
      </c>
      <c r="AY188" s="207" t="s">
        <v>126</v>
      </c>
      <c r="BK188" s="209">
        <f>SUM(BK189:BK436)</f>
        <v>0</v>
      </c>
    </row>
    <row r="189" s="2" customFormat="1" ht="33" customHeight="1">
      <c r="A189" s="38"/>
      <c r="B189" s="39"/>
      <c r="C189" s="212" t="s">
        <v>220</v>
      </c>
      <c r="D189" s="212" t="s">
        <v>128</v>
      </c>
      <c r="E189" s="213" t="s">
        <v>221</v>
      </c>
      <c r="F189" s="214" t="s">
        <v>222</v>
      </c>
      <c r="G189" s="215" t="s">
        <v>223</v>
      </c>
      <c r="H189" s="216">
        <v>111</v>
      </c>
      <c r="I189" s="217"/>
      <c r="J189" s="218">
        <f>ROUND(I189*H189,2)</f>
        <v>0</v>
      </c>
      <c r="K189" s="219"/>
      <c r="L189" s="44"/>
      <c r="M189" s="220" t="s">
        <v>1</v>
      </c>
      <c r="N189" s="221" t="s">
        <v>39</v>
      </c>
      <c r="O189" s="91"/>
      <c r="P189" s="222">
        <f>O189*H189</f>
        <v>0</v>
      </c>
      <c r="Q189" s="222">
        <v>0.0045199999999999997</v>
      </c>
      <c r="R189" s="222">
        <f>Q189*H189</f>
        <v>0.50171999999999994</v>
      </c>
      <c r="S189" s="222">
        <v>1.0000000000000001E-05</v>
      </c>
      <c r="T189" s="223">
        <f>S189*H189</f>
        <v>0.0011100000000000001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4" t="s">
        <v>132</v>
      </c>
      <c r="AT189" s="224" t="s">
        <v>128</v>
      </c>
      <c r="AU189" s="224" t="s">
        <v>81</v>
      </c>
      <c r="AY189" s="17" t="s">
        <v>126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7" t="s">
        <v>79</v>
      </c>
      <c r="BK189" s="225">
        <f>ROUND(I189*H189,2)</f>
        <v>0</v>
      </c>
      <c r="BL189" s="17" t="s">
        <v>132</v>
      </c>
      <c r="BM189" s="224" t="s">
        <v>224</v>
      </c>
    </row>
    <row r="190" s="13" customFormat="1">
      <c r="A190" s="13"/>
      <c r="B190" s="226"/>
      <c r="C190" s="227"/>
      <c r="D190" s="228" t="s">
        <v>134</v>
      </c>
      <c r="E190" s="229" t="s">
        <v>1</v>
      </c>
      <c r="F190" s="230" t="s">
        <v>225</v>
      </c>
      <c r="G190" s="227"/>
      <c r="H190" s="231">
        <v>19</v>
      </c>
      <c r="I190" s="232"/>
      <c r="J190" s="227"/>
      <c r="K190" s="227"/>
      <c r="L190" s="233"/>
      <c r="M190" s="234"/>
      <c r="N190" s="235"/>
      <c r="O190" s="235"/>
      <c r="P190" s="235"/>
      <c r="Q190" s="235"/>
      <c r="R190" s="235"/>
      <c r="S190" s="235"/>
      <c r="T190" s="236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7" t="s">
        <v>134</v>
      </c>
      <c r="AU190" s="237" t="s">
        <v>81</v>
      </c>
      <c r="AV190" s="13" t="s">
        <v>81</v>
      </c>
      <c r="AW190" s="13" t="s">
        <v>31</v>
      </c>
      <c r="AX190" s="13" t="s">
        <v>74</v>
      </c>
      <c r="AY190" s="237" t="s">
        <v>126</v>
      </c>
    </row>
    <row r="191" s="13" customFormat="1">
      <c r="A191" s="13"/>
      <c r="B191" s="226"/>
      <c r="C191" s="227"/>
      <c r="D191" s="228" t="s">
        <v>134</v>
      </c>
      <c r="E191" s="229" t="s">
        <v>1</v>
      </c>
      <c r="F191" s="230" t="s">
        <v>226</v>
      </c>
      <c r="G191" s="227"/>
      <c r="H191" s="231">
        <v>61</v>
      </c>
      <c r="I191" s="232"/>
      <c r="J191" s="227"/>
      <c r="K191" s="227"/>
      <c r="L191" s="233"/>
      <c r="M191" s="234"/>
      <c r="N191" s="235"/>
      <c r="O191" s="235"/>
      <c r="P191" s="235"/>
      <c r="Q191" s="235"/>
      <c r="R191" s="235"/>
      <c r="S191" s="235"/>
      <c r="T191" s="236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7" t="s">
        <v>134</v>
      </c>
      <c r="AU191" s="237" t="s">
        <v>81</v>
      </c>
      <c r="AV191" s="13" t="s">
        <v>81</v>
      </c>
      <c r="AW191" s="13" t="s">
        <v>31</v>
      </c>
      <c r="AX191" s="13" t="s">
        <v>74</v>
      </c>
      <c r="AY191" s="237" t="s">
        <v>126</v>
      </c>
    </row>
    <row r="192" s="13" customFormat="1">
      <c r="A192" s="13"/>
      <c r="B192" s="226"/>
      <c r="C192" s="227"/>
      <c r="D192" s="228" t="s">
        <v>134</v>
      </c>
      <c r="E192" s="229" t="s">
        <v>1</v>
      </c>
      <c r="F192" s="230" t="s">
        <v>227</v>
      </c>
      <c r="G192" s="227"/>
      <c r="H192" s="231">
        <v>9</v>
      </c>
      <c r="I192" s="232"/>
      <c r="J192" s="227"/>
      <c r="K192" s="227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134</v>
      </c>
      <c r="AU192" s="237" t="s">
        <v>81</v>
      </c>
      <c r="AV192" s="13" t="s">
        <v>81</v>
      </c>
      <c r="AW192" s="13" t="s">
        <v>31</v>
      </c>
      <c r="AX192" s="13" t="s">
        <v>74</v>
      </c>
      <c r="AY192" s="237" t="s">
        <v>126</v>
      </c>
    </row>
    <row r="193" s="13" customFormat="1">
      <c r="A193" s="13"/>
      <c r="B193" s="226"/>
      <c r="C193" s="227"/>
      <c r="D193" s="228" t="s">
        <v>134</v>
      </c>
      <c r="E193" s="229" t="s">
        <v>1</v>
      </c>
      <c r="F193" s="230" t="s">
        <v>228</v>
      </c>
      <c r="G193" s="227"/>
      <c r="H193" s="231">
        <v>22</v>
      </c>
      <c r="I193" s="232"/>
      <c r="J193" s="227"/>
      <c r="K193" s="227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134</v>
      </c>
      <c r="AU193" s="237" t="s">
        <v>81</v>
      </c>
      <c r="AV193" s="13" t="s">
        <v>81</v>
      </c>
      <c r="AW193" s="13" t="s">
        <v>31</v>
      </c>
      <c r="AX193" s="13" t="s">
        <v>74</v>
      </c>
      <c r="AY193" s="237" t="s">
        <v>126</v>
      </c>
    </row>
    <row r="194" s="14" customFormat="1">
      <c r="A194" s="14"/>
      <c r="B194" s="238"/>
      <c r="C194" s="239"/>
      <c r="D194" s="228" t="s">
        <v>134</v>
      </c>
      <c r="E194" s="240" t="s">
        <v>1</v>
      </c>
      <c r="F194" s="241" t="s">
        <v>137</v>
      </c>
      <c r="G194" s="239"/>
      <c r="H194" s="242">
        <v>111</v>
      </c>
      <c r="I194" s="243"/>
      <c r="J194" s="239"/>
      <c r="K194" s="239"/>
      <c r="L194" s="244"/>
      <c r="M194" s="245"/>
      <c r="N194" s="246"/>
      <c r="O194" s="246"/>
      <c r="P194" s="246"/>
      <c r="Q194" s="246"/>
      <c r="R194" s="246"/>
      <c r="S194" s="246"/>
      <c r="T194" s="247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8" t="s">
        <v>134</v>
      </c>
      <c r="AU194" s="248" t="s">
        <v>81</v>
      </c>
      <c r="AV194" s="14" t="s">
        <v>132</v>
      </c>
      <c r="AW194" s="14" t="s">
        <v>31</v>
      </c>
      <c r="AX194" s="14" t="s">
        <v>79</v>
      </c>
      <c r="AY194" s="248" t="s">
        <v>126</v>
      </c>
    </row>
    <row r="195" s="2" customFormat="1" ht="33" customHeight="1">
      <c r="A195" s="38"/>
      <c r="B195" s="39"/>
      <c r="C195" s="212" t="s">
        <v>229</v>
      </c>
      <c r="D195" s="212" t="s">
        <v>128</v>
      </c>
      <c r="E195" s="213" t="s">
        <v>230</v>
      </c>
      <c r="F195" s="214" t="s">
        <v>231</v>
      </c>
      <c r="G195" s="215" t="s">
        <v>223</v>
      </c>
      <c r="H195" s="216">
        <v>2792</v>
      </c>
      <c r="I195" s="217"/>
      <c r="J195" s="218">
        <f>ROUND(I195*H195,2)</f>
        <v>0</v>
      </c>
      <c r="K195" s="219"/>
      <c r="L195" s="44"/>
      <c r="M195" s="220" t="s">
        <v>1</v>
      </c>
      <c r="N195" s="221" t="s">
        <v>39</v>
      </c>
      <c r="O195" s="91"/>
      <c r="P195" s="222">
        <f>O195*H195</f>
        <v>0</v>
      </c>
      <c r="Q195" s="222">
        <v>0.00079000000000000001</v>
      </c>
      <c r="R195" s="222">
        <f>Q195*H195</f>
        <v>2.2056800000000001</v>
      </c>
      <c r="S195" s="222">
        <v>1.0000000000000001E-05</v>
      </c>
      <c r="T195" s="223">
        <f>S195*H195</f>
        <v>0.027920000000000004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24" t="s">
        <v>132</v>
      </c>
      <c r="AT195" s="224" t="s">
        <v>128</v>
      </c>
      <c r="AU195" s="224" t="s">
        <v>81</v>
      </c>
      <c r="AY195" s="17" t="s">
        <v>126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7" t="s">
        <v>79</v>
      </c>
      <c r="BK195" s="225">
        <f>ROUND(I195*H195,2)</f>
        <v>0</v>
      </c>
      <c r="BL195" s="17" t="s">
        <v>132</v>
      </c>
      <c r="BM195" s="224" t="s">
        <v>232</v>
      </c>
    </row>
    <row r="196" s="13" customFormat="1">
      <c r="A196" s="13"/>
      <c r="B196" s="226"/>
      <c r="C196" s="227"/>
      <c r="D196" s="228" t="s">
        <v>134</v>
      </c>
      <c r="E196" s="229" t="s">
        <v>1</v>
      </c>
      <c r="F196" s="230" t="s">
        <v>233</v>
      </c>
      <c r="G196" s="227"/>
      <c r="H196" s="231">
        <v>29</v>
      </c>
      <c r="I196" s="232"/>
      <c r="J196" s="227"/>
      <c r="K196" s="227"/>
      <c r="L196" s="233"/>
      <c r="M196" s="234"/>
      <c r="N196" s="235"/>
      <c r="O196" s="235"/>
      <c r="P196" s="235"/>
      <c r="Q196" s="235"/>
      <c r="R196" s="235"/>
      <c r="S196" s="235"/>
      <c r="T196" s="236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7" t="s">
        <v>134</v>
      </c>
      <c r="AU196" s="237" t="s">
        <v>81</v>
      </c>
      <c r="AV196" s="13" t="s">
        <v>81</v>
      </c>
      <c r="AW196" s="13" t="s">
        <v>31</v>
      </c>
      <c r="AX196" s="13" t="s">
        <v>74</v>
      </c>
      <c r="AY196" s="237" t="s">
        <v>126</v>
      </c>
    </row>
    <row r="197" s="13" customFormat="1">
      <c r="A197" s="13"/>
      <c r="B197" s="226"/>
      <c r="C197" s="227"/>
      <c r="D197" s="228" t="s">
        <v>134</v>
      </c>
      <c r="E197" s="229" t="s">
        <v>1</v>
      </c>
      <c r="F197" s="230" t="s">
        <v>234</v>
      </c>
      <c r="G197" s="227"/>
      <c r="H197" s="231">
        <v>12</v>
      </c>
      <c r="I197" s="232"/>
      <c r="J197" s="227"/>
      <c r="K197" s="227"/>
      <c r="L197" s="233"/>
      <c r="M197" s="234"/>
      <c r="N197" s="235"/>
      <c r="O197" s="235"/>
      <c r="P197" s="235"/>
      <c r="Q197" s="235"/>
      <c r="R197" s="235"/>
      <c r="S197" s="235"/>
      <c r="T197" s="23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7" t="s">
        <v>134</v>
      </c>
      <c r="AU197" s="237" t="s">
        <v>81</v>
      </c>
      <c r="AV197" s="13" t="s">
        <v>81</v>
      </c>
      <c r="AW197" s="13" t="s">
        <v>31</v>
      </c>
      <c r="AX197" s="13" t="s">
        <v>74</v>
      </c>
      <c r="AY197" s="237" t="s">
        <v>126</v>
      </c>
    </row>
    <row r="198" s="13" customFormat="1">
      <c r="A198" s="13"/>
      <c r="B198" s="226"/>
      <c r="C198" s="227"/>
      <c r="D198" s="228" t="s">
        <v>134</v>
      </c>
      <c r="E198" s="229" t="s">
        <v>1</v>
      </c>
      <c r="F198" s="230" t="s">
        <v>235</v>
      </c>
      <c r="G198" s="227"/>
      <c r="H198" s="231">
        <v>23</v>
      </c>
      <c r="I198" s="232"/>
      <c r="J198" s="227"/>
      <c r="K198" s="227"/>
      <c r="L198" s="233"/>
      <c r="M198" s="234"/>
      <c r="N198" s="235"/>
      <c r="O198" s="235"/>
      <c r="P198" s="235"/>
      <c r="Q198" s="235"/>
      <c r="R198" s="235"/>
      <c r="S198" s="235"/>
      <c r="T198" s="23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7" t="s">
        <v>134</v>
      </c>
      <c r="AU198" s="237" t="s">
        <v>81</v>
      </c>
      <c r="AV198" s="13" t="s">
        <v>81</v>
      </c>
      <c r="AW198" s="13" t="s">
        <v>31</v>
      </c>
      <c r="AX198" s="13" t="s">
        <v>74</v>
      </c>
      <c r="AY198" s="237" t="s">
        <v>126</v>
      </c>
    </row>
    <row r="199" s="13" customFormat="1">
      <c r="A199" s="13"/>
      <c r="B199" s="226"/>
      <c r="C199" s="227"/>
      <c r="D199" s="228" t="s">
        <v>134</v>
      </c>
      <c r="E199" s="229" t="s">
        <v>1</v>
      </c>
      <c r="F199" s="230" t="s">
        <v>236</v>
      </c>
      <c r="G199" s="227"/>
      <c r="H199" s="231">
        <v>334</v>
      </c>
      <c r="I199" s="232"/>
      <c r="J199" s="227"/>
      <c r="K199" s="227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134</v>
      </c>
      <c r="AU199" s="237" t="s">
        <v>81</v>
      </c>
      <c r="AV199" s="13" t="s">
        <v>81</v>
      </c>
      <c r="AW199" s="13" t="s">
        <v>31</v>
      </c>
      <c r="AX199" s="13" t="s">
        <v>74</v>
      </c>
      <c r="AY199" s="237" t="s">
        <v>126</v>
      </c>
    </row>
    <row r="200" s="13" customFormat="1">
      <c r="A200" s="13"/>
      <c r="B200" s="226"/>
      <c r="C200" s="227"/>
      <c r="D200" s="228" t="s">
        <v>134</v>
      </c>
      <c r="E200" s="229" t="s">
        <v>1</v>
      </c>
      <c r="F200" s="230" t="s">
        <v>237</v>
      </c>
      <c r="G200" s="227"/>
      <c r="H200" s="231">
        <v>24</v>
      </c>
      <c r="I200" s="232"/>
      <c r="J200" s="227"/>
      <c r="K200" s="227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134</v>
      </c>
      <c r="AU200" s="237" t="s">
        <v>81</v>
      </c>
      <c r="AV200" s="13" t="s">
        <v>81</v>
      </c>
      <c r="AW200" s="13" t="s">
        <v>31</v>
      </c>
      <c r="AX200" s="13" t="s">
        <v>74</v>
      </c>
      <c r="AY200" s="237" t="s">
        <v>126</v>
      </c>
    </row>
    <row r="201" s="13" customFormat="1">
      <c r="A201" s="13"/>
      <c r="B201" s="226"/>
      <c r="C201" s="227"/>
      <c r="D201" s="228" t="s">
        <v>134</v>
      </c>
      <c r="E201" s="229" t="s">
        <v>1</v>
      </c>
      <c r="F201" s="230" t="s">
        <v>238</v>
      </c>
      <c r="G201" s="227"/>
      <c r="H201" s="231">
        <v>49</v>
      </c>
      <c r="I201" s="232"/>
      <c r="J201" s="227"/>
      <c r="K201" s="227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134</v>
      </c>
      <c r="AU201" s="237" t="s">
        <v>81</v>
      </c>
      <c r="AV201" s="13" t="s">
        <v>81</v>
      </c>
      <c r="AW201" s="13" t="s">
        <v>31</v>
      </c>
      <c r="AX201" s="13" t="s">
        <v>74</v>
      </c>
      <c r="AY201" s="237" t="s">
        <v>126</v>
      </c>
    </row>
    <row r="202" s="13" customFormat="1">
      <c r="A202" s="13"/>
      <c r="B202" s="226"/>
      <c r="C202" s="227"/>
      <c r="D202" s="228" t="s">
        <v>134</v>
      </c>
      <c r="E202" s="229" t="s">
        <v>1</v>
      </c>
      <c r="F202" s="230" t="s">
        <v>239</v>
      </c>
      <c r="G202" s="227"/>
      <c r="H202" s="231">
        <v>38</v>
      </c>
      <c r="I202" s="232"/>
      <c r="J202" s="227"/>
      <c r="K202" s="227"/>
      <c r="L202" s="233"/>
      <c r="M202" s="234"/>
      <c r="N202" s="235"/>
      <c r="O202" s="235"/>
      <c r="P202" s="235"/>
      <c r="Q202" s="235"/>
      <c r="R202" s="235"/>
      <c r="S202" s="235"/>
      <c r="T202" s="236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37" t="s">
        <v>134</v>
      </c>
      <c r="AU202" s="237" t="s">
        <v>81</v>
      </c>
      <c r="AV202" s="13" t="s">
        <v>81</v>
      </c>
      <c r="AW202" s="13" t="s">
        <v>31</v>
      </c>
      <c r="AX202" s="13" t="s">
        <v>74</v>
      </c>
      <c r="AY202" s="237" t="s">
        <v>126</v>
      </c>
    </row>
    <row r="203" s="13" customFormat="1">
      <c r="A203" s="13"/>
      <c r="B203" s="226"/>
      <c r="C203" s="227"/>
      <c r="D203" s="228" t="s">
        <v>134</v>
      </c>
      <c r="E203" s="229" t="s">
        <v>1</v>
      </c>
      <c r="F203" s="230" t="s">
        <v>240</v>
      </c>
      <c r="G203" s="227"/>
      <c r="H203" s="231">
        <v>75</v>
      </c>
      <c r="I203" s="232"/>
      <c r="J203" s="227"/>
      <c r="K203" s="227"/>
      <c r="L203" s="233"/>
      <c r="M203" s="234"/>
      <c r="N203" s="235"/>
      <c r="O203" s="235"/>
      <c r="P203" s="235"/>
      <c r="Q203" s="235"/>
      <c r="R203" s="235"/>
      <c r="S203" s="235"/>
      <c r="T203" s="23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7" t="s">
        <v>134</v>
      </c>
      <c r="AU203" s="237" t="s">
        <v>81</v>
      </c>
      <c r="AV203" s="13" t="s">
        <v>81</v>
      </c>
      <c r="AW203" s="13" t="s">
        <v>31</v>
      </c>
      <c r="AX203" s="13" t="s">
        <v>74</v>
      </c>
      <c r="AY203" s="237" t="s">
        <v>126</v>
      </c>
    </row>
    <row r="204" s="13" customFormat="1">
      <c r="A204" s="13"/>
      <c r="B204" s="226"/>
      <c r="C204" s="227"/>
      <c r="D204" s="228" t="s">
        <v>134</v>
      </c>
      <c r="E204" s="229" t="s">
        <v>1</v>
      </c>
      <c r="F204" s="230" t="s">
        <v>241</v>
      </c>
      <c r="G204" s="227"/>
      <c r="H204" s="231">
        <v>54</v>
      </c>
      <c r="I204" s="232"/>
      <c r="J204" s="227"/>
      <c r="K204" s="227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134</v>
      </c>
      <c r="AU204" s="237" t="s">
        <v>81</v>
      </c>
      <c r="AV204" s="13" t="s">
        <v>81</v>
      </c>
      <c r="AW204" s="13" t="s">
        <v>31</v>
      </c>
      <c r="AX204" s="13" t="s">
        <v>74</v>
      </c>
      <c r="AY204" s="237" t="s">
        <v>126</v>
      </c>
    </row>
    <row r="205" s="13" customFormat="1">
      <c r="A205" s="13"/>
      <c r="B205" s="226"/>
      <c r="C205" s="227"/>
      <c r="D205" s="228" t="s">
        <v>134</v>
      </c>
      <c r="E205" s="229" t="s">
        <v>1</v>
      </c>
      <c r="F205" s="230" t="s">
        <v>242</v>
      </c>
      <c r="G205" s="227"/>
      <c r="H205" s="231">
        <v>59</v>
      </c>
      <c r="I205" s="232"/>
      <c r="J205" s="227"/>
      <c r="K205" s="227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134</v>
      </c>
      <c r="AU205" s="237" t="s">
        <v>81</v>
      </c>
      <c r="AV205" s="13" t="s">
        <v>81</v>
      </c>
      <c r="AW205" s="13" t="s">
        <v>31</v>
      </c>
      <c r="AX205" s="13" t="s">
        <v>74</v>
      </c>
      <c r="AY205" s="237" t="s">
        <v>126</v>
      </c>
    </row>
    <row r="206" s="13" customFormat="1">
      <c r="A206" s="13"/>
      <c r="B206" s="226"/>
      <c r="C206" s="227"/>
      <c r="D206" s="228" t="s">
        <v>134</v>
      </c>
      <c r="E206" s="229" t="s">
        <v>1</v>
      </c>
      <c r="F206" s="230" t="s">
        <v>243</v>
      </c>
      <c r="G206" s="227"/>
      <c r="H206" s="231">
        <v>46</v>
      </c>
      <c r="I206" s="232"/>
      <c r="J206" s="227"/>
      <c r="K206" s="227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134</v>
      </c>
      <c r="AU206" s="237" t="s">
        <v>81</v>
      </c>
      <c r="AV206" s="13" t="s">
        <v>81</v>
      </c>
      <c r="AW206" s="13" t="s">
        <v>31</v>
      </c>
      <c r="AX206" s="13" t="s">
        <v>74</v>
      </c>
      <c r="AY206" s="237" t="s">
        <v>126</v>
      </c>
    </row>
    <row r="207" s="13" customFormat="1">
      <c r="A207" s="13"/>
      <c r="B207" s="226"/>
      <c r="C207" s="227"/>
      <c r="D207" s="228" t="s">
        <v>134</v>
      </c>
      <c r="E207" s="229" t="s">
        <v>1</v>
      </c>
      <c r="F207" s="230" t="s">
        <v>244</v>
      </c>
      <c r="G207" s="227"/>
      <c r="H207" s="231">
        <v>81</v>
      </c>
      <c r="I207" s="232"/>
      <c r="J207" s="227"/>
      <c r="K207" s="227"/>
      <c r="L207" s="233"/>
      <c r="M207" s="234"/>
      <c r="N207" s="235"/>
      <c r="O207" s="235"/>
      <c r="P207" s="235"/>
      <c r="Q207" s="235"/>
      <c r="R207" s="235"/>
      <c r="S207" s="235"/>
      <c r="T207" s="23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7" t="s">
        <v>134</v>
      </c>
      <c r="AU207" s="237" t="s">
        <v>81</v>
      </c>
      <c r="AV207" s="13" t="s">
        <v>81</v>
      </c>
      <c r="AW207" s="13" t="s">
        <v>31</v>
      </c>
      <c r="AX207" s="13" t="s">
        <v>74</v>
      </c>
      <c r="AY207" s="237" t="s">
        <v>126</v>
      </c>
    </row>
    <row r="208" s="13" customFormat="1">
      <c r="A208" s="13"/>
      <c r="B208" s="226"/>
      <c r="C208" s="227"/>
      <c r="D208" s="228" t="s">
        <v>134</v>
      </c>
      <c r="E208" s="229" t="s">
        <v>1</v>
      </c>
      <c r="F208" s="230" t="s">
        <v>245</v>
      </c>
      <c r="G208" s="227"/>
      <c r="H208" s="231">
        <v>82</v>
      </c>
      <c r="I208" s="232"/>
      <c r="J208" s="227"/>
      <c r="K208" s="227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134</v>
      </c>
      <c r="AU208" s="237" t="s">
        <v>81</v>
      </c>
      <c r="AV208" s="13" t="s">
        <v>81</v>
      </c>
      <c r="AW208" s="13" t="s">
        <v>31</v>
      </c>
      <c r="AX208" s="13" t="s">
        <v>74</v>
      </c>
      <c r="AY208" s="237" t="s">
        <v>126</v>
      </c>
    </row>
    <row r="209" s="13" customFormat="1">
      <c r="A209" s="13"/>
      <c r="B209" s="226"/>
      <c r="C209" s="227"/>
      <c r="D209" s="228" t="s">
        <v>134</v>
      </c>
      <c r="E209" s="229" t="s">
        <v>1</v>
      </c>
      <c r="F209" s="230" t="s">
        <v>246</v>
      </c>
      <c r="G209" s="227"/>
      <c r="H209" s="231">
        <v>75</v>
      </c>
      <c r="I209" s="232"/>
      <c r="J209" s="227"/>
      <c r="K209" s="227"/>
      <c r="L209" s="233"/>
      <c r="M209" s="234"/>
      <c r="N209" s="235"/>
      <c r="O209" s="235"/>
      <c r="P209" s="235"/>
      <c r="Q209" s="235"/>
      <c r="R209" s="235"/>
      <c r="S209" s="235"/>
      <c r="T209" s="236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7" t="s">
        <v>134</v>
      </c>
      <c r="AU209" s="237" t="s">
        <v>81</v>
      </c>
      <c r="AV209" s="13" t="s">
        <v>81</v>
      </c>
      <c r="AW209" s="13" t="s">
        <v>31</v>
      </c>
      <c r="AX209" s="13" t="s">
        <v>74</v>
      </c>
      <c r="AY209" s="237" t="s">
        <v>126</v>
      </c>
    </row>
    <row r="210" s="13" customFormat="1">
      <c r="A210" s="13"/>
      <c r="B210" s="226"/>
      <c r="C210" s="227"/>
      <c r="D210" s="228" t="s">
        <v>134</v>
      </c>
      <c r="E210" s="229" t="s">
        <v>1</v>
      </c>
      <c r="F210" s="230" t="s">
        <v>247</v>
      </c>
      <c r="G210" s="227"/>
      <c r="H210" s="231">
        <v>76</v>
      </c>
      <c r="I210" s="232"/>
      <c r="J210" s="227"/>
      <c r="K210" s="227"/>
      <c r="L210" s="233"/>
      <c r="M210" s="234"/>
      <c r="N210" s="235"/>
      <c r="O210" s="235"/>
      <c r="P210" s="235"/>
      <c r="Q210" s="235"/>
      <c r="R210" s="235"/>
      <c r="S210" s="235"/>
      <c r="T210" s="236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7" t="s">
        <v>134</v>
      </c>
      <c r="AU210" s="237" t="s">
        <v>81</v>
      </c>
      <c r="AV210" s="13" t="s">
        <v>81</v>
      </c>
      <c r="AW210" s="13" t="s">
        <v>31</v>
      </c>
      <c r="AX210" s="13" t="s">
        <v>74</v>
      </c>
      <c r="AY210" s="237" t="s">
        <v>126</v>
      </c>
    </row>
    <row r="211" s="13" customFormat="1">
      <c r="A211" s="13"/>
      <c r="B211" s="226"/>
      <c r="C211" s="227"/>
      <c r="D211" s="228" t="s">
        <v>134</v>
      </c>
      <c r="E211" s="229" t="s">
        <v>1</v>
      </c>
      <c r="F211" s="230" t="s">
        <v>248</v>
      </c>
      <c r="G211" s="227"/>
      <c r="H211" s="231">
        <v>76</v>
      </c>
      <c r="I211" s="232"/>
      <c r="J211" s="227"/>
      <c r="K211" s="227"/>
      <c r="L211" s="233"/>
      <c r="M211" s="234"/>
      <c r="N211" s="235"/>
      <c r="O211" s="235"/>
      <c r="P211" s="235"/>
      <c r="Q211" s="235"/>
      <c r="R211" s="235"/>
      <c r="S211" s="235"/>
      <c r="T211" s="236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7" t="s">
        <v>134</v>
      </c>
      <c r="AU211" s="237" t="s">
        <v>81</v>
      </c>
      <c r="AV211" s="13" t="s">
        <v>81</v>
      </c>
      <c r="AW211" s="13" t="s">
        <v>31</v>
      </c>
      <c r="AX211" s="13" t="s">
        <v>74</v>
      </c>
      <c r="AY211" s="237" t="s">
        <v>126</v>
      </c>
    </row>
    <row r="212" s="13" customFormat="1">
      <c r="A212" s="13"/>
      <c r="B212" s="226"/>
      <c r="C212" s="227"/>
      <c r="D212" s="228" t="s">
        <v>134</v>
      </c>
      <c r="E212" s="229" t="s">
        <v>1</v>
      </c>
      <c r="F212" s="230" t="s">
        <v>249</v>
      </c>
      <c r="G212" s="227"/>
      <c r="H212" s="231">
        <v>18</v>
      </c>
      <c r="I212" s="232"/>
      <c r="J212" s="227"/>
      <c r="K212" s="227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134</v>
      </c>
      <c r="AU212" s="237" t="s">
        <v>81</v>
      </c>
      <c r="AV212" s="13" t="s">
        <v>81</v>
      </c>
      <c r="AW212" s="13" t="s">
        <v>31</v>
      </c>
      <c r="AX212" s="13" t="s">
        <v>74</v>
      </c>
      <c r="AY212" s="237" t="s">
        <v>126</v>
      </c>
    </row>
    <row r="213" s="13" customFormat="1">
      <c r="A213" s="13"/>
      <c r="B213" s="226"/>
      <c r="C213" s="227"/>
      <c r="D213" s="228" t="s">
        <v>134</v>
      </c>
      <c r="E213" s="229" t="s">
        <v>1</v>
      </c>
      <c r="F213" s="230" t="s">
        <v>250</v>
      </c>
      <c r="G213" s="227"/>
      <c r="H213" s="231">
        <v>229</v>
      </c>
      <c r="I213" s="232"/>
      <c r="J213" s="227"/>
      <c r="K213" s="227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134</v>
      </c>
      <c r="AU213" s="237" t="s">
        <v>81</v>
      </c>
      <c r="AV213" s="13" t="s">
        <v>81</v>
      </c>
      <c r="AW213" s="13" t="s">
        <v>31</v>
      </c>
      <c r="AX213" s="13" t="s">
        <v>74</v>
      </c>
      <c r="AY213" s="237" t="s">
        <v>126</v>
      </c>
    </row>
    <row r="214" s="13" customFormat="1">
      <c r="A214" s="13"/>
      <c r="B214" s="226"/>
      <c r="C214" s="227"/>
      <c r="D214" s="228" t="s">
        <v>134</v>
      </c>
      <c r="E214" s="229" t="s">
        <v>1</v>
      </c>
      <c r="F214" s="230" t="s">
        <v>251</v>
      </c>
      <c r="G214" s="227"/>
      <c r="H214" s="231">
        <v>100</v>
      </c>
      <c r="I214" s="232"/>
      <c r="J214" s="227"/>
      <c r="K214" s="227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134</v>
      </c>
      <c r="AU214" s="237" t="s">
        <v>81</v>
      </c>
      <c r="AV214" s="13" t="s">
        <v>81</v>
      </c>
      <c r="AW214" s="13" t="s">
        <v>31</v>
      </c>
      <c r="AX214" s="13" t="s">
        <v>74</v>
      </c>
      <c r="AY214" s="237" t="s">
        <v>126</v>
      </c>
    </row>
    <row r="215" s="13" customFormat="1">
      <c r="A215" s="13"/>
      <c r="B215" s="226"/>
      <c r="C215" s="227"/>
      <c r="D215" s="228" t="s">
        <v>134</v>
      </c>
      <c r="E215" s="229" t="s">
        <v>1</v>
      </c>
      <c r="F215" s="230" t="s">
        <v>252</v>
      </c>
      <c r="G215" s="227"/>
      <c r="H215" s="231">
        <v>18</v>
      </c>
      <c r="I215" s="232"/>
      <c r="J215" s="227"/>
      <c r="K215" s="227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134</v>
      </c>
      <c r="AU215" s="237" t="s">
        <v>81</v>
      </c>
      <c r="AV215" s="13" t="s">
        <v>81</v>
      </c>
      <c r="AW215" s="13" t="s">
        <v>31</v>
      </c>
      <c r="AX215" s="13" t="s">
        <v>74</v>
      </c>
      <c r="AY215" s="237" t="s">
        <v>126</v>
      </c>
    </row>
    <row r="216" s="13" customFormat="1">
      <c r="A216" s="13"/>
      <c r="B216" s="226"/>
      <c r="C216" s="227"/>
      <c r="D216" s="228" t="s">
        <v>134</v>
      </c>
      <c r="E216" s="229" t="s">
        <v>1</v>
      </c>
      <c r="F216" s="230" t="s">
        <v>253</v>
      </c>
      <c r="G216" s="227"/>
      <c r="H216" s="231">
        <v>150</v>
      </c>
      <c r="I216" s="232"/>
      <c r="J216" s="227"/>
      <c r="K216" s="227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134</v>
      </c>
      <c r="AU216" s="237" t="s">
        <v>81</v>
      </c>
      <c r="AV216" s="13" t="s">
        <v>81</v>
      </c>
      <c r="AW216" s="13" t="s">
        <v>31</v>
      </c>
      <c r="AX216" s="13" t="s">
        <v>74</v>
      </c>
      <c r="AY216" s="237" t="s">
        <v>126</v>
      </c>
    </row>
    <row r="217" s="13" customFormat="1">
      <c r="A217" s="13"/>
      <c r="B217" s="226"/>
      <c r="C217" s="227"/>
      <c r="D217" s="228" t="s">
        <v>134</v>
      </c>
      <c r="E217" s="229" t="s">
        <v>1</v>
      </c>
      <c r="F217" s="230" t="s">
        <v>254</v>
      </c>
      <c r="G217" s="227"/>
      <c r="H217" s="231">
        <v>79</v>
      </c>
      <c r="I217" s="232"/>
      <c r="J217" s="227"/>
      <c r="K217" s="227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134</v>
      </c>
      <c r="AU217" s="237" t="s">
        <v>81</v>
      </c>
      <c r="AV217" s="13" t="s">
        <v>81</v>
      </c>
      <c r="AW217" s="13" t="s">
        <v>31</v>
      </c>
      <c r="AX217" s="13" t="s">
        <v>74</v>
      </c>
      <c r="AY217" s="237" t="s">
        <v>126</v>
      </c>
    </row>
    <row r="218" s="13" customFormat="1">
      <c r="A218" s="13"/>
      <c r="B218" s="226"/>
      <c r="C218" s="227"/>
      <c r="D218" s="228" t="s">
        <v>134</v>
      </c>
      <c r="E218" s="229" t="s">
        <v>1</v>
      </c>
      <c r="F218" s="230" t="s">
        <v>255</v>
      </c>
      <c r="G218" s="227"/>
      <c r="H218" s="231">
        <v>77</v>
      </c>
      <c r="I218" s="232"/>
      <c r="J218" s="227"/>
      <c r="K218" s="227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134</v>
      </c>
      <c r="AU218" s="237" t="s">
        <v>81</v>
      </c>
      <c r="AV218" s="13" t="s">
        <v>81</v>
      </c>
      <c r="AW218" s="13" t="s">
        <v>31</v>
      </c>
      <c r="AX218" s="13" t="s">
        <v>74</v>
      </c>
      <c r="AY218" s="237" t="s">
        <v>126</v>
      </c>
    </row>
    <row r="219" s="13" customFormat="1">
      <c r="A219" s="13"/>
      <c r="B219" s="226"/>
      <c r="C219" s="227"/>
      <c r="D219" s="228" t="s">
        <v>134</v>
      </c>
      <c r="E219" s="229" t="s">
        <v>1</v>
      </c>
      <c r="F219" s="230" t="s">
        <v>256</v>
      </c>
      <c r="G219" s="227"/>
      <c r="H219" s="231">
        <v>81</v>
      </c>
      <c r="I219" s="232"/>
      <c r="J219" s="227"/>
      <c r="K219" s="227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134</v>
      </c>
      <c r="AU219" s="237" t="s">
        <v>81</v>
      </c>
      <c r="AV219" s="13" t="s">
        <v>81</v>
      </c>
      <c r="AW219" s="13" t="s">
        <v>31</v>
      </c>
      <c r="AX219" s="13" t="s">
        <v>74</v>
      </c>
      <c r="AY219" s="237" t="s">
        <v>126</v>
      </c>
    </row>
    <row r="220" s="13" customFormat="1">
      <c r="A220" s="13"/>
      <c r="B220" s="226"/>
      <c r="C220" s="227"/>
      <c r="D220" s="228" t="s">
        <v>134</v>
      </c>
      <c r="E220" s="229" t="s">
        <v>1</v>
      </c>
      <c r="F220" s="230" t="s">
        <v>257</v>
      </c>
      <c r="G220" s="227"/>
      <c r="H220" s="231">
        <v>81</v>
      </c>
      <c r="I220" s="232"/>
      <c r="J220" s="227"/>
      <c r="K220" s="227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134</v>
      </c>
      <c r="AU220" s="237" t="s">
        <v>81</v>
      </c>
      <c r="AV220" s="13" t="s">
        <v>81</v>
      </c>
      <c r="AW220" s="13" t="s">
        <v>31</v>
      </c>
      <c r="AX220" s="13" t="s">
        <v>74</v>
      </c>
      <c r="AY220" s="237" t="s">
        <v>126</v>
      </c>
    </row>
    <row r="221" s="13" customFormat="1">
      <c r="A221" s="13"/>
      <c r="B221" s="226"/>
      <c r="C221" s="227"/>
      <c r="D221" s="228" t="s">
        <v>134</v>
      </c>
      <c r="E221" s="229" t="s">
        <v>1</v>
      </c>
      <c r="F221" s="230" t="s">
        <v>258</v>
      </c>
      <c r="G221" s="227"/>
      <c r="H221" s="231">
        <v>76</v>
      </c>
      <c r="I221" s="232"/>
      <c r="J221" s="227"/>
      <c r="K221" s="227"/>
      <c r="L221" s="233"/>
      <c r="M221" s="234"/>
      <c r="N221" s="235"/>
      <c r="O221" s="235"/>
      <c r="P221" s="235"/>
      <c r="Q221" s="235"/>
      <c r="R221" s="235"/>
      <c r="S221" s="235"/>
      <c r="T221" s="236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7" t="s">
        <v>134</v>
      </c>
      <c r="AU221" s="237" t="s">
        <v>81</v>
      </c>
      <c r="AV221" s="13" t="s">
        <v>81</v>
      </c>
      <c r="AW221" s="13" t="s">
        <v>31</v>
      </c>
      <c r="AX221" s="13" t="s">
        <v>74</v>
      </c>
      <c r="AY221" s="237" t="s">
        <v>126</v>
      </c>
    </row>
    <row r="222" s="13" customFormat="1">
      <c r="A222" s="13"/>
      <c r="B222" s="226"/>
      <c r="C222" s="227"/>
      <c r="D222" s="228" t="s">
        <v>134</v>
      </c>
      <c r="E222" s="229" t="s">
        <v>1</v>
      </c>
      <c r="F222" s="230" t="s">
        <v>259</v>
      </c>
      <c r="G222" s="227"/>
      <c r="H222" s="231">
        <v>80</v>
      </c>
      <c r="I222" s="232"/>
      <c r="J222" s="227"/>
      <c r="K222" s="227"/>
      <c r="L222" s="233"/>
      <c r="M222" s="234"/>
      <c r="N222" s="235"/>
      <c r="O222" s="235"/>
      <c r="P222" s="235"/>
      <c r="Q222" s="235"/>
      <c r="R222" s="235"/>
      <c r="S222" s="235"/>
      <c r="T222" s="236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7" t="s">
        <v>134</v>
      </c>
      <c r="AU222" s="237" t="s">
        <v>81</v>
      </c>
      <c r="AV222" s="13" t="s">
        <v>81</v>
      </c>
      <c r="AW222" s="13" t="s">
        <v>31</v>
      </c>
      <c r="AX222" s="13" t="s">
        <v>74</v>
      </c>
      <c r="AY222" s="237" t="s">
        <v>126</v>
      </c>
    </row>
    <row r="223" s="13" customFormat="1">
      <c r="A223" s="13"/>
      <c r="B223" s="226"/>
      <c r="C223" s="227"/>
      <c r="D223" s="228" t="s">
        <v>134</v>
      </c>
      <c r="E223" s="229" t="s">
        <v>1</v>
      </c>
      <c r="F223" s="230" t="s">
        <v>260</v>
      </c>
      <c r="G223" s="227"/>
      <c r="H223" s="231">
        <v>61</v>
      </c>
      <c r="I223" s="232"/>
      <c r="J223" s="227"/>
      <c r="K223" s="227"/>
      <c r="L223" s="233"/>
      <c r="M223" s="234"/>
      <c r="N223" s="235"/>
      <c r="O223" s="235"/>
      <c r="P223" s="235"/>
      <c r="Q223" s="235"/>
      <c r="R223" s="235"/>
      <c r="S223" s="235"/>
      <c r="T223" s="236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7" t="s">
        <v>134</v>
      </c>
      <c r="AU223" s="237" t="s">
        <v>81</v>
      </c>
      <c r="AV223" s="13" t="s">
        <v>81</v>
      </c>
      <c r="AW223" s="13" t="s">
        <v>31</v>
      </c>
      <c r="AX223" s="13" t="s">
        <v>74</v>
      </c>
      <c r="AY223" s="237" t="s">
        <v>126</v>
      </c>
    </row>
    <row r="224" s="13" customFormat="1">
      <c r="A224" s="13"/>
      <c r="B224" s="226"/>
      <c r="C224" s="227"/>
      <c r="D224" s="228" t="s">
        <v>134</v>
      </c>
      <c r="E224" s="229" t="s">
        <v>1</v>
      </c>
      <c r="F224" s="230" t="s">
        <v>261</v>
      </c>
      <c r="G224" s="227"/>
      <c r="H224" s="231">
        <v>59</v>
      </c>
      <c r="I224" s="232"/>
      <c r="J224" s="227"/>
      <c r="K224" s="227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134</v>
      </c>
      <c r="AU224" s="237" t="s">
        <v>81</v>
      </c>
      <c r="AV224" s="13" t="s">
        <v>81</v>
      </c>
      <c r="AW224" s="13" t="s">
        <v>31</v>
      </c>
      <c r="AX224" s="13" t="s">
        <v>74</v>
      </c>
      <c r="AY224" s="237" t="s">
        <v>126</v>
      </c>
    </row>
    <row r="225" s="13" customFormat="1">
      <c r="A225" s="13"/>
      <c r="B225" s="226"/>
      <c r="C225" s="227"/>
      <c r="D225" s="228" t="s">
        <v>134</v>
      </c>
      <c r="E225" s="229" t="s">
        <v>1</v>
      </c>
      <c r="F225" s="230" t="s">
        <v>262</v>
      </c>
      <c r="G225" s="227"/>
      <c r="H225" s="231">
        <v>248</v>
      </c>
      <c r="I225" s="232"/>
      <c r="J225" s="227"/>
      <c r="K225" s="227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134</v>
      </c>
      <c r="AU225" s="237" t="s">
        <v>81</v>
      </c>
      <c r="AV225" s="13" t="s">
        <v>81</v>
      </c>
      <c r="AW225" s="13" t="s">
        <v>31</v>
      </c>
      <c r="AX225" s="13" t="s">
        <v>74</v>
      </c>
      <c r="AY225" s="237" t="s">
        <v>126</v>
      </c>
    </row>
    <row r="226" s="13" customFormat="1">
      <c r="A226" s="13"/>
      <c r="B226" s="226"/>
      <c r="C226" s="227"/>
      <c r="D226" s="228" t="s">
        <v>134</v>
      </c>
      <c r="E226" s="229" t="s">
        <v>1</v>
      </c>
      <c r="F226" s="230" t="s">
        <v>263</v>
      </c>
      <c r="G226" s="227"/>
      <c r="H226" s="231">
        <v>143</v>
      </c>
      <c r="I226" s="232"/>
      <c r="J226" s="227"/>
      <c r="K226" s="227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134</v>
      </c>
      <c r="AU226" s="237" t="s">
        <v>81</v>
      </c>
      <c r="AV226" s="13" t="s">
        <v>81</v>
      </c>
      <c r="AW226" s="13" t="s">
        <v>31</v>
      </c>
      <c r="AX226" s="13" t="s">
        <v>74</v>
      </c>
      <c r="AY226" s="237" t="s">
        <v>126</v>
      </c>
    </row>
    <row r="227" s="13" customFormat="1">
      <c r="A227" s="13"/>
      <c r="B227" s="226"/>
      <c r="C227" s="227"/>
      <c r="D227" s="228" t="s">
        <v>134</v>
      </c>
      <c r="E227" s="229" t="s">
        <v>1</v>
      </c>
      <c r="F227" s="230" t="s">
        <v>264</v>
      </c>
      <c r="G227" s="227"/>
      <c r="H227" s="231">
        <v>79</v>
      </c>
      <c r="I227" s="232"/>
      <c r="J227" s="227"/>
      <c r="K227" s="227"/>
      <c r="L227" s="233"/>
      <c r="M227" s="234"/>
      <c r="N227" s="235"/>
      <c r="O227" s="235"/>
      <c r="P227" s="235"/>
      <c r="Q227" s="235"/>
      <c r="R227" s="235"/>
      <c r="S227" s="235"/>
      <c r="T227" s="236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7" t="s">
        <v>134</v>
      </c>
      <c r="AU227" s="237" t="s">
        <v>81</v>
      </c>
      <c r="AV227" s="13" t="s">
        <v>81</v>
      </c>
      <c r="AW227" s="13" t="s">
        <v>31</v>
      </c>
      <c r="AX227" s="13" t="s">
        <v>74</v>
      </c>
      <c r="AY227" s="237" t="s">
        <v>126</v>
      </c>
    </row>
    <row r="228" s="13" customFormat="1">
      <c r="A228" s="13"/>
      <c r="B228" s="226"/>
      <c r="C228" s="227"/>
      <c r="D228" s="228" t="s">
        <v>134</v>
      </c>
      <c r="E228" s="229" t="s">
        <v>1</v>
      </c>
      <c r="F228" s="230" t="s">
        <v>265</v>
      </c>
      <c r="G228" s="227"/>
      <c r="H228" s="231">
        <v>80</v>
      </c>
      <c r="I228" s="232"/>
      <c r="J228" s="227"/>
      <c r="K228" s="227"/>
      <c r="L228" s="233"/>
      <c r="M228" s="234"/>
      <c r="N228" s="235"/>
      <c r="O228" s="235"/>
      <c r="P228" s="235"/>
      <c r="Q228" s="235"/>
      <c r="R228" s="235"/>
      <c r="S228" s="235"/>
      <c r="T228" s="236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7" t="s">
        <v>134</v>
      </c>
      <c r="AU228" s="237" t="s">
        <v>81</v>
      </c>
      <c r="AV228" s="13" t="s">
        <v>81</v>
      </c>
      <c r="AW228" s="13" t="s">
        <v>31</v>
      </c>
      <c r="AX228" s="13" t="s">
        <v>74</v>
      </c>
      <c r="AY228" s="237" t="s">
        <v>126</v>
      </c>
    </row>
    <row r="229" s="14" customFormat="1">
      <c r="A229" s="14"/>
      <c r="B229" s="238"/>
      <c r="C229" s="239"/>
      <c r="D229" s="228" t="s">
        <v>134</v>
      </c>
      <c r="E229" s="240" t="s">
        <v>1</v>
      </c>
      <c r="F229" s="241" t="s">
        <v>137</v>
      </c>
      <c r="G229" s="239"/>
      <c r="H229" s="242">
        <v>2792</v>
      </c>
      <c r="I229" s="243"/>
      <c r="J229" s="239"/>
      <c r="K229" s="239"/>
      <c r="L229" s="244"/>
      <c r="M229" s="245"/>
      <c r="N229" s="246"/>
      <c r="O229" s="246"/>
      <c r="P229" s="246"/>
      <c r="Q229" s="246"/>
      <c r="R229" s="246"/>
      <c r="S229" s="246"/>
      <c r="T229" s="247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48" t="s">
        <v>134</v>
      </c>
      <c r="AU229" s="248" t="s">
        <v>81</v>
      </c>
      <c r="AV229" s="14" t="s">
        <v>132</v>
      </c>
      <c r="AW229" s="14" t="s">
        <v>31</v>
      </c>
      <c r="AX229" s="14" t="s">
        <v>79</v>
      </c>
      <c r="AY229" s="248" t="s">
        <v>126</v>
      </c>
    </row>
    <row r="230" s="2" customFormat="1" ht="33" customHeight="1">
      <c r="A230" s="38"/>
      <c r="B230" s="39"/>
      <c r="C230" s="212" t="s">
        <v>266</v>
      </c>
      <c r="D230" s="212" t="s">
        <v>128</v>
      </c>
      <c r="E230" s="213" t="s">
        <v>267</v>
      </c>
      <c r="F230" s="214" t="s">
        <v>268</v>
      </c>
      <c r="G230" s="215" t="s">
        <v>223</v>
      </c>
      <c r="H230" s="216">
        <v>2245</v>
      </c>
      <c r="I230" s="217"/>
      <c r="J230" s="218">
        <f>ROUND(I230*H230,2)</f>
        <v>0</v>
      </c>
      <c r="K230" s="219"/>
      <c r="L230" s="44"/>
      <c r="M230" s="220" t="s">
        <v>1</v>
      </c>
      <c r="N230" s="221" t="s">
        <v>39</v>
      </c>
      <c r="O230" s="91"/>
      <c r="P230" s="222">
        <f>O230*H230</f>
        <v>0</v>
      </c>
      <c r="Q230" s="222">
        <v>0.0011900000000000001</v>
      </c>
      <c r="R230" s="222">
        <f>Q230*H230</f>
        <v>2.6715500000000003</v>
      </c>
      <c r="S230" s="222">
        <v>1.0000000000000001E-05</v>
      </c>
      <c r="T230" s="223">
        <f>S230*H230</f>
        <v>0.022450000000000001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4" t="s">
        <v>132</v>
      </c>
      <c r="AT230" s="224" t="s">
        <v>128</v>
      </c>
      <c r="AU230" s="224" t="s">
        <v>81</v>
      </c>
      <c r="AY230" s="17" t="s">
        <v>126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7" t="s">
        <v>79</v>
      </c>
      <c r="BK230" s="225">
        <f>ROUND(I230*H230,2)</f>
        <v>0</v>
      </c>
      <c r="BL230" s="17" t="s">
        <v>132</v>
      </c>
      <c r="BM230" s="224" t="s">
        <v>269</v>
      </c>
    </row>
    <row r="231" s="13" customFormat="1">
      <c r="A231" s="13"/>
      <c r="B231" s="226"/>
      <c r="C231" s="227"/>
      <c r="D231" s="228" t="s">
        <v>134</v>
      </c>
      <c r="E231" s="229" t="s">
        <v>1</v>
      </c>
      <c r="F231" s="230" t="s">
        <v>270</v>
      </c>
      <c r="G231" s="227"/>
      <c r="H231" s="231">
        <v>25</v>
      </c>
      <c r="I231" s="232"/>
      <c r="J231" s="227"/>
      <c r="K231" s="227"/>
      <c r="L231" s="233"/>
      <c r="M231" s="234"/>
      <c r="N231" s="235"/>
      <c r="O231" s="235"/>
      <c r="P231" s="235"/>
      <c r="Q231" s="235"/>
      <c r="R231" s="235"/>
      <c r="S231" s="235"/>
      <c r="T231" s="23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7" t="s">
        <v>134</v>
      </c>
      <c r="AU231" s="237" t="s">
        <v>81</v>
      </c>
      <c r="AV231" s="13" t="s">
        <v>81</v>
      </c>
      <c r="AW231" s="13" t="s">
        <v>31</v>
      </c>
      <c r="AX231" s="13" t="s">
        <v>74</v>
      </c>
      <c r="AY231" s="237" t="s">
        <v>126</v>
      </c>
    </row>
    <row r="232" s="13" customFormat="1">
      <c r="A232" s="13"/>
      <c r="B232" s="226"/>
      <c r="C232" s="227"/>
      <c r="D232" s="228" t="s">
        <v>134</v>
      </c>
      <c r="E232" s="229" t="s">
        <v>1</v>
      </c>
      <c r="F232" s="230" t="s">
        <v>271</v>
      </c>
      <c r="G232" s="227"/>
      <c r="H232" s="231">
        <v>57</v>
      </c>
      <c r="I232" s="232"/>
      <c r="J232" s="227"/>
      <c r="K232" s="227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134</v>
      </c>
      <c r="AU232" s="237" t="s">
        <v>81</v>
      </c>
      <c r="AV232" s="13" t="s">
        <v>81</v>
      </c>
      <c r="AW232" s="13" t="s">
        <v>31</v>
      </c>
      <c r="AX232" s="13" t="s">
        <v>74</v>
      </c>
      <c r="AY232" s="237" t="s">
        <v>126</v>
      </c>
    </row>
    <row r="233" s="13" customFormat="1">
      <c r="A233" s="13"/>
      <c r="B233" s="226"/>
      <c r="C233" s="227"/>
      <c r="D233" s="228" t="s">
        <v>134</v>
      </c>
      <c r="E233" s="229" t="s">
        <v>1</v>
      </c>
      <c r="F233" s="230" t="s">
        <v>272</v>
      </c>
      <c r="G233" s="227"/>
      <c r="H233" s="231">
        <v>6</v>
      </c>
      <c r="I233" s="232"/>
      <c r="J233" s="227"/>
      <c r="K233" s="227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134</v>
      </c>
      <c r="AU233" s="237" t="s">
        <v>81</v>
      </c>
      <c r="AV233" s="13" t="s">
        <v>81</v>
      </c>
      <c r="AW233" s="13" t="s">
        <v>31</v>
      </c>
      <c r="AX233" s="13" t="s">
        <v>74</v>
      </c>
      <c r="AY233" s="237" t="s">
        <v>126</v>
      </c>
    </row>
    <row r="234" s="13" customFormat="1">
      <c r="A234" s="13"/>
      <c r="B234" s="226"/>
      <c r="C234" s="227"/>
      <c r="D234" s="228" t="s">
        <v>134</v>
      </c>
      <c r="E234" s="229" t="s">
        <v>1</v>
      </c>
      <c r="F234" s="230" t="s">
        <v>273</v>
      </c>
      <c r="G234" s="227"/>
      <c r="H234" s="231">
        <v>587</v>
      </c>
      <c r="I234" s="232"/>
      <c r="J234" s="227"/>
      <c r="K234" s="227"/>
      <c r="L234" s="233"/>
      <c r="M234" s="234"/>
      <c r="N234" s="235"/>
      <c r="O234" s="235"/>
      <c r="P234" s="235"/>
      <c r="Q234" s="235"/>
      <c r="R234" s="235"/>
      <c r="S234" s="235"/>
      <c r="T234" s="236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7" t="s">
        <v>134</v>
      </c>
      <c r="AU234" s="237" t="s">
        <v>81</v>
      </c>
      <c r="AV234" s="13" t="s">
        <v>81</v>
      </c>
      <c r="AW234" s="13" t="s">
        <v>31</v>
      </c>
      <c r="AX234" s="13" t="s">
        <v>74</v>
      </c>
      <c r="AY234" s="237" t="s">
        <v>126</v>
      </c>
    </row>
    <row r="235" s="13" customFormat="1">
      <c r="A235" s="13"/>
      <c r="B235" s="226"/>
      <c r="C235" s="227"/>
      <c r="D235" s="228" t="s">
        <v>134</v>
      </c>
      <c r="E235" s="229" t="s">
        <v>1</v>
      </c>
      <c r="F235" s="230" t="s">
        <v>274</v>
      </c>
      <c r="G235" s="227"/>
      <c r="H235" s="231">
        <v>222</v>
      </c>
      <c r="I235" s="232"/>
      <c r="J235" s="227"/>
      <c r="K235" s="227"/>
      <c r="L235" s="233"/>
      <c r="M235" s="234"/>
      <c r="N235" s="235"/>
      <c r="O235" s="235"/>
      <c r="P235" s="235"/>
      <c r="Q235" s="235"/>
      <c r="R235" s="235"/>
      <c r="S235" s="235"/>
      <c r="T235" s="236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7" t="s">
        <v>134</v>
      </c>
      <c r="AU235" s="237" t="s">
        <v>81</v>
      </c>
      <c r="AV235" s="13" t="s">
        <v>81</v>
      </c>
      <c r="AW235" s="13" t="s">
        <v>31</v>
      </c>
      <c r="AX235" s="13" t="s">
        <v>74</v>
      </c>
      <c r="AY235" s="237" t="s">
        <v>126</v>
      </c>
    </row>
    <row r="236" s="13" customFormat="1">
      <c r="A236" s="13"/>
      <c r="B236" s="226"/>
      <c r="C236" s="227"/>
      <c r="D236" s="228" t="s">
        <v>134</v>
      </c>
      <c r="E236" s="229" t="s">
        <v>1</v>
      </c>
      <c r="F236" s="230" t="s">
        <v>275</v>
      </c>
      <c r="G236" s="227"/>
      <c r="H236" s="231">
        <v>18</v>
      </c>
      <c r="I236" s="232"/>
      <c r="J236" s="227"/>
      <c r="K236" s="227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134</v>
      </c>
      <c r="AU236" s="237" t="s">
        <v>81</v>
      </c>
      <c r="AV236" s="13" t="s">
        <v>81</v>
      </c>
      <c r="AW236" s="13" t="s">
        <v>31</v>
      </c>
      <c r="AX236" s="13" t="s">
        <v>74</v>
      </c>
      <c r="AY236" s="237" t="s">
        <v>126</v>
      </c>
    </row>
    <row r="237" s="13" customFormat="1">
      <c r="A237" s="13"/>
      <c r="B237" s="226"/>
      <c r="C237" s="227"/>
      <c r="D237" s="228" t="s">
        <v>134</v>
      </c>
      <c r="E237" s="229" t="s">
        <v>1</v>
      </c>
      <c r="F237" s="230" t="s">
        <v>276</v>
      </c>
      <c r="G237" s="227"/>
      <c r="H237" s="231">
        <v>268</v>
      </c>
      <c r="I237" s="232"/>
      <c r="J237" s="227"/>
      <c r="K237" s="227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134</v>
      </c>
      <c r="AU237" s="237" t="s">
        <v>81</v>
      </c>
      <c r="AV237" s="13" t="s">
        <v>81</v>
      </c>
      <c r="AW237" s="13" t="s">
        <v>31</v>
      </c>
      <c r="AX237" s="13" t="s">
        <v>74</v>
      </c>
      <c r="AY237" s="237" t="s">
        <v>126</v>
      </c>
    </row>
    <row r="238" s="13" customFormat="1">
      <c r="A238" s="13"/>
      <c r="B238" s="226"/>
      <c r="C238" s="227"/>
      <c r="D238" s="228" t="s">
        <v>134</v>
      </c>
      <c r="E238" s="229" t="s">
        <v>1</v>
      </c>
      <c r="F238" s="230" t="s">
        <v>277</v>
      </c>
      <c r="G238" s="227"/>
      <c r="H238" s="231">
        <v>168</v>
      </c>
      <c r="I238" s="232"/>
      <c r="J238" s="227"/>
      <c r="K238" s="227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134</v>
      </c>
      <c r="AU238" s="237" t="s">
        <v>81</v>
      </c>
      <c r="AV238" s="13" t="s">
        <v>81</v>
      </c>
      <c r="AW238" s="13" t="s">
        <v>31</v>
      </c>
      <c r="AX238" s="13" t="s">
        <v>74</v>
      </c>
      <c r="AY238" s="237" t="s">
        <v>126</v>
      </c>
    </row>
    <row r="239" s="13" customFormat="1">
      <c r="A239" s="13"/>
      <c r="B239" s="226"/>
      <c r="C239" s="227"/>
      <c r="D239" s="228" t="s">
        <v>134</v>
      </c>
      <c r="E239" s="229" t="s">
        <v>1</v>
      </c>
      <c r="F239" s="230" t="s">
        <v>278</v>
      </c>
      <c r="G239" s="227"/>
      <c r="H239" s="231">
        <v>86</v>
      </c>
      <c r="I239" s="232"/>
      <c r="J239" s="227"/>
      <c r="K239" s="227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134</v>
      </c>
      <c r="AU239" s="237" t="s">
        <v>81</v>
      </c>
      <c r="AV239" s="13" t="s">
        <v>81</v>
      </c>
      <c r="AW239" s="13" t="s">
        <v>31</v>
      </c>
      <c r="AX239" s="13" t="s">
        <v>74</v>
      </c>
      <c r="AY239" s="237" t="s">
        <v>126</v>
      </c>
    </row>
    <row r="240" s="13" customFormat="1">
      <c r="A240" s="13"/>
      <c r="B240" s="226"/>
      <c r="C240" s="227"/>
      <c r="D240" s="228" t="s">
        <v>134</v>
      </c>
      <c r="E240" s="229" t="s">
        <v>1</v>
      </c>
      <c r="F240" s="230" t="s">
        <v>279</v>
      </c>
      <c r="G240" s="227"/>
      <c r="H240" s="231">
        <v>103</v>
      </c>
      <c r="I240" s="232"/>
      <c r="J240" s="227"/>
      <c r="K240" s="227"/>
      <c r="L240" s="233"/>
      <c r="M240" s="234"/>
      <c r="N240" s="235"/>
      <c r="O240" s="235"/>
      <c r="P240" s="235"/>
      <c r="Q240" s="235"/>
      <c r="R240" s="235"/>
      <c r="S240" s="235"/>
      <c r="T240" s="23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7" t="s">
        <v>134</v>
      </c>
      <c r="AU240" s="237" t="s">
        <v>81</v>
      </c>
      <c r="AV240" s="13" t="s">
        <v>81</v>
      </c>
      <c r="AW240" s="13" t="s">
        <v>31</v>
      </c>
      <c r="AX240" s="13" t="s">
        <v>74</v>
      </c>
      <c r="AY240" s="237" t="s">
        <v>126</v>
      </c>
    </row>
    <row r="241" s="13" customFormat="1">
      <c r="A241" s="13"/>
      <c r="B241" s="226"/>
      <c r="C241" s="227"/>
      <c r="D241" s="228" t="s">
        <v>134</v>
      </c>
      <c r="E241" s="229" t="s">
        <v>1</v>
      </c>
      <c r="F241" s="230" t="s">
        <v>280</v>
      </c>
      <c r="G241" s="227"/>
      <c r="H241" s="231">
        <v>60</v>
      </c>
      <c r="I241" s="232"/>
      <c r="J241" s="227"/>
      <c r="K241" s="227"/>
      <c r="L241" s="233"/>
      <c r="M241" s="234"/>
      <c r="N241" s="235"/>
      <c r="O241" s="235"/>
      <c r="P241" s="235"/>
      <c r="Q241" s="235"/>
      <c r="R241" s="235"/>
      <c r="S241" s="235"/>
      <c r="T241" s="236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7" t="s">
        <v>134</v>
      </c>
      <c r="AU241" s="237" t="s">
        <v>81</v>
      </c>
      <c r="AV241" s="13" t="s">
        <v>81</v>
      </c>
      <c r="AW241" s="13" t="s">
        <v>31</v>
      </c>
      <c r="AX241" s="13" t="s">
        <v>74</v>
      </c>
      <c r="AY241" s="237" t="s">
        <v>126</v>
      </c>
    </row>
    <row r="242" s="13" customFormat="1">
      <c r="A242" s="13"/>
      <c r="B242" s="226"/>
      <c r="C242" s="227"/>
      <c r="D242" s="228" t="s">
        <v>134</v>
      </c>
      <c r="E242" s="229" t="s">
        <v>1</v>
      </c>
      <c r="F242" s="230" t="s">
        <v>281</v>
      </c>
      <c r="G242" s="227"/>
      <c r="H242" s="231">
        <v>86</v>
      </c>
      <c r="I242" s="232"/>
      <c r="J242" s="227"/>
      <c r="K242" s="227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134</v>
      </c>
      <c r="AU242" s="237" t="s">
        <v>81</v>
      </c>
      <c r="AV242" s="13" t="s">
        <v>81</v>
      </c>
      <c r="AW242" s="13" t="s">
        <v>31</v>
      </c>
      <c r="AX242" s="13" t="s">
        <v>74</v>
      </c>
      <c r="AY242" s="237" t="s">
        <v>126</v>
      </c>
    </row>
    <row r="243" s="13" customFormat="1">
      <c r="A243" s="13"/>
      <c r="B243" s="226"/>
      <c r="C243" s="227"/>
      <c r="D243" s="228" t="s">
        <v>134</v>
      </c>
      <c r="E243" s="229" t="s">
        <v>1</v>
      </c>
      <c r="F243" s="230" t="s">
        <v>282</v>
      </c>
      <c r="G243" s="227"/>
      <c r="H243" s="231">
        <v>167</v>
      </c>
      <c r="I243" s="232"/>
      <c r="J243" s="227"/>
      <c r="K243" s="227"/>
      <c r="L243" s="233"/>
      <c r="M243" s="234"/>
      <c r="N243" s="235"/>
      <c r="O243" s="235"/>
      <c r="P243" s="235"/>
      <c r="Q243" s="235"/>
      <c r="R243" s="235"/>
      <c r="S243" s="235"/>
      <c r="T243" s="236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7" t="s">
        <v>134</v>
      </c>
      <c r="AU243" s="237" t="s">
        <v>81</v>
      </c>
      <c r="AV243" s="13" t="s">
        <v>81</v>
      </c>
      <c r="AW243" s="13" t="s">
        <v>31</v>
      </c>
      <c r="AX243" s="13" t="s">
        <v>74</v>
      </c>
      <c r="AY243" s="237" t="s">
        <v>126</v>
      </c>
    </row>
    <row r="244" s="13" customFormat="1">
      <c r="A244" s="13"/>
      <c r="B244" s="226"/>
      <c r="C244" s="227"/>
      <c r="D244" s="228" t="s">
        <v>134</v>
      </c>
      <c r="E244" s="229" t="s">
        <v>1</v>
      </c>
      <c r="F244" s="230" t="s">
        <v>283</v>
      </c>
      <c r="G244" s="227"/>
      <c r="H244" s="231">
        <v>92</v>
      </c>
      <c r="I244" s="232"/>
      <c r="J244" s="227"/>
      <c r="K244" s="227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134</v>
      </c>
      <c r="AU244" s="237" t="s">
        <v>81</v>
      </c>
      <c r="AV244" s="13" t="s">
        <v>81</v>
      </c>
      <c r="AW244" s="13" t="s">
        <v>31</v>
      </c>
      <c r="AX244" s="13" t="s">
        <v>74</v>
      </c>
      <c r="AY244" s="237" t="s">
        <v>126</v>
      </c>
    </row>
    <row r="245" s="13" customFormat="1">
      <c r="A245" s="13"/>
      <c r="B245" s="226"/>
      <c r="C245" s="227"/>
      <c r="D245" s="228" t="s">
        <v>134</v>
      </c>
      <c r="E245" s="229" t="s">
        <v>1</v>
      </c>
      <c r="F245" s="230" t="s">
        <v>284</v>
      </c>
      <c r="G245" s="227"/>
      <c r="H245" s="231">
        <v>300</v>
      </c>
      <c r="I245" s="232"/>
      <c r="J245" s="227"/>
      <c r="K245" s="227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134</v>
      </c>
      <c r="AU245" s="237" t="s">
        <v>81</v>
      </c>
      <c r="AV245" s="13" t="s">
        <v>81</v>
      </c>
      <c r="AW245" s="13" t="s">
        <v>31</v>
      </c>
      <c r="AX245" s="13" t="s">
        <v>74</v>
      </c>
      <c r="AY245" s="237" t="s">
        <v>126</v>
      </c>
    </row>
    <row r="246" s="14" customFormat="1">
      <c r="A246" s="14"/>
      <c r="B246" s="238"/>
      <c r="C246" s="239"/>
      <c r="D246" s="228" t="s">
        <v>134</v>
      </c>
      <c r="E246" s="240" t="s">
        <v>1</v>
      </c>
      <c r="F246" s="241" t="s">
        <v>137</v>
      </c>
      <c r="G246" s="239"/>
      <c r="H246" s="242">
        <v>2245</v>
      </c>
      <c r="I246" s="243"/>
      <c r="J246" s="239"/>
      <c r="K246" s="239"/>
      <c r="L246" s="244"/>
      <c r="M246" s="245"/>
      <c r="N246" s="246"/>
      <c r="O246" s="246"/>
      <c r="P246" s="246"/>
      <c r="Q246" s="246"/>
      <c r="R246" s="246"/>
      <c r="S246" s="246"/>
      <c r="T246" s="247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48" t="s">
        <v>134</v>
      </c>
      <c r="AU246" s="248" t="s">
        <v>81</v>
      </c>
      <c r="AV246" s="14" t="s">
        <v>132</v>
      </c>
      <c r="AW246" s="14" t="s">
        <v>31</v>
      </c>
      <c r="AX246" s="14" t="s">
        <v>79</v>
      </c>
      <c r="AY246" s="248" t="s">
        <v>126</v>
      </c>
    </row>
    <row r="247" s="2" customFormat="1" ht="33" customHeight="1">
      <c r="A247" s="38"/>
      <c r="B247" s="39"/>
      <c r="C247" s="212" t="s">
        <v>7</v>
      </c>
      <c r="D247" s="212" t="s">
        <v>128</v>
      </c>
      <c r="E247" s="213" t="s">
        <v>285</v>
      </c>
      <c r="F247" s="214" t="s">
        <v>286</v>
      </c>
      <c r="G247" s="215" t="s">
        <v>223</v>
      </c>
      <c r="H247" s="216">
        <v>13072</v>
      </c>
      <c r="I247" s="217"/>
      <c r="J247" s="218">
        <f>ROUND(I247*H247,2)</f>
        <v>0</v>
      </c>
      <c r="K247" s="219"/>
      <c r="L247" s="44"/>
      <c r="M247" s="220" t="s">
        <v>1</v>
      </c>
      <c r="N247" s="221" t="s">
        <v>39</v>
      </c>
      <c r="O247" s="91"/>
      <c r="P247" s="222">
        <f>O247*H247</f>
        <v>0</v>
      </c>
      <c r="Q247" s="222">
        <v>0.0017799999999999999</v>
      </c>
      <c r="R247" s="222">
        <f>Q247*H247</f>
        <v>23.268159999999998</v>
      </c>
      <c r="S247" s="222">
        <v>1.0000000000000001E-05</v>
      </c>
      <c r="T247" s="223">
        <f>S247*H247</f>
        <v>0.13072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24" t="s">
        <v>132</v>
      </c>
      <c r="AT247" s="224" t="s">
        <v>128</v>
      </c>
      <c r="AU247" s="224" t="s">
        <v>81</v>
      </c>
      <c r="AY247" s="17" t="s">
        <v>126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7" t="s">
        <v>79</v>
      </c>
      <c r="BK247" s="225">
        <f>ROUND(I247*H247,2)</f>
        <v>0</v>
      </c>
      <c r="BL247" s="17" t="s">
        <v>132</v>
      </c>
      <c r="BM247" s="224" t="s">
        <v>287</v>
      </c>
    </row>
    <row r="248" s="13" customFormat="1">
      <c r="A248" s="13"/>
      <c r="B248" s="226"/>
      <c r="C248" s="227"/>
      <c r="D248" s="228" t="s">
        <v>134</v>
      </c>
      <c r="E248" s="229" t="s">
        <v>1</v>
      </c>
      <c r="F248" s="230" t="s">
        <v>288</v>
      </c>
      <c r="G248" s="227"/>
      <c r="H248" s="231">
        <v>522</v>
      </c>
      <c r="I248" s="232"/>
      <c r="J248" s="227"/>
      <c r="K248" s="227"/>
      <c r="L248" s="233"/>
      <c r="M248" s="234"/>
      <c r="N248" s="235"/>
      <c r="O248" s="235"/>
      <c r="P248" s="235"/>
      <c r="Q248" s="235"/>
      <c r="R248" s="235"/>
      <c r="S248" s="235"/>
      <c r="T248" s="236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7" t="s">
        <v>134</v>
      </c>
      <c r="AU248" s="237" t="s">
        <v>81</v>
      </c>
      <c r="AV248" s="13" t="s">
        <v>81</v>
      </c>
      <c r="AW248" s="13" t="s">
        <v>31</v>
      </c>
      <c r="AX248" s="13" t="s">
        <v>74</v>
      </c>
      <c r="AY248" s="237" t="s">
        <v>126</v>
      </c>
    </row>
    <row r="249" s="13" customFormat="1">
      <c r="A249" s="13"/>
      <c r="B249" s="226"/>
      <c r="C249" s="227"/>
      <c r="D249" s="228" t="s">
        <v>134</v>
      </c>
      <c r="E249" s="229" t="s">
        <v>1</v>
      </c>
      <c r="F249" s="230" t="s">
        <v>289</v>
      </c>
      <c r="G249" s="227"/>
      <c r="H249" s="231">
        <v>391</v>
      </c>
      <c r="I249" s="232"/>
      <c r="J249" s="227"/>
      <c r="K249" s="227"/>
      <c r="L249" s="233"/>
      <c r="M249" s="234"/>
      <c r="N249" s="235"/>
      <c r="O249" s="235"/>
      <c r="P249" s="235"/>
      <c r="Q249" s="235"/>
      <c r="R249" s="235"/>
      <c r="S249" s="235"/>
      <c r="T249" s="23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7" t="s">
        <v>134</v>
      </c>
      <c r="AU249" s="237" t="s">
        <v>81</v>
      </c>
      <c r="AV249" s="13" t="s">
        <v>81</v>
      </c>
      <c r="AW249" s="13" t="s">
        <v>31</v>
      </c>
      <c r="AX249" s="13" t="s">
        <v>74</v>
      </c>
      <c r="AY249" s="237" t="s">
        <v>126</v>
      </c>
    </row>
    <row r="250" s="13" customFormat="1">
      <c r="A250" s="13"/>
      <c r="B250" s="226"/>
      <c r="C250" s="227"/>
      <c r="D250" s="228" t="s">
        <v>134</v>
      </c>
      <c r="E250" s="229" t="s">
        <v>1</v>
      </c>
      <c r="F250" s="230" t="s">
        <v>290</v>
      </c>
      <c r="G250" s="227"/>
      <c r="H250" s="231">
        <v>25</v>
      </c>
      <c r="I250" s="232"/>
      <c r="J250" s="227"/>
      <c r="K250" s="227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134</v>
      </c>
      <c r="AU250" s="237" t="s">
        <v>81</v>
      </c>
      <c r="AV250" s="13" t="s">
        <v>81</v>
      </c>
      <c r="AW250" s="13" t="s">
        <v>31</v>
      </c>
      <c r="AX250" s="13" t="s">
        <v>74</v>
      </c>
      <c r="AY250" s="237" t="s">
        <v>126</v>
      </c>
    </row>
    <row r="251" s="13" customFormat="1">
      <c r="A251" s="13"/>
      <c r="B251" s="226"/>
      <c r="C251" s="227"/>
      <c r="D251" s="228" t="s">
        <v>134</v>
      </c>
      <c r="E251" s="229" t="s">
        <v>1</v>
      </c>
      <c r="F251" s="230" t="s">
        <v>291</v>
      </c>
      <c r="G251" s="227"/>
      <c r="H251" s="231">
        <v>41</v>
      </c>
      <c r="I251" s="232"/>
      <c r="J251" s="227"/>
      <c r="K251" s="227"/>
      <c r="L251" s="233"/>
      <c r="M251" s="234"/>
      <c r="N251" s="235"/>
      <c r="O251" s="235"/>
      <c r="P251" s="235"/>
      <c r="Q251" s="235"/>
      <c r="R251" s="235"/>
      <c r="S251" s="235"/>
      <c r="T251" s="236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7" t="s">
        <v>134</v>
      </c>
      <c r="AU251" s="237" t="s">
        <v>81</v>
      </c>
      <c r="AV251" s="13" t="s">
        <v>81</v>
      </c>
      <c r="AW251" s="13" t="s">
        <v>31</v>
      </c>
      <c r="AX251" s="13" t="s">
        <v>74</v>
      </c>
      <c r="AY251" s="237" t="s">
        <v>126</v>
      </c>
    </row>
    <row r="252" s="13" customFormat="1">
      <c r="A252" s="13"/>
      <c r="B252" s="226"/>
      <c r="C252" s="227"/>
      <c r="D252" s="228" t="s">
        <v>134</v>
      </c>
      <c r="E252" s="229" t="s">
        <v>1</v>
      </c>
      <c r="F252" s="230" t="s">
        <v>292</v>
      </c>
      <c r="G252" s="227"/>
      <c r="H252" s="231">
        <v>19</v>
      </c>
      <c r="I252" s="232"/>
      <c r="J252" s="227"/>
      <c r="K252" s="227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134</v>
      </c>
      <c r="AU252" s="237" t="s">
        <v>81</v>
      </c>
      <c r="AV252" s="13" t="s">
        <v>81</v>
      </c>
      <c r="AW252" s="13" t="s">
        <v>31</v>
      </c>
      <c r="AX252" s="13" t="s">
        <v>74</v>
      </c>
      <c r="AY252" s="237" t="s">
        <v>126</v>
      </c>
    </row>
    <row r="253" s="13" customFormat="1">
      <c r="A253" s="13"/>
      <c r="B253" s="226"/>
      <c r="C253" s="227"/>
      <c r="D253" s="228" t="s">
        <v>134</v>
      </c>
      <c r="E253" s="229" t="s">
        <v>1</v>
      </c>
      <c r="F253" s="230" t="s">
        <v>293</v>
      </c>
      <c r="G253" s="227"/>
      <c r="H253" s="231">
        <v>114</v>
      </c>
      <c r="I253" s="232"/>
      <c r="J253" s="227"/>
      <c r="K253" s="227"/>
      <c r="L253" s="233"/>
      <c r="M253" s="234"/>
      <c r="N253" s="235"/>
      <c r="O253" s="235"/>
      <c r="P253" s="235"/>
      <c r="Q253" s="235"/>
      <c r="R253" s="235"/>
      <c r="S253" s="235"/>
      <c r="T253" s="236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7" t="s">
        <v>134</v>
      </c>
      <c r="AU253" s="237" t="s">
        <v>81</v>
      </c>
      <c r="AV253" s="13" t="s">
        <v>81</v>
      </c>
      <c r="AW253" s="13" t="s">
        <v>31</v>
      </c>
      <c r="AX253" s="13" t="s">
        <v>74</v>
      </c>
      <c r="AY253" s="237" t="s">
        <v>126</v>
      </c>
    </row>
    <row r="254" s="13" customFormat="1">
      <c r="A254" s="13"/>
      <c r="B254" s="226"/>
      <c r="C254" s="227"/>
      <c r="D254" s="228" t="s">
        <v>134</v>
      </c>
      <c r="E254" s="229" t="s">
        <v>1</v>
      </c>
      <c r="F254" s="230" t="s">
        <v>294</v>
      </c>
      <c r="G254" s="227"/>
      <c r="H254" s="231">
        <v>96</v>
      </c>
      <c r="I254" s="232"/>
      <c r="J254" s="227"/>
      <c r="K254" s="227"/>
      <c r="L254" s="233"/>
      <c r="M254" s="234"/>
      <c r="N254" s="235"/>
      <c r="O254" s="235"/>
      <c r="P254" s="235"/>
      <c r="Q254" s="235"/>
      <c r="R254" s="235"/>
      <c r="S254" s="235"/>
      <c r="T254" s="23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7" t="s">
        <v>134</v>
      </c>
      <c r="AU254" s="237" t="s">
        <v>81</v>
      </c>
      <c r="AV254" s="13" t="s">
        <v>81</v>
      </c>
      <c r="AW254" s="13" t="s">
        <v>31</v>
      </c>
      <c r="AX254" s="13" t="s">
        <v>74</v>
      </c>
      <c r="AY254" s="237" t="s">
        <v>126</v>
      </c>
    </row>
    <row r="255" s="13" customFormat="1">
      <c r="A255" s="13"/>
      <c r="B255" s="226"/>
      <c r="C255" s="227"/>
      <c r="D255" s="228" t="s">
        <v>134</v>
      </c>
      <c r="E255" s="229" t="s">
        <v>1</v>
      </c>
      <c r="F255" s="230" t="s">
        <v>295</v>
      </c>
      <c r="G255" s="227"/>
      <c r="H255" s="231">
        <v>63</v>
      </c>
      <c r="I255" s="232"/>
      <c r="J255" s="227"/>
      <c r="K255" s="227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134</v>
      </c>
      <c r="AU255" s="237" t="s">
        <v>81</v>
      </c>
      <c r="AV255" s="13" t="s">
        <v>81</v>
      </c>
      <c r="AW255" s="13" t="s">
        <v>31</v>
      </c>
      <c r="AX255" s="13" t="s">
        <v>74</v>
      </c>
      <c r="AY255" s="237" t="s">
        <v>126</v>
      </c>
    </row>
    <row r="256" s="13" customFormat="1">
      <c r="A256" s="13"/>
      <c r="B256" s="226"/>
      <c r="C256" s="227"/>
      <c r="D256" s="228" t="s">
        <v>134</v>
      </c>
      <c r="E256" s="229" t="s">
        <v>1</v>
      </c>
      <c r="F256" s="230" t="s">
        <v>296</v>
      </c>
      <c r="G256" s="227"/>
      <c r="H256" s="231">
        <v>27</v>
      </c>
      <c r="I256" s="232"/>
      <c r="J256" s="227"/>
      <c r="K256" s="227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134</v>
      </c>
      <c r="AU256" s="237" t="s">
        <v>81</v>
      </c>
      <c r="AV256" s="13" t="s">
        <v>81</v>
      </c>
      <c r="AW256" s="13" t="s">
        <v>31</v>
      </c>
      <c r="AX256" s="13" t="s">
        <v>74</v>
      </c>
      <c r="AY256" s="237" t="s">
        <v>126</v>
      </c>
    </row>
    <row r="257" s="13" customFormat="1">
      <c r="A257" s="13"/>
      <c r="B257" s="226"/>
      <c r="C257" s="227"/>
      <c r="D257" s="228" t="s">
        <v>134</v>
      </c>
      <c r="E257" s="229" t="s">
        <v>1</v>
      </c>
      <c r="F257" s="230" t="s">
        <v>297</v>
      </c>
      <c r="G257" s="227"/>
      <c r="H257" s="231">
        <v>161</v>
      </c>
      <c r="I257" s="232"/>
      <c r="J257" s="227"/>
      <c r="K257" s="227"/>
      <c r="L257" s="233"/>
      <c r="M257" s="234"/>
      <c r="N257" s="235"/>
      <c r="O257" s="235"/>
      <c r="P257" s="235"/>
      <c r="Q257" s="235"/>
      <c r="R257" s="235"/>
      <c r="S257" s="235"/>
      <c r="T257" s="236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7" t="s">
        <v>134</v>
      </c>
      <c r="AU257" s="237" t="s">
        <v>81</v>
      </c>
      <c r="AV257" s="13" t="s">
        <v>81</v>
      </c>
      <c r="AW257" s="13" t="s">
        <v>31</v>
      </c>
      <c r="AX257" s="13" t="s">
        <v>74</v>
      </c>
      <c r="AY257" s="237" t="s">
        <v>126</v>
      </c>
    </row>
    <row r="258" s="13" customFormat="1">
      <c r="A258" s="13"/>
      <c r="B258" s="226"/>
      <c r="C258" s="227"/>
      <c r="D258" s="228" t="s">
        <v>134</v>
      </c>
      <c r="E258" s="229" t="s">
        <v>1</v>
      </c>
      <c r="F258" s="230" t="s">
        <v>298</v>
      </c>
      <c r="G258" s="227"/>
      <c r="H258" s="231">
        <v>54</v>
      </c>
      <c r="I258" s="232"/>
      <c r="J258" s="227"/>
      <c r="K258" s="227"/>
      <c r="L258" s="233"/>
      <c r="M258" s="234"/>
      <c r="N258" s="235"/>
      <c r="O258" s="235"/>
      <c r="P258" s="235"/>
      <c r="Q258" s="235"/>
      <c r="R258" s="235"/>
      <c r="S258" s="235"/>
      <c r="T258" s="236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7" t="s">
        <v>134</v>
      </c>
      <c r="AU258" s="237" t="s">
        <v>81</v>
      </c>
      <c r="AV258" s="13" t="s">
        <v>81</v>
      </c>
      <c r="AW258" s="13" t="s">
        <v>31</v>
      </c>
      <c r="AX258" s="13" t="s">
        <v>74</v>
      </c>
      <c r="AY258" s="237" t="s">
        <v>126</v>
      </c>
    </row>
    <row r="259" s="13" customFormat="1">
      <c r="A259" s="13"/>
      <c r="B259" s="226"/>
      <c r="C259" s="227"/>
      <c r="D259" s="228" t="s">
        <v>134</v>
      </c>
      <c r="E259" s="229" t="s">
        <v>1</v>
      </c>
      <c r="F259" s="230" t="s">
        <v>299</v>
      </c>
      <c r="G259" s="227"/>
      <c r="H259" s="231">
        <v>181</v>
      </c>
      <c r="I259" s="232"/>
      <c r="J259" s="227"/>
      <c r="K259" s="227"/>
      <c r="L259" s="233"/>
      <c r="M259" s="234"/>
      <c r="N259" s="235"/>
      <c r="O259" s="235"/>
      <c r="P259" s="235"/>
      <c r="Q259" s="235"/>
      <c r="R259" s="235"/>
      <c r="S259" s="235"/>
      <c r="T259" s="236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7" t="s">
        <v>134</v>
      </c>
      <c r="AU259" s="237" t="s">
        <v>81</v>
      </c>
      <c r="AV259" s="13" t="s">
        <v>81</v>
      </c>
      <c r="AW259" s="13" t="s">
        <v>31</v>
      </c>
      <c r="AX259" s="13" t="s">
        <v>74</v>
      </c>
      <c r="AY259" s="237" t="s">
        <v>126</v>
      </c>
    </row>
    <row r="260" s="13" customFormat="1">
      <c r="A260" s="13"/>
      <c r="B260" s="226"/>
      <c r="C260" s="227"/>
      <c r="D260" s="228" t="s">
        <v>134</v>
      </c>
      <c r="E260" s="229" t="s">
        <v>1</v>
      </c>
      <c r="F260" s="230" t="s">
        <v>300</v>
      </c>
      <c r="G260" s="227"/>
      <c r="H260" s="231">
        <v>83</v>
      </c>
      <c r="I260" s="232"/>
      <c r="J260" s="227"/>
      <c r="K260" s="227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134</v>
      </c>
      <c r="AU260" s="237" t="s">
        <v>81</v>
      </c>
      <c r="AV260" s="13" t="s">
        <v>81</v>
      </c>
      <c r="AW260" s="13" t="s">
        <v>31</v>
      </c>
      <c r="AX260" s="13" t="s">
        <v>74</v>
      </c>
      <c r="AY260" s="237" t="s">
        <v>126</v>
      </c>
    </row>
    <row r="261" s="13" customFormat="1">
      <c r="A261" s="13"/>
      <c r="B261" s="226"/>
      <c r="C261" s="227"/>
      <c r="D261" s="228" t="s">
        <v>134</v>
      </c>
      <c r="E261" s="229" t="s">
        <v>1</v>
      </c>
      <c r="F261" s="230" t="s">
        <v>301</v>
      </c>
      <c r="G261" s="227"/>
      <c r="H261" s="231">
        <v>8</v>
      </c>
      <c r="I261" s="232"/>
      <c r="J261" s="227"/>
      <c r="K261" s="227"/>
      <c r="L261" s="233"/>
      <c r="M261" s="234"/>
      <c r="N261" s="235"/>
      <c r="O261" s="235"/>
      <c r="P261" s="235"/>
      <c r="Q261" s="235"/>
      <c r="R261" s="235"/>
      <c r="S261" s="235"/>
      <c r="T261" s="23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37" t="s">
        <v>134</v>
      </c>
      <c r="AU261" s="237" t="s">
        <v>81</v>
      </c>
      <c r="AV261" s="13" t="s">
        <v>81</v>
      </c>
      <c r="AW261" s="13" t="s">
        <v>31</v>
      </c>
      <c r="AX261" s="13" t="s">
        <v>74</v>
      </c>
      <c r="AY261" s="237" t="s">
        <v>126</v>
      </c>
    </row>
    <row r="262" s="13" customFormat="1">
      <c r="A262" s="13"/>
      <c r="B262" s="226"/>
      <c r="C262" s="227"/>
      <c r="D262" s="228" t="s">
        <v>134</v>
      </c>
      <c r="E262" s="229" t="s">
        <v>1</v>
      </c>
      <c r="F262" s="230" t="s">
        <v>302</v>
      </c>
      <c r="G262" s="227"/>
      <c r="H262" s="231">
        <v>19</v>
      </c>
      <c r="I262" s="232"/>
      <c r="J262" s="227"/>
      <c r="K262" s="227"/>
      <c r="L262" s="233"/>
      <c r="M262" s="234"/>
      <c r="N262" s="235"/>
      <c r="O262" s="235"/>
      <c r="P262" s="235"/>
      <c r="Q262" s="235"/>
      <c r="R262" s="235"/>
      <c r="S262" s="235"/>
      <c r="T262" s="236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7" t="s">
        <v>134</v>
      </c>
      <c r="AU262" s="237" t="s">
        <v>81</v>
      </c>
      <c r="AV262" s="13" t="s">
        <v>81</v>
      </c>
      <c r="AW262" s="13" t="s">
        <v>31</v>
      </c>
      <c r="AX262" s="13" t="s">
        <v>74</v>
      </c>
      <c r="AY262" s="237" t="s">
        <v>126</v>
      </c>
    </row>
    <row r="263" s="13" customFormat="1">
      <c r="A263" s="13"/>
      <c r="B263" s="226"/>
      <c r="C263" s="227"/>
      <c r="D263" s="228" t="s">
        <v>134</v>
      </c>
      <c r="E263" s="229" t="s">
        <v>1</v>
      </c>
      <c r="F263" s="230" t="s">
        <v>303</v>
      </c>
      <c r="G263" s="227"/>
      <c r="H263" s="231">
        <v>637</v>
      </c>
      <c r="I263" s="232"/>
      <c r="J263" s="227"/>
      <c r="K263" s="227"/>
      <c r="L263" s="233"/>
      <c r="M263" s="234"/>
      <c r="N263" s="235"/>
      <c r="O263" s="235"/>
      <c r="P263" s="235"/>
      <c r="Q263" s="235"/>
      <c r="R263" s="235"/>
      <c r="S263" s="235"/>
      <c r="T263" s="23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7" t="s">
        <v>134</v>
      </c>
      <c r="AU263" s="237" t="s">
        <v>81</v>
      </c>
      <c r="AV263" s="13" t="s">
        <v>81</v>
      </c>
      <c r="AW263" s="13" t="s">
        <v>31</v>
      </c>
      <c r="AX263" s="13" t="s">
        <v>74</v>
      </c>
      <c r="AY263" s="237" t="s">
        <v>126</v>
      </c>
    </row>
    <row r="264" s="13" customFormat="1">
      <c r="A264" s="13"/>
      <c r="B264" s="226"/>
      <c r="C264" s="227"/>
      <c r="D264" s="228" t="s">
        <v>134</v>
      </c>
      <c r="E264" s="229" t="s">
        <v>1</v>
      </c>
      <c r="F264" s="230" t="s">
        <v>304</v>
      </c>
      <c r="G264" s="227"/>
      <c r="H264" s="231">
        <v>347</v>
      </c>
      <c r="I264" s="232"/>
      <c r="J264" s="227"/>
      <c r="K264" s="227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134</v>
      </c>
      <c r="AU264" s="237" t="s">
        <v>81</v>
      </c>
      <c r="AV264" s="13" t="s">
        <v>81</v>
      </c>
      <c r="AW264" s="13" t="s">
        <v>31</v>
      </c>
      <c r="AX264" s="13" t="s">
        <v>74</v>
      </c>
      <c r="AY264" s="237" t="s">
        <v>126</v>
      </c>
    </row>
    <row r="265" s="13" customFormat="1">
      <c r="A265" s="13"/>
      <c r="B265" s="226"/>
      <c r="C265" s="227"/>
      <c r="D265" s="228" t="s">
        <v>134</v>
      </c>
      <c r="E265" s="229" t="s">
        <v>1</v>
      </c>
      <c r="F265" s="230" t="s">
        <v>305</v>
      </c>
      <c r="G265" s="227"/>
      <c r="H265" s="231">
        <v>256</v>
      </c>
      <c r="I265" s="232"/>
      <c r="J265" s="227"/>
      <c r="K265" s="227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134</v>
      </c>
      <c r="AU265" s="237" t="s">
        <v>81</v>
      </c>
      <c r="AV265" s="13" t="s">
        <v>81</v>
      </c>
      <c r="AW265" s="13" t="s">
        <v>31</v>
      </c>
      <c r="AX265" s="13" t="s">
        <v>74</v>
      </c>
      <c r="AY265" s="237" t="s">
        <v>126</v>
      </c>
    </row>
    <row r="266" s="13" customFormat="1">
      <c r="A266" s="13"/>
      <c r="B266" s="226"/>
      <c r="C266" s="227"/>
      <c r="D266" s="228" t="s">
        <v>134</v>
      </c>
      <c r="E266" s="229" t="s">
        <v>1</v>
      </c>
      <c r="F266" s="230" t="s">
        <v>306</v>
      </c>
      <c r="G266" s="227"/>
      <c r="H266" s="231">
        <v>253</v>
      </c>
      <c r="I266" s="232"/>
      <c r="J266" s="227"/>
      <c r="K266" s="227"/>
      <c r="L266" s="233"/>
      <c r="M266" s="234"/>
      <c r="N266" s="235"/>
      <c r="O266" s="235"/>
      <c r="P266" s="235"/>
      <c r="Q266" s="235"/>
      <c r="R266" s="235"/>
      <c r="S266" s="235"/>
      <c r="T266" s="236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7" t="s">
        <v>134</v>
      </c>
      <c r="AU266" s="237" t="s">
        <v>81</v>
      </c>
      <c r="AV266" s="13" t="s">
        <v>81</v>
      </c>
      <c r="AW266" s="13" t="s">
        <v>31</v>
      </c>
      <c r="AX266" s="13" t="s">
        <v>74</v>
      </c>
      <c r="AY266" s="237" t="s">
        <v>126</v>
      </c>
    </row>
    <row r="267" s="13" customFormat="1">
      <c r="A267" s="13"/>
      <c r="B267" s="226"/>
      <c r="C267" s="227"/>
      <c r="D267" s="228" t="s">
        <v>134</v>
      </c>
      <c r="E267" s="229" t="s">
        <v>1</v>
      </c>
      <c r="F267" s="230" t="s">
        <v>307</v>
      </c>
      <c r="G267" s="227"/>
      <c r="H267" s="231">
        <v>331</v>
      </c>
      <c r="I267" s="232"/>
      <c r="J267" s="227"/>
      <c r="K267" s="227"/>
      <c r="L267" s="233"/>
      <c r="M267" s="234"/>
      <c r="N267" s="235"/>
      <c r="O267" s="235"/>
      <c r="P267" s="235"/>
      <c r="Q267" s="235"/>
      <c r="R267" s="235"/>
      <c r="S267" s="235"/>
      <c r="T267" s="236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7" t="s">
        <v>134</v>
      </c>
      <c r="AU267" s="237" t="s">
        <v>81</v>
      </c>
      <c r="AV267" s="13" t="s">
        <v>81</v>
      </c>
      <c r="AW267" s="13" t="s">
        <v>31</v>
      </c>
      <c r="AX267" s="13" t="s">
        <v>74</v>
      </c>
      <c r="AY267" s="237" t="s">
        <v>126</v>
      </c>
    </row>
    <row r="268" s="13" customFormat="1">
      <c r="A268" s="13"/>
      <c r="B268" s="226"/>
      <c r="C268" s="227"/>
      <c r="D268" s="228" t="s">
        <v>134</v>
      </c>
      <c r="E268" s="229" t="s">
        <v>1</v>
      </c>
      <c r="F268" s="230" t="s">
        <v>308</v>
      </c>
      <c r="G268" s="227"/>
      <c r="H268" s="231">
        <v>197</v>
      </c>
      <c r="I268" s="232"/>
      <c r="J268" s="227"/>
      <c r="K268" s="227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134</v>
      </c>
      <c r="AU268" s="237" t="s">
        <v>81</v>
      </c>
      <c r="AV268" s="13" t="s">
        <v>81</v>
      </c>
      <c r="AW268" s="13" t="s">
        <v>31</v>
      </c>
      <c r="AX268" s="13" t="s">
        <v>74</v>
      </c>
      <c r="AY268" s="237" t="s">
        <v>126</v>
      </c>
    </row>
    <row r="269" s="13" customFormat="1">
      <c r="A269" s="13"/>
      <c r="B269" s="226"/>
      <c r="C269" s="227"/>
      <c r="D269" s="228" t="s">
        <v>134</v>
      </c>
      <c r="E269" s="229" t="s">
        <v>1</v>
      </c>
      <c r="F269" s="230" t="s">
        <v>309</v>
      </c>
      <c r="G269" s="227"/>
      <c r="H269" s="231">
        <v>268</v>
      </c>
      <c r="I269" s="232"/>
      <c r="J269" s="227"/>
      <c r="K269" s="227"/>
      <c r="L269" s="233"/>
      <c r="M269" s="234"/>
      <c r="N269" s="235"/>
      <c r="O269" s="235"/>
      <c r="P269" s="235"/>
      <c r="Q269" s="235"/>
      <c r="R269" s="235"/>
      <c r="S269" s="235"/>
      <c r="T269" s="236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37" t="s">
        <v>134</v>
      </c>
      <c r="AU269" s="237" t="s">
        <v>81</v>
      </c>
      <c r="AV269" s="13" t="s">
        <v>81</v>
      </c>
      <c r="AW269" s="13" t="s">
        <v>31</v>
      </c>
      <c r="AX269" s="13" t="s">
        <v>74</v>
      </c>
      <c r="AY269" s="237" t="s">
        <v>126</v>
      </c>
    </row>
    <row r="270" s="13" customFormat="1">
      <c r="A270" s="13"/>
      <c r="B270" s="226"/>
      <c r="C270" s="227"/>
      <c r="D270" s="228" t="s">
        <v>134</v>
      </c>
      <c r="E270" s="229" t="s">
        <v>1</v>
      </c>
      <c r="F270" s="230" t="s">
        <v>310</v>
      </c>
      <c r="G270" s="227"/>
      <c r="H270" s="231">
        <v>39</v>
      </c>
      <c r="I270" s="232"/>
      <c r="J270" s="227"/>
      <c r="K270" s="227"/>
      <c r="L270" s="233"/>
      <c r="M270" s="234"/>
      <c r="N270" s="235"/>
      <c r="O270" s="235"/>
      <c r="P270" s="235"/>
      <c r="Q270" s="235"/>
      <c r="R270" s="235"/>
      <c r="S270" s="235"/>
      <c r="T270" s="23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37" t="s">
        <v>134</v>
      </c>
      <c r="AU270" s="237" t="s">
        <v>81</v>
      </c>
      <c r="AV270" s="13" t="s">
        <v>81</v>
      </c>
      <c r="AW270" s="13" t="s">
        <v>31</v>
      </c>
      <c r="AX270" s="13" t="s">
        <v>74</v>
      </c>
      <c r="AY270" s="237" t="s">
        <v>126</v>
      </c>
    </row>
    <row r="271" s="13" customFormat="1">
      <c r="A271" s="13"/>
      <c r="B271" s="226"/>
      <c r="C271" s="227"/>
      <c r="D271" s="228" t="s">
        <v>134</v>
      </c>
      <c r="E271" s="229" t="s">
        <v>1</v>
      </c>
      <c r="F271" s="230" t="s">
        <v>311</v>
      </c>
      <c r="G271" s="227"/>
      <c r="H271" s="231">
        <v>527</v>
      </c>
      <c r="I271" s="232"/>
      <c r="J271" s="227"/>
      <c r="K271" s="227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134</v>
      </c>
      <c r="AU271" s="237" t="s">
        <v>81</v>
      </c>
      <c r="AV271" s="13" t="s">
        <v>81</v>
      </c>
      <c r="AW271" s="13" t="s">
        <v>31</v>
      </c>
      <c r="AX271" s="13" t="s">
        <v>74</v>
      </c>
      <c r="AY271" s="237" t="s">
        <v>126</v>
      </c>
    </row>
    <row r="272" s="13" customFormat="1">
      <c r="A272" s="13"/>
      <c r="B272" s="226"/>
      <c r="C272" s="227"/>
      <c r="D272" s="228" t="s">
        <v>134</v>
      </c>
      <c r="E272" s="229" t="s">
        <v>1</v>
      </c>
      <c r="F272" s="230" t="s">
        <v>312</v>
      </c>
      <c r="G272" s="227"/>
      <c r="H272" s="231">
        <v>103</v>
      </c>
      <c r="I272" s="232"/>
      <c r="J272" s="227"/>
      <c r="K272" s="227"/>
      <c r="L272" s="233"/>
      <c r="M272" s="234"/>
      <c r="N272" s="235"/>
      <c r="O272" s="235"/>
      <c r="P272" s="235"/>
      <c r="Q272" s="235"/>
      <c r="R272" s="235"/>
      <c r="S272" s="235"/>
      <c r="T272" s="236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7" t="s">
        <v>134</v>
      </c>
      <c r="AU272" s="237" t="s">
        <v>81</v>
      </c>
      <c r="AV272" s="13" t="s">
        <v>81</v>
      </c>
      <c r="AW272" s="13" t="s">
        <v>31</v>
      </c>
      <c r="AX272" s="13" t="s">
        <v>74</v>
      </c>
      <c r="AY272" s="237" t="s">
        <v>126</v>
      </c>
    </row>
    <row r="273" s="13" customFormat="1">
      <c r="A273" s="13"/>
      <c r="B273" s="226"/>
      <c r="C273" s="227"/>
      <c r="D273" s="228" t="s">
        <v>134</v>
      </c>
      <c r="E273" s="229" t="s">
        <v>1</v>
      </c>
      <c r="F273" s="230" t="s">
        <v>313</v>
      </c>
      <c r="G273" s="227"/>
      <c r="H273" s="231">
        <v>238</v>
      </c>
      <c r="I273" s="232"/>
      <c r="J273" s="227"/>
      <c r="K273" s="227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134</v>
      </c>
      <c r="AU273" s="237" t="s">
        <v>81</v>
      </c>
      <c r="AV273" s="13" t="s">
        <v>81</v>
      </c>
      <c r="AW273" s="13" t="s">
        <v>31</v>
      </c>
      <c r="AX273" s="13" t="s">
        <v>74</v>
      </c>
      <c r="AY273" s="237" t="s">
        <v>126</v>
      </c>
    </row>
    <row r="274" s="13" customFormat="1">
      <c r="A274" s="13"/>
      <c r="B274" s="226"/>
      <c r="C274" s="227"/>
      <c r="D274" s="228" t="s">
        <v>134</v>
      </c>
      <c r="E274" s="229" t="s">
        <v>1</v>
      </c>
      <c r="F274" s="230" t="s">
        <v>314</v>
      </c>
      <c r="G274" s="227"/>
      <c r="H274" s="231">
        <v>261</v>
      </c>
      <c r="I274" s="232"/>
      <c r="J274" s="227"/>
      <c r="K274" s="227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134</v>
      </c>
      <c r="AU274" s="237" t="s">
        <v>81</v>
      </c>
      <c r="AV274" s="13" t="s">
        <v>81</v>
      </c>
      <c r="AW274" s="13" t="s">
        <v>31</v>
      </c>
      <c r="AX274" s="13" t="s">
        <v>74</v>
      </c>
      <c r="AY274" s="237" t="s">
        <v>126</v>
      </c>
    </row>
    <row r="275" s="13" customFormat="1">
      <c r="A275" s="13"/>
      <c r="B275" s="226"/>
      <c r="C275" s="227"/>
      <c r="D275" s="228" t="s">
        <v>134</v>
      </c>
      <c r="E275" s="229" t="s">
        <v>1</v>
      </c>
      <c r="F275" s="230" t="s">
        <v>315</v>
      </c>
      <c r="G275" s="227"/>
      <c r="H275" s="231">
        <v>29</v>
      </c>
      <c r="I275" s="232"/>
      <c r="J275" s="227"/>
      <c r="K275" s="227"/>
      <c r="L275" s="233"/>
      <c r="M275" s="234"/>
      <c r="N275" s="235"/>
      <c r="O275" s="235"/>
      <c r="P275" s="235"/>
      <c r="Q275" s="235"/>
      <c r="R275" s="235"/>
      <c r="S275" s="235"/>
      <c r="T275" s="236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37" t="s">
        <v>134</v>
      </c>
      <c r="AU275" s="237" t="s">
        <v>81</v>
      </c>
      <c r="AV275" s="13" t="s">
        <v>81</v>
      </c>
      <c r="AW275" s="13" t="s">
        <v>31</v>
      </c>
      <c r="AX275" s="13" t="s">
        <v>74</v>
      </c>
      <c r="AY275" s="237" t="s">
        <v>126</v>
      </c>
    </row>
    <row r="276" s="13" customFormat="1">
      <c r="A276" s="13"/>
      <c r="B276" s="226"/>
      <c r="C276" s="227"/>
      <c r="D276" s="228" t="s">
        <v>134</v>
      </c>
      <c r="E276" s="229" t="s">
        <v>1</v>
      </c>
      <c r="F276" s="230" t="s">
        <v>316</v>
      </c>
      <c r="G276" s="227"/>
      <c r="H276" s="231">
        <v>370</v>
      </c>
      <c r="I276" s="232"/>
      <c r="J276" s="227"/>
      <c r="K276" s="227"/>
      <c r="L276" s="233"/>
      <c r="M276" s="234"/>
      <c r="N276" s="235"/>
      <c r="O276" s="235"/>
      <c r="P276" s="235"/>
      <c r="Q276" s="235"/>
      <c r="R276" s="235"/>
      <c r="S276" s="235"/>
      <c r="T276" s="23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7" t="s">
        <v>134</v>
      </c>
      <c r="AU276" s="237" t="s">
        <v>81</v>
      </c>
      <c r="AV276" s="13" t="s">
        <v>81</v>
      </c>
      <c r="AW276" s="13" t="s">
        <v>31</v>
      </c>
      <c r="AX276" s="13" t="s">
        <v>74</v>
      </c>
      <c r="AY276" s="237" t="s">
        <v>126</v>
      </c>
    </row>
    <row r="277" s="13" customFormat="1">
      <c r="A277" s="13"/>
      <c r="B277" s="226"/>
      <c r="C277" s="227"/>
      <c r="D277" s="228" t="s">
        <v>134</v>
      </c>
      <c r="E277" s="229" t="s">
        <v>1</v>
      </c>
      <c r="F277" s="230" t="s">
        <v>317</v>
      </c>
      <c r="G277" s="227"/>
      <c r="H277" s="231">
        <v>54</v>
      </c>
      <c r="I277" s="232"/>
      <c r="J277" s="227"/>
      <c r="K277" s="227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134</v>
      </c>
      <c r="AU277" s="237" t="s">
        <v>81</v>
      </c>
      <c r="AV277" s="13" t="s">
        <v>81</v>
      </c>
      <c r="AW277" s="13" t="s">
        <v>31</v>
      </c>
      <c r="AX277" s="13" t="s">
        <v>74</v>
      </c>
      <c r="AY277" s="237" t="s">
        <v>126</v>
      </c>
    </row>
    <row r="278" s="13" customFormat="1">
      <c r="A278" s="13"/>
      <c r="B278" s="226"/>
      <c r="C278" s="227"/>
      <c r="D278" s="228" t="s">
        <v>134</v>
      </c>
      <c r="E278" s="229" t="s">
        <v>1</v>
      </c>
      <c r="F278" s="230" t="s">
        <v>318</v>
      </c>
      <c r="G278" s="227"/>
      <c r="H278" s="231">
        <v>28</v>
      </c>
      <c r="I278" s="232"/>
      <c r="J278" s="227"/>
      <c r="K278" s="227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134</v>
      </c>
      <c r="AU278" s="237" t="s">
        <v>81</v>
      </c>
      <c r="AV278" s="13" t="s">
        <v>81</v>
      </c>
      <c r="AW278" s="13" t="s">
        <v>31</v>
      </c>
      <c r="AX278" s="13" t="s">
        <v>74</v>
      </c>
      <c r="AY278" s="237" t="s">
        <v>126</v>
      </c>
    </row>
    <row r="279" s="13" customFormat="1">
      <c r="A279" s="13"/>
      <c r="B279" s="226"/>
      <c r="C279" s="227"/>
      <c r="D279" s="228" t="s">
        <v>134</v>
      </c>
      <c r="E279" s="229" t="s">
        <v>1</v>
      </c>
      <c r="F279" s="230" t="s">
        <v>319</v>
      </c>
      <c r="G279" s="227"/>
      <c r="H279" s="231">
        <v>342</v>
      </c>
      <c r="I279" s="232"/>
      <c r="J279" s="227"/>
      <c r="K279" s="227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134</v>
      </c>
      <c r="AU279" s="237" t="s">
        <v>81</v>
      </c>
      <c r="AV279" s="13" t="s">
        <v>81</v>
      </c>
      <c r="AW279" s="13" t="s">
        <v>31</v>
      </c>
      <c r="AX279" s="13" t="s">
        <v>74</v>
      </c>
      <c r="AY279" s="237" t="s">
        <v>126</v>
      </c>
    </row>
    <row r="280" s="13" customFormat="1">
      <c r="A280" s="13"/>
      <c r="B280" s="226"/>
      <c r="C280" s="227"/>
      <c r="D280" s="228" t="s">
        <v>134</v>
      </c>
      <c r="E280" s="229" t="s">
        <v>1</v>
      </c>
      <c r="F280" s="230" t="s">
        <v>320</v>
      </c>
      <c r="G280" s="227"/>
      <c r="H280" s="231">
        <v>286</v>
      </c>
      <c r="I280" s="232"/>
      <c r="J280" s="227"/>
      <c r="K280" s="227"/>
      <c r="L280" s="233"/>
      <c r="M280" s="234"/>
      <c r="N280" s="235"/>
      <c r="O280" s="235"/>
      <c r="P280" s="235"/>
      <c r="Q280" s="235"/>
      <c r="R280" s="235"/>
      <c r="S280" s="235"/>
      <c r="T280" s="236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7" t="s">
        <v>134</v>
      </c>
      <c r="AU280" s="237" t="s">
        <v>81</v>
      </c>
      <c r="AV280" s="13" t="s">
        <v>81</v>
      </c>
      <c r="AW280" s="13" t="s">
        <v>31</v>
      </c>
      <c r="AX280" s="13" t="s">
        <v>74</v>
      </c>
      <c r="AY280" s="237" t="s">
        <v>126</v>
      </c>
    </row>
    <row r="281" s="13" customFormat="1">
      <c r="A281" s="13"/>
      <c r="B281" s="226"/>
      <c r="C281" s="227"/>
      <c r="D281" s="228" t="s">
        <v>134</v>
      </c>
      <c r="E281" s="229" t="s">
        <v>1</v>
      </c>
      <c r="F281" s="230" t="s">
        <v>321</v>
      </c>
      <c r="G281" s="227"/>
      <c r="H281" s="231">
        <v>270</v>
      </c>
      <c r="I281" s="232"/>
      <c r="J281" s="227"/>
      <c r="K281" s="227"/>
      <c r="L281" s="233"/>
      <c r="M281" s="234"/>
      <c r="N281" s="235"/>
      <c r="O281" s="235"/>
      <c r="P281" s="235"/>
      <c r="Q281" s="235"/>
      <c r="R281" s="235"/>
      <c r="S281" s="235"/>
      <c r="T281" s="236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37" t="s">
        <v>134</v>
      </c>
      <c r="AU281" s="237" t="s">
        <v>81</v>
      </c>
      <c r="AV281" s="13" t="s">
        <v>81</v>
      </c>
      <c r="AW281" s="13" t="s">
        <v>31</v>
      </c>
      <c r="AX281" s="13" t="s">
        <v>74</v>
      </c>
      <c r="AY281" s="237" t="s">
        <v>126</v>
      </c>
    </row>
    <row r="282" s="13" customFormat="1">
      <c r="A282" s="13"/>
      <c r="B282" s="226"/>
      <c r="C282" s="227"/>
      <c r="D282" s="228" t="s">
        <v>134</v>
      </c>
      <c r="E282" s="229" t="s">
        <v>1</v>
      </c>
      <c r="F282" s="230" t="s">
        <v>322</v>
      </c>
      <c r="G282" s="227"/>
      <c r="H282" s="231">
        <v>278</v>
      </c>
      <c r="I282" s="232"/>
      <c r="J282" s="227"/>
      <c r="K282" s="227"/>
      <c r="L282" s="233"/>
      <c r="M282" s="234"/>
      <c r="N282" s="235"/>
      <c r="O282" s="235"/>
      <c r="P282" s="235"/>
      <c r="Q282" s="235"/>
      <c r="R282" s="235"/>
      <c r="S282" s="235"/>
      <c r="T282" s="236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37" t="s">
        <v>134</v>
      </c>
      <c r="AU282" s="237" t="s">
        <v>81</v>
      </c>
      <c r="AV282" s="13" t="s">
        <v>81</v>
      </c>
      <c r="AW282" s="13" t="s">
        <v>31</v>
      </c>
      <c r="AX282" s="13" t="s">
        <v>74</v>
      </c>
      <c r="AY282" s="237" t="s">
        <v>126</v>
      </c>
    </row>
    <row r="283" s="13" customFormat="1">
      <c r="A283" s="13"/>
      <c r="B283" s="226"/>
      <c r="C283" s="227"/>
      <c r="D283" s="228" t="s">
        <v>134</v>
      </c>
      <c r="E283" s="229" t="s">
        <v>1</v>
      </c>
      <c r="F283" s="230" t="s">
        <v>323</v>
      </c>
      <c r="G283" s="227"/>
      <c r="H283" s="231">
        <v>80</v>
      </c>
      <c r="I283" s="232"/>
      <c r="J283" s="227"/>
      <c r="K283" s="227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134</v>
      </c>
      <c r="AU283" s="237" t="s">
        <v>81</v>
      </c>
      <c r="AV283" s="13" t="s">
        <v>81</v>
      </c>
      <c r="AW283" s="13" t="s">
        <v>31</v>
      </c>
      <c r="AX283" s="13" t="s">
        <v>74</v>
      </c>
      <c r="AY283" s="237" t="s">
        <v>126</v>
      </c>
    </row>
    <row r="284" s="13" customFormat="1">
      <c r="A284" s="13"/>
      <c r="B284" s="226"/>
      <c r="C284" s="227"/>
      <c r="D284" s="228" t="s">
        <v>134</v>
      </c>
      <c r="E284" s="229" t="s">
        <v>1</v>
      </c>
      <c r="F284" s="230" t="s">
        <v>324</v>
      </c>
      <c r="G284" s="227"/>
      <c r="H284" s="231">
        <v>68</v>
      </c>
      <c r="I284" s="232"/>
      <c r="J284" s="227"/>
      <c r="K284" s="227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134</v>
      </c>
      <c r="AU284" s="237" t="s">
        <v>81</v>
      </c>
      <c r="AV284" s="13" t="s">
        <v>81</v>
      </c>
      <c r="AW284" s="13" t="s">
        <v>31</v>
      </c>
      <c r="AX284" s="13" t="s">
        <v>74</v>
      </c>
      <c r="AY284" s="237" t="s">
        <v>126</v>
      </c>
    </row>
    <row r="285" s="13" customFormat="1">
      <c r="A285" s="13"/>
      <c r="B285" s="226"/>
      <c r="C285" s="227"/>
      <c r="D285" s="228" t="s">
        <v>134</v>
      </c>
      <c r="E285" s="229" t="s">
        <v>1</v>
      </c>
      <c r="F285" s="230" t="s">
        <v>325</v>
      </c>
      <c r="G285" s="227"/>
      <c r="H285" s="231">
        <v>226</v>
      </c>
      <c r="I285" s="232"/>
      <c r="J285" s="227"/>
      <c r="K285" s="227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134</v>
      </c>
      <c r="AU285" s="237" t="s">
        <v>81</v>
      </c>
      <c r="AV285" s="13" t="s">
        <v>81</v>
      </c>
      <c r="AW285" s="13" t="s">
        <v>31</v>
      </c>
      <c r="AX285" s="13" t="s">
        <v>74</v>
      </c>
      <c r="AY285" s="237" t="s">
        <v>126</v>
      </c>
    </row>
    <row r="286" s="13" customFormat="1">
      <c r="A286" s="13"/>
      <c r="B286" s="226"/>
      <c r="C286" s="227"/>
      <c r="D286" s="228" t="s">
        <v>134</v>
      </c>
      <c r="E286" s="229" t="s">
        <v>1</v>
      </c>
      <c r="F286" s="230" t="s">
        <v>326</v>
      </c>
      <c r="G286" s="227"/>
      <c r="H286" s="231">
        <v>41</v>
      </c>
      <c r="I286" s="232"/>
      <c r="J286" s="227"/>
      <c r="K286" s="227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134</v>
      </c>
      <c r="AU286" s="237" t="s">
        <v>81</v>
      </c>
      <c r="AV286" s="13" t="s">
        <v>81</v>
      </c>
      <c r="AW286" s="13" t="s">
        <v>31</v>
      </c>
      <c r="AX286" s="13" t="s">
        <v>74</v>
      </c>
      <c r="AY286" s="237" t="s">
        <v>126</v>
      </c>
    </row>
    <row r="287" s="13" customFormat="1">
      <c r="A287" s="13"/>
      <c r="B287" s="226"/>
      <c r="C287" s="227"/>
      <c r="D287" s="228" t="s">
        <v>134</v>
      </c>
      <c r="E287" s="229" t="s">
        <v>1</v>
      </c>
      <c r="F287" s="230" t="s">
        <v>327</v>
      </c>
      <c r="G287" s="227"/>
      <c r="H287" s="231">
        <v>29</v>
      </c>
      <c r="I287" s="232"/>
      <c r="J287" s="227"/>
      <c r="K287" s="227"/>
      <c r="L287" s="233"/>
      <c r="M287" s="234"/>
      <c r="N287" s="235"/>
      <c r="O287" s="235"/>
      <c r="P287" s="235"/>
      <c r="Q287" s="235"/>
      <c r="R287" s="235"/>
      <c r="S287" s="235"/>
      <c r="T287" s="236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7" t="s">
        <v>134</v>
      </c>
      <c r="AU287" s="237" t="s">
        <v>81</v>
      </c>
      <c r="AV287" s="13" t="s">
        <v>81</v>
      </c>
      <c r="AW287" s="13" t="s">
        <v>31</v>
      </c>
      <c r="AX287" s="13" t="s">
        <v>74</v>
      </c>
      <c r="AY287" s="237" t="s">
        <v>126</v>
      </c>
    </row>
    <row r="288" s="13" customFormat="1">
      <c r="A288" s="13"/>
      <c r="B288" s="226"/>
      <c r="C288" s="227"/>
      <c r="D288" s="228" t="s">
        <v>134</v>
      </c>
      <c r="E288" s="229" t="s">
        <v>1</v>
      </c>
      <c r="F288" s="230" t="s">
        <v>328</v>
      </c>
      <c r="G288" s="227"/>
      <c r="H288" s="231">
        <v>403</v>
      </c>
      <c r="I288" s="232"/>
      <c r="J288" s="227"/>
      <c r="K288" s="227"/>
      <c r="L288" s="233"/>
      <c r="M288" s="234"/>
      <c r="N288" s="235"/>
      <c r="O288" s="235"/>
      <c r="P288" s="235"/>
      <c r="Q288" s="235"/>
      <c r="R288" s="235"/>
      <c r="S288" s="235"/>
      <c r="T288" s="236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7" t="s">
        <v>134</v>
      </c>
      <c r="AU288" s="237" t="s">
        <v>81</v>
      </c>
      <c r="AV288" s="13" t="s">
        <v>81</v>
      </c>
      <c r="AW288" s="13" t="s">
        <v>31</v>
      </c>
      <c r="AX288" s="13" t="s">
        <v>74</v>
      </c>
      <c r="AY288" s="237" t="s">
        <v>126</v>
      </c>
    </row>
    <row r="289" s="13" customFormat="1">
      <c r="A289" s="13"/>
      <c r="B289" s="226"/>
      <c r="C289" s="227"/>
      <c r="D289" s="228" t="s">
        <v>134</v>
      </c>
      <c r="E289" s="229" t="s">
        <v>1</v>
      </c>
      <c r="F289" s="230" t="s">
        <v>329</v>
      </c>
      <c r="G289" s="227"/>
      <c r="H289" s="231">
        <v>273</v>
      </c>
      <c r="I289" s="232"/>
      <c r="J289" s="227"/>
      <c r="K289" s="227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134</v>
      </c>
      <c r="AU289" s="237" t="s">
        <v>81</v>
      </c>
      <c r="AV289" s="13" t="s">
        <v>81</v>
      </c>
      <c r="AW289" s="13" t="s">
        <v>31</v>
      </c>
      <c r="AX289" s="13" t="s">
        <v>74</v>
      </c>
      <c r="AY289" s="237" t="s">
        <v>126</v>
      </c>
    </row>
    <row r="290" s="13" customFormat="1">
      <c r="A290" s="13"/>
      <c r="B290" s="226"/>
      <c r="C290" s="227"/>
      <c r="D290" s="228" t="s">
        <v>134</v>
      </c>
      <c r="E290" s="229" t="s">
        <v>1</v>
      </c>
      <c r="F290" s="230" t="s">
        <v>330</v>
      </c>
      <c r="G290" s="227"/>
      <c r="H290" s="231">
        <v>911</v>
      </c>
      <c r="I290" s="232"/>
      <c r="J290" s="227"/>
      <c r="K290" s="227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134</v>
      </c>
      <c r="AU290" s="237" t="s">
        <v>81</v>
      </c>
      <c r="AV290" s="13" t="s">
        <v>81</v>
      </c>
      <c r="AW290" s="13" t="s">
        <v>31</v>
      </c>
      <c r="AX290" s="13" t="s">
        <v>74</v>
      </c>
      <c r="AY290" s="237" t="s">
        <v>126</v>
      </c>
    </row>
    <row r="291" s="13" customFormat="1">
      <c r="A291" s="13"/>
      <c r="B291" s="226"/>
      <c r="C291" s="227"/>
      <c r="D291" s="228" t="s">
        <v>134</v>
      </c>
      <c r="E291" s="229" t="s">
        <v>1</v>
      </c>
      <c r="F291" s="230" t="s">
        <v>331</v>
      </c>
      <c r="G291" s="227"/>
      <c r="H291" s="231">
        <v>246</v>
      </c>
      <c r="I291" s="232"/>
      <c r="J291" s="227"/>
      <c r="K291" s="227"/>
      <c r="L291" s="233"/>
      <c r="M291" s="234"/>
      <c r="N291" s="235"/>
      <c r="O291" s="235"/>
      <c r="P291" s="235"/>
      <c r="Q291" s="235"/>
      <c r="R291" s="235"/>
      <c r="S291" s="235"/>
      <c r="T291" s="236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7" t="s">
        <v>134</v>
      </c>
      <c r="AU291" s="237" t="s">
        <v>81</v>
      </c>
      <c r="AV291" s="13" t="s">
        <v>81</v>
      </c>
      <c r="AW291" s="13" t="s">
        <v>31</v>
      </c>
      <c r="AX291" s="13" t="s">
        <v>74</v>
      </c>
      <c r="AY291" s="237" t="s">
        <v>126</v>
      </c>
    </row>
    <row r="292" s="13" customFormat="1">
      <c r="A292" s="13"/>
      <c r="B292" s="226"/>
      <c r="C292" s="227"/>
      <c r="D292" s="228" t="s">
        <v>134</v>
      </c>
      <c r="E292" s="229" t="s">
        <v>1</v>
      </c>
      <c r="F292" s="230" t="s">
        <v>332</v>
      </c>
      <c r="G292" s="227"/>
      <c r="H292" s="231">
        <v>241</v>
      </c>
      <c r="I292" s="232"/>
      <c r="J292" s="227"/>
      <c r="K292" s="227"/>
      <c r="L292" s="233"/>
      <c r="M292" s="234"/>
      <c r="N292" s="235"/>
      <c r="O292" s="235"/>
      <c r="P292" s="235"/>
      <c r="Q292" s="235"/>
      <c r="R292" s="235"/>
      <c r="S292" s="235"/>
      <c r="T292" s="236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7" t="s">
        <v>134</v>
      </c>
      <c r="AU292" s="237" t="s">
        <v>81</v>
      </c>
      <c r="AV292" s="13" t="s">
        <v>81</v>
      </c>
      <c r="AW292" s="13" t="s">
        <v>31</v>
      </c>
      <c r="AX292" s="13" t="s">
        <v>74</v>
      </c>
      <c r="AY292" s="237" t="s">
        <v>126</v>
      </c>
    </row>
    <row r="293" s="13" customFormat="1">
      <c r="A293" s="13"/>
      <c r="B293" s="226"/>
      <c r="C293" s="227"/>
      <c r="D293" s="228" t="s">
        <v>134</v>
      </c>
      <c r="E293" s="229" t="s">
        <v>1</v>
      </c>
      <c r="F293" s="230" t="s">
        <v>333</v>
      </c>
      <c r="G293" s="227"/>
      <c r="H293" s="231">
        <v>281</v>
      </c>
      <c r="I293" s="232"/>
      <c r="J293" s="227"/>
      <c r="K293" s="227"/>
      <c r="L293" s="233"/>
      <c r="M293" s="234"/>
      <c r="N293" s="235"/>
      <c r="O293" s="235"/>
      <c r="P293" s="235"/>
      <c r="Q293" s="235"/>
      <c r="R293" s="235"/>
      <c r="S293" s="235"/>
      <c r="T293" s="236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7" t="s">
        <v>134</v>
      </c>
      <c r="AU293" s="237" t="s">
        <v>81</v>
      </c>
      <c r="AV293" s="13" t="s">
        <v>81</v>
      </c>
      <c r="AW293" s="13" t="s">
        <v>31</v>
      </c>
      <c r="AX293" s="13" t="s">
        <v>74</v>
      </c>
      <c r="AY293" s="237" t="s">
        <v>126</v>
      </c>
    </row>
    <row r="294" s="13" customFormat="1">
      <c r="A294" s="13"/>
      <c r="B294" s="226"/>
      <c r="C294" s="227"/>
      <c r="D294" s="228" t="s">
        <v>134</v>
      </c>
      <c r="E294" s="229" t="s">
        <v>1</v>
      </c>
      <c r="F294" s="230" t="s">
        <v>334</v>
      </c>
      <c r="G294" s="227"/>
      <c r="H294" s="231">
        <v>326</v>
      </c>
      <c r="I294" s="232"/>
      <c r="J294" s="227"/>
      <c r="K294" s="227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134</v>
      </c>
      <c r="AU294" s="237" t="s">
        <v>81</v>
      </c>
      <c r="AV294" s="13" t="s">
        <v>81</v>
      </c>
      <c r="AW294" s="13" t="s">
        <v>31</v>
      </c>
      <c r="AX294" s="13" t="s">
        <v>74</v>
      </c>
      <c r="AY294" s="237" t="s">
        <v>126</v>
      </c>
    </row>
    <row r="295" s="13" customFormat="1">
      <c r="A295" s="13"/>
      <c r="B295" s="226"/>
      <c r="C295" s="227"/>
      <c r="D295" s="228" t="s">
        <v>134</v>
      </c>
      <c r="E295" s="229" t="s">
        <v>1</v>
      </c>
      <c r="F295" s="230" t="s">
        <v>335</v>
      </c>
      <c r="G295" s="227"/>
      <c r="H295" s="231">
        <v>317</v>
      </c>
      <c r="I295" s="232"/>
      <c r="J295" s="227"/>
      <c r="K295" s="227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134</v>
      </c>
      <c r="AU295" s="237" t="s">
        <v>81</v>
      </c>
      <c r="AV295" s="13" t="s">
        <v>81</v>
      </c>
      <c r="AW295" s="13" t="s">
        <v>31</v>
      </c>
      <c r="AX295" s="13" t="s">
        <v>74</v>
      </c>
      <c r="AY295" s="237" t="s">
        <v>126</v>
      </c>
    </row>
    <row r="296" s="13" customFormat="1">
      <c r="A296" s="13"/>
      <c r="B296" s="226"/>
      <c r="C296" s="227"/>
      <c r="D296" s="228" t="s">
        <v>134</v>
      </c>
      <c r="E296" s="229" t="s">
        <v>1</v>
      </c>
      <c r="F296" s="230" t="s">
        <v>336</v>
      </c>
      <c r="G296" s="227"/>
      <c r="H296" s="231">
        <v>265</v>
      </c>
      <c r="I296" s="232"/>
      <c r="J296" s="227"/>
      <c r="K296" s="227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134</v>
      </c>
      <c r="AU296" s="237" t="s">
        <v>81</v>
      </c>
      <c r="AV296" s="13" t="s">
        <v>81</v>
      </c>
      <c r="AW296" s="13" t="s">
        <v>31</v>
      </c>
      <c r="AX296" s="13" t="s">
        <v>74</v>
      </c>
      <c r="AY296" s="237" t="s">
        <v>126</v>
      </c>
    </row>
    <row r="297" s="13" customFormat="1">
      <c r="A297" s="13"/>
      <c r="B297" s="226"/>
      <c r="C297" s="227"/>
      <c r="D297" s="228" t="s">
        <v>134</v>
      </c>
      <c r="E297" s="229" t="s">
        <v>1</v>
      </c>
      <c r="F297" s="230" t="s">
        <v>337</v>
      </c>
      <c r="G297" s="227"/>
      <c r="H297" s="231">
        <v>158</v>
      </c>
      <c r="I297" s="232"/>
      <c r="J297" s="227"/>
      <c r="K297" s="227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134</v>
      </c>
      <c r="AU297" s="237" t="s">
        <v>81</v>
      </c>
      <c r="AV297" s="13" t="s">
        <v>81</v>
      </c>
      <c r="AW297" s="13" t="s">
        <v>31</v>
      </c>
      <c r="AX297" s="13" t="s">
        <v>74</v>
      </c>
      <c r="AY297" s="237" t="s">
        <v>126</v>
      </c>
    </row>
    <row r="298" s="13" customFormat="1">
      <c r="A298" s="13"/>
      <c r="B298" s="226"/>
      <c r="C298" s="227"/>
      <c r="D298" s="228" t="s">
        <v>134</v>
      </c>
      <c r="E298" s="229" t="s">
        <v>1</v>
      </c>
      <c r="F298" s="230" t="s">
        <v>338</v>
      </c>
      <c r="G298" s="227"/>
      <c r="H298" s="231">
        <v>272</v>
      </c>
      <c r="I298" s="232"/>
      <c r="J298" s="227"/>
      <c r="K298" s="227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134</v>
      </c>
      <c r="AU298" s="237" t="s">
        <v>81</v>
      </c>
      <c r="AV298" s="13" t="s">
        <v>81</v>
      </c>
      <c r="AW298" s="13" t="s">
        <v>31</v>
      </c>
      <c r="AX298" s="13" t="s">
        <v>74</v>
      </c>
      <c r="AY298" s="237" t="s">
        <v>126</v>
      </c>
    </row>
    <row r="299" s="13" customFormat="1">
      <c r="A299" s="13"/>
      <c r="B299" s="226"/>
      <c r="C299" s="227"/>
      <c r="D299" s="228" t="s">
        <v>134</v>
      </c>
      <c r="E299" s="229" t="s">
        <v>1</v>
      </c>
      <c r="F299" s="230" t="s">
        <v>339</v>
      </c>
      <c r="G299" s="227"/>
      <c r="H299" s="231">
        <v>228</v>
      </c>
      <c r="I299" s="232"/>
      <c r="J299" s="227"/>
      <c r="K299" s="227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134</v>
      </c>
      <c r="AU299" s="237" t="s">
        <v>81</v>
      </c>
      <c r="AV299" s="13" t="s">
        <v>81</v>
      </c>
      <c r="AW299" s="13" t="s">
        <v>31</v>
      </c>
      <c r="AX299" s="13" t="s">
        <v>74</v>
      </c>
      <c r="AY299" s="237" t="s">
        <v>126</v>
      </c>
    </row>
    <row r="300" s="13" customFormat="1">
      <c r="A300" s="13"/>
      <c r="B300" s="226"/>
      <c r="C300" s="227"/>
      <c r="D300" s="228" t="s">
        <v>134</v>
      </c>
      <c r="E300" s="229" t="s">
        <v>1</v>
      </c>
      <c r="F300" s="230" t="s">
        <v>340</v>
      </c>
      <c r="G300" s="227"/>
      <c r="H300" s="231">
        <v>226</v>
      </c>
      <c r="I300" s="232"/>
      <c r="J300" s="227"/>
      <c r="K300" s="227"/>
      <c r="L300" s="233"/>
      <c r="M300" s="234"/>
      <c r="N300" s="235"/>
      <c r="O300" s="235"/>
      <c r="P300" s="235"/>
      <c r="Q300" s="235"/>
      <c r="R300" s="235"/>
      <c r="S300" s="235"/>
      <c r="T300" s="23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37" t="s">
        <v>134</v>
      </c>
      <c r="AU300" s="237" t="s">
        <v>81</v>
      </c>
      <c r="AV300" s="13" t="s">
        <v>81</v>
      </c>
      <c r="AW300" s="13" t="s">
        <v>31</v>
      </c>
      <c r="AX300" s="13" t="s">
        <v>74</v>
      </c>
      <c r="AY300" s="237" t="s">
        <v>126</v>
      </c>
    </row>
    <row r="301" s="13" customFormat="1">
      <c r="A301" s="13"/>
      <c r="B301" s="226"/>
      <c r="C301" s="227"/>
      <c r="D301" s="228" t="s">
        <v>134</v>
      </c>
      <c r="E301" s="229" t="s">
        <v>1</v>
      </c>
      <c r="F301" s="230" t="s">
        <v>341</v>
      </c>
      <c r="G301" s="227"/>
      <c r="H301" s="231">
        <v>271</v>
      </c>
      <c r="I301" s="232"/>
      <c r="J301" s="227"/>
      <c r="K301" s="227"/>
      <c r="L301" s="233"/>
      <c r="M301" s="234"/>
      <c r="N301" s="235"/>
      <c r="O301" s="235"/>
      <c r="P301" s="235"/>
      <c r="Q301" s="235"/>
      <c r="R301" s="235"/>
      <c r="S301" s="235"/>
      <c r="T301" s="236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37" t="s">
        <v>134</v>
      </c>
      <c r="AU301" s="237" t="s">
        <v>81</v>
      </c>
      <c r="AV301" s="13" t="s">
        <v>81</v>
      </c>
      <c r="AW301" s="13" t="s">
        <v>31</v>
      </c>
      <c r="AX301" s="13" t="s">
        <v>74</v>
      </c>
      <c r="AY301" s="237" t="s">
        <v>126</v>
      </c>
    </row>
    <row r="302" s="13" customFormat="1">
      <c r="A302" s="13"/>
      <c r="B302" s="226"/>
      <c r="C302" s="227"/>
      <c r="D302" s="228" t="s">
        <v>134</v>
      </c>
      <c r="E302" s="229" t="s">
        <v>1</v>
      </c>
      <c r="F302" s="230" t="s">
        <v>342</v>
      </c>
      <c r="G302" s="227"/>
      <c r="H302" s="231">
        <v>275</v>
      </c>
      <c r="I302" s="232"/>
      <c r="J302" s="227"/>
      <c r="K302" s="227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134</v>
      </c>
      <c r="AU302" s="237" t="s">
        <v>81</v>
      </c>
      <c r="AV302" s="13" t="s">
        <v>81</v>
      </c>
      <c r="AW302" s="13" t="s">
        <v>31</v>
      </c>
      <c r="AX302" s="13" t="s">
        <v>74</v>
      </c>
      <c r="AY302" s="237" t="s">
        <v>126</v>
      </c>
    </row>
    <row r="303" s="13" customFormat="1">
      <c r="A303" s="13"/>
      <c r="B303" s="226"/>
      <c r="C303" s="227"/>
      <c r="D303" s="228" t="s">
        <v>134</v>
      </c>
      <c r="E303" s="229" t="s">
        <v>1</v>
      </c>
      <c r="F303" s="230" t="s">
        <v>343</v>
      </c>
      <c r="G303" s="227"/>
      <c r="H303" s="231">
        <v>234</v>
      </c>
      <c r="I303" s="232"/>
      <c r="J303" s="227"/>
      <c r="K303" s="227"/>
      <c r="L303" s="233"/>
      <c r="M303" s="234"/>
      <c r="N303" s="235"/>
      <c r="O303" s="235"/>
      <c r="P303" s="235"/>
      <c r="Q303" s="235"/>
      <c r="R303" s="235"/>
      <c r="S303" s="235"/>
      <c r="T303" s="236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7" t="s">
        <v>134</v>
      </c>
      <c r="AU303" s="237" t="s">
        <v>81</v>
      </c>
      <c r="AV303" s="13" t="s">
        <v>81</v>
      </c>
      <c r="AW303" s="13" t="s">
        <v>31</v>
      </c>
      <c r="AX303" s="13" t="s">
        <v>74</v>
      </c>
      <c r="AY303" s="237" t="s">
        <v>126</v>
      </c>
    </row>
    <row r="304" s="13" customFormat="1">
      <c r="A304" s="13"/>
      <c r="B304" s="226"/>
      <c r="C304" s="227"/>
      <c r="D304" s="228" t="s">
        <v>134</v>
      </c>
      <c r="E304" s="229" t="s">
        <v>1</v>
      </c>
      <c r="F304" s="230" t="s">
        <v>344</v>
      </c>
      <c r="G304" s="227"/>
      <c r="H304" s="231">
        <v>783</v>
      </c>
      <c r="I304" s="232"/>
      <c r="J304" s="227"/>
      <c r="K304" s="227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134</v>
      </c>
      <c r="AU304" s="237" t="s">
        <v>81</v>
      </c>
      <c r="AV304" s="13" t="s">
        <v>81</v>
      </c>
      <c r="AW304" s="13" t="s">
        <v>31</v>
      </c>
      <c r="AX304" s="13" t="s">
        <v>74</v>
      </c>
      <c r="AY304" s="237" t="s">
        <v>126</v>
      </c>
    </row>
    <row r="305" s="14" customFormat="1">
      <c r="A305" s="14"/>
      <c r="B305" s="238"/>
      <c r="C305" s="239"/>
      <c r="D305" s="228" t="s">
        <v>134</v>
      </c>
      <c r="E305" s="240" t="s">
        <v>1</v>
      </c>
      <c r="F305" s="241" t="s">
        <v>137</v>
      </c>
      <c r="G305" s="239"/>
      <c r="H305" s="242">
        <v>13072</v>
      </c>
      <c r="I305" s="243"/>
      <c r="J305" s="239"/>
      <c r="K305" s="239"/>
      <c r="L305" s="244"/>
      <c r="M305" s="245"/>
      <c r="N305" s="246"/>
      <c r="O305" s="246"/>
      <c r="P305" s="246"/>
      <c r="Q305" s="246"/>
      <c r="R305" s="246"/>
      <c r="S305" s="246"/>
      <c r="T305" s="24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48" t="s">
        <v>134</v>
      </c>
      <c r="AU305" s="248" t="s">
        <v>81</v>
      </c>
      <c r="AV305" s="14" t="s">
        <v>132</v>
      </c>
      <c r="AW305" s="14" t="s">
        <v>31</v>
      </c>
      <c r="AX305" s="14" t="s">
        <v>79</v>
      </c>
      <c r="AY305" s="248" t="s">
        <v>126</v>
      </c>
    </row>
    <row r="306" s="2" customFormat="1" ht="33" customHeight="1">
      <c r="A306" s="38"/>
      <c r="B306" s="39"/>
      <c r="C306" s="212" t="s">
        <v>345</v>
      </c>
      <c r="D306" s="212" t="s">
        <v>128</v>
      </c>
      <c r="E306" s="213" t="s">
        <v>346</v>
      </c>
      <c r="F306" s="214" t="s">
        <v>347</v>
      </c>
      <c r="G306" s="215" t="s">
        <v>223</v>
      </c>
      <c r="H306" s="216">
        <v>52</v>
      </c>
      <c r="I306" s="217"/>
      <c r="J306" s="218">
        <f>ROUND(I306*H306,2)</f>
        <v>0</v>
      </c>
      <c r="K306" s="219"/>
      <c r="L306" s="44"/>
      <c r="M306" s="220" t="s">
        <v>1</v>
      </c>
      <c r="N306" s="221" t="s">
        <v>39</v>
      </c>
      <c r="O306" s="91"/>
      <c r="P306" s="222">
        <f>O306*H306</f>
        <v>0</v>
      </c>
      <c r="Q306" s="222">
        <v>0.00029</v>
      </c>
      <c r="R306" s="222">
        <f>Q306*H306</f>
        <v>0.01508</v>
      </c>
      <c r="S306" s="222">
        <v>1.0000000000000001E-05</v>
      </c>
      <c r="T306" s="223">
        <f>S306*H306</f>
        <v>0.00052000000000000006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24" t="s">
        <v>132</v>
      </c>
      <c r="AT306" s="224" t="s">
        <v>128</v>
      </c>
      <c r="AU306" s="224" t="s">
        <v>81</v>
      </c>
      <c r="AY306" s="17" t="s">
        <v>126</v>
      </c>
      <c r="BE306" s="225">
        <f>IF(N306="základní",J306,0)</f>
        <v>0</v>
      </c>
      <c r="BF306" s="225">
        <f>IF(N306="snížená",J306,0)</f>
        <v>0</v>
      </c>
      <c r="BG306" s="225">
        <f>IF(N306="zákl. přenesená",J306,0)</f>
        <v>0</v>
      </c>
      <c r="BH306" s="225">
        <f>IF(N306="sníž. přenesená",J306,0)</f>
        <v>0</v>
      </c>
      <c r="BI306" s="225">
        <f>IF(N306="nulová",J306,0)</f>
        <v>0</v>
      </c>
      <c r="BJ306" s="17" t="s">
        <v>79</v>
      </c>
      <c r="BK306" s="225">
        <f>ROUND(I306*H306,2)</f>
        <v>0</v>
      </c>
      <c r="BL306" s="17" t="s">
        <v>132</v>
      </c>
      <c r="BM306" s="224" t="s">
        <v>348</v>
      </c>
    </row>
    <row r="307" s="13" customFormat="1">
      <c r="A307" s="13"/>
      <c r="B307" s="226"/>
      <c r="C307" s="227"/>
      <c r="D307" s="228" t="s">
        <v>134</v>
      </c>
      <c r="E307" s="229" t="s">
        <v>1</v>
      </c>
      <c r="F307" s="230" t="s">
        <v>349</v>
      </c>
      <c r="G307" s="227"/>
      <c r="H307" s="231">
        <v>11</v>
      </c>
      <c r="I307" s="232"/>
      <c r="J307" s="227"/>
      <c r="K307" s="227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134</v>
      </c>
      <c r="AU307" s="237" t="s">
        <v>81</v>
      </c>
      <c r="AV307" s="13" t="s">
        <v>81</v>
      </c>
      <c r="AW307" s="13" t="s">
        <v>31</v>
      </c>
      <c r="AX307" s="13" t="s">
        <v>74</v>
      </c>
      <c r="AY307" s="237" t="s">
        <v>126</v>
      </c>
    </row>
    <row r="308" s="13" customFormat="1">
      <c r="A308" s="13"/>
      <c r="B308" s="226"/>
      <c r="C308" s="227"/>
      <c r="D308" s="228" t="s">
        <v>134</v>
      </c>
      <c r="E308" s="229" t="s">
        <v>1</v>
      </c>
      <c r="F308" s="230" t="s">
        <v>350</v>
      </c>
      <c r="G308" s="227"/>
      <c r="H308" s="231">
        <v>10</v>
      </c>
      <c r="I308" s="232"/>
      <c r="J308" s="227"/>
      <c r="K308" s="227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134</v>
      </c>
      <c r="AU308" s="237" t="s">
        <v>81</v>
      </c>
      <c r="AV308" s="13" t="s">
        <v>81</v>
      </c>
      <c r="AW308" s="13" t="s">
        <v>31</v>
      </c>
      <c r="AX308" s="13" t="s">
        <v>74</v>
      </c>
      <c r="AY308" s="237" t="s">
        <v>126</v>
      </c>
    </row>
    <row r="309" s="13" customFormat="1">
      <c r="A309" s="13"/>
      <c r="B309" s="226"/>
      <c r="C309" s="227"/>
      <c r="D309" s="228" t="s">
        <v>134</v>
      </c>
      <c r="E309" s="229" t="s">
        <v>1</v>
      </c>
      <c r="F309" s="230" t="s">
        <v>351</v>
      </c>
      <c r="G309" s="227"/>
      <c r="H309" s="231">
        <v>10</v>
      </c>
      <c r="I309" s="232"/>
      <c r="J309" s="227"/>
      <c r="K309" s="227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134</v>
      </c>
      <c r="AU309" s="237" t="s">
        <v>81</v>
      </c>
      <c r="AV309" s="13" t="s">
        <v>81</v>
      </c>
      <c r="AW309" s="13" t="s">
        <v>31</v>
      </c>
      <c r="AX309" s="13" t="s">
        <v>74</v>
      </c>
      <c r="AY309" s="237" t="s">
        <v>126</v>
      </c>
    </row>
    <row r="310" s="13" customFormat="1">
      <c r="A310" s="13"/>
      <c r="B310" s="226"/>
      <c r="C310" s="227"/>
      <c r="D310" s="228" t="s">
        <v>134</v>
      </c>
      <c r="E310" s="229" t="s">
        <v>1</v>
      </c>
      <c r="F310" s="230" t="s">
        <v>352</v>
      </c>
      <c r="G310" s="227"/>
      <c r="H310" s="231">
        <v>4</v>
      </c>
      <c r="I310" s="232"/>
      <c r="J310" s="227"/>
      <c r="K310" s="227"/>
      <c r="L310" s="233"/>
      <c r="M310" s="234"/>
      <c r="N310" s="235"/>
      <c r="O310" s="235"/>
      <c r="P310" s="235"/>
      <c r="Q310" s="235"/>
      <c r="R310" s="235"/>
      <c r="S310" s="235"/>
      <c r="T310" s="236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7" t="s">
        <v>134</v>
      </c>
      <c r="AU310" s="237" t="s">
        <v>81</v>
      </c>
      <c r="AV310" s="13" t="s">
        <v>81</v>
      </c>
      <c r="AW310" s="13" t="s">
        <v>31</v>
      </c>
      <c r="AX310" s="13" t="s">
        <v>74</v>
      </c>
      <c r="AY310" s="237" t="s">
        <v>126</v>
      </c>
    </row>
    <row r="311" s="13" customFormat="1">
      <c r="A311" s="13"/>
      <c r="B311" s="226"/>
      <c r="C311" s="227"/>
      <c r="D311" s="228" t="s">
        <v>134</v>
      </c>
      <c r="E311" s="229" t="s">
        <v>1</v>
      </c>
      <c r="F311" s="230" t="s">
        <v>353</v>
      </c>
      <c r="G311" s="227"/>
      <c r="H311" s="231">
        <v>2</v>
      </c>
      <c r="I311" s="232"/>
      <c r="J311" s="227"/>
      <c r="K311" s="227"/>
      <c r="L311" s="233"/>
      <c r="M311" s="234"/>
      <c r="N311" s="235"/>
      <c r="O311" s="235"/>
      <c r="P311" s="235"/>
      <c r="Q311" s="235"/>
      <c r="R311" s="235"/>
      <c r="S311" s="235"/>
      <c r="T311" s="23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37" t="s">
        <v>134</v>
      </c>
      <c r="AU311" s="237" t="s">
        <v>81</v>
      </c>
      <c r="AV311" s="13" t="s">
        <v>81</v>
      </c>
      <c r="AW311" s="13" t="s">
        <v>31</v>
      </c>
      <c r="AX311" s="13" t="s">
        <v>74</v>
      </c>
      <c r="AY311" s="237" t="s">
        <v>126</v>
      </c>
    </row>
    <row r="312" s="13" customFormat="1">
      <c r="A312" s="13"/>
      <c r="B312" s="226"/>
      <c r="C312" s="227"/>
      <c r="D312" s="228" t="s">
        <v>134</v>
      </c>
      <c r="E312" s="229" t="s">
        <v>1</v>
      </c>
      <c r="F312" s="230" t="s">
        <v>354</v>
      </c>
      <c r="G312" s="227"/>
      <c r="H312" s="231">
        <v>13</v>
      </c>
      <c r="I312" s="232"/>
      <c r="J312" s="227"/>
      <c r="K312" s="227"/>
      <c r="L312" s="233"/>
      <c r="M312" s="234"/>
      <c r="N312" s="235"/>
      <c r="O312" s="235"/>
      <c r="P312" s="235"/>
      <c r="Q312" s="235"/>
      <c r="R312" s="235"/>
      <c r="S312" s="235"/>
      <c r="T312" s="23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37" t="s">
        <v>134</v>
      </c>
      <c r="AU312" s="237" t="s">
        <v>81</v>
      </c>
      <c r="AV312" s="13" t="s">
        <v>81</v>
      </c>
      <c r="AW312" s="13" t="s">
        <v>31</v>
      </c>
      <c r="AX312" s="13" t="s">
        <v>74</v>
      </c>
      <c r="AY312" s="237" t="s">
        <v>126</v>
      </c>
    </row>
    <row r="313" s="13" customFormat="1">
      <c r="A313" s="13"/>
      <c r="B313" s="226"/>
      <c r="C313" s="227"/>
      <c r="D313" s="228" t="s">
        <v>134</v>
      </c>
      <c r="E313" s="229" t="s">
        <v>1</v>
      </c>
      <c r="F313" s="230" t="s">
        <v>355</v>
      </c>
      <c r="G313" s="227"/>
      <c r="H313" s="231">
        <v>2</v>
      </c>
      <c r="I313" s="232"/>
      <c r="J313" s="227"/>
      <c r="K313" s="227"/>
      <c r="L313" s="233"/>
      <c r="M313" s="234"/>
      <c r="N313" s="235"/>
      <c r="O313" s="235"/>
      <c r="P313" s="235"/>
      <c r="Q313" s="235"/>
      <c r="R313" s="235"/>
      <c r="S313" s="235"/>
      <c r="T313" s="23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37" t="s">
        <v>134</v>
      </c>
      <c r="AU313" s="237" t="s">
        <v>81</v>
      </c>
      <c r="AV313" s="13" t="s">
        <v>81</v>
      </c>
      <c r="AW313" s="13" t="s">
        <v>31</v>
      </c>
      <c r="AX313" s="13" t="s">
        <v>74</v>
      </c>
      <c r="AY313" s="237" t="s">
        <v>126</v>
      </c>
    </row>
    <row r="314" s="14" customFormat="1">
      <c r="A314" s="14"/>
      <c r="B314" s="238"/>
      <c r="C314" s="239"/>
      <c r="D314" s="228" t="s">
        <v>134</v>
      </c>
      <c r="E314" s="240" t="s">
        <v>1</v>
      </c>
      <c r="F314" s="241" t="s">
        <v>137</v>
      </c>
      <c r="G314" s="239"/>
      <c r="H314" s="242">
        <v>52</v>
      </c>
      <c r="I314" s="243"/>
      <c r="J314" s="239"/>
      <c r="K314" s="239"/>
      <c r="L314" s="244"/>
      <c r="M314" s="245"/>
      <c r="N314" s="246"/>
      <c r="O314" s="246"/>
      <c r="P314" s="246"/>
      <c r="Q314" s="246"/>
      <c r="R314" s="246"/>
      <c r="S314" s="246"/>
      <c r="T314" s="24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48" t="s">
        <v>134</v>
      </c>
      <c r="AU314" s="248" t="s">
        <v>81</v>
      </c>
      <c r="AV314" s="14" t="s">
        <v>132</v>
      </c>
      <c r="AW314" s="14" t="s">
        <v>31</v>
      </c>
      <c r="AX314" s="14" t="s">
        <v>79</v>
      </c>
      <c r="AY314" s="248" t="s">
        <v>126</v>
      </c>
    </row>
    <row r="315" s="2" customFormat="1" ht="33" customHeight="1">
      <c r="A315" s="38"/>
      <c r="B315" s="39"/>
      <c r="C315" s="212" t="s">
        <v>356</v>
      </c>
      <c r="D315" s="212" t="s">
        <v>128</v>
      </c>
      <c r="E315" s="213" t="s">
        <v>357</v>
      </c>
      <c r="F315" s="214" t="s">
        <v>358</v>
      </c>
      <c r="G315" s="215" t="s">
        <v>223</v>
      </c>
      <c r="H315" s="216">
        <v>748</v>
      </c>
      <c r="I315" s="217"/>
      <c r="J315" s="218">
        <f>ROUND(I315*H315,2)</f>
        <v>0</v>
      </c>
      <c r="K315" s="219"/>
      <c r="L315" s="44"/>
      <c r="M315" s="220" t="s">
        <v>1</v>
      </c>
      <c r="N315" s="221" t="s">
        <v>39</v>
      </c>
      <c r="O315" s="91"/>
      <c r="P315" s="222">
        <f>O315*H315</f>
        <v>0</v>
      </c>
      <c r="Q315" s="222">
        <v>0.00079000000000000001</v>
      </c>
      <c r="R315" s="222">
        <f>Q315*H315</f>
        <v>0.59092</v>
      </c>
      <c r="S315" s="222">
        <v>1.0000000000000001E-05</v>
      </c>
      <c r="T315" s="223">
        <f>S315*H315</f>
        <v>0.0074800000000000005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24" t="s">
        <v>132</v>
      </c>
      <c r="AT315" s="224" t="s">
        <v>128</v>
      </c>
      <c r="AU315" s="224" t="s">
        <v>81</v>
      </c>
      <c r="AY315" s="17" t="s">
        <v>126</v>
      </c>
      <c r="BE315" s="225">
        <f>IF(N315="základní",J315,0)</f>
        <v>0</v>
      </c>
      <c r="BF315" s="225">
        <f>IF(N315="snížená",J315,0)</f>
        <v>0</v>
      </c>
      <c r="BG315" s="225">
        <f>IF(N315="zákl. přenesená",J315,0)</f>
        <v>0</v>
      </c>
      <c r="BH315" s="225">
        <f>IF(N315="sníž. přenesená",J315,0)</f>
        <v>0</v>
      </c>
      <c r="BI315" s="225">
        <f>IF(N315="nulová",J315,0)</f>
        <v>0</v>
      </c>
      <c r="BJ315" s="17" t="s">
        <v>79</v>
      </c>
      <c r="BK315" s="225">
        <f>ROUND(I315*H315,2)</f>
        <v>0</v>
      </c>
      <c r="BL315" s="17" t="s">
        <v>132</v>
      </c>
      <c r="BM315" s="224" t="s">
        <v>359</v>
      </c>
    </row>
    <row r="316" s="13" customFormat="1">
      <c r="A316" s="13"/>
      <c r="B316" s="226"/>
      <c r="C316" s="227"/>
      <c r="D316" s="228" t="s">
        <v>134</v>
      </c>
      <c r="E316" s="229" t="s">
        <v>1</v>
      </c>
      <c r="F316" s="230" t="s">
        <v>360</v>
      </c>
      <c r="G316" s="227"/>
      <c r="H316" s="231">
        <v>10</v>
      </c>
      <c r="I316" s="232"/>
      <c r="J316" s="227"/>
      <c r="K316" s="227"/>
      <c r="L316" s="233"/>
      <c r="M316" s="234"/>
      <c r="N316" s="235"/>
      <c r="O316" s="235"/>
      <c r="P316" s="235"/>
      <c r="Q316" s="235"/>
      <c r="R316" s="235"/>
      <c r="S316" s="235"/>
      <c r="T316" s="236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7" t="s">
        <v>134</v>
      </c>
      <c r="AU316" s="237" t="s">
        <v>81</v>
      </c>
      <c r="AV316" s="13" t="s">
        <v>81</v>
      </c>
      <c r="AW316" s="13" t="s">
        <v>31</v>
      </c>
      <c r="AX316" s="13" t="s">
        <v>74</v>
      </c>
      <c r="AY316" s="237" t="s">
        <v>126</v>
      </c>
    </row>
    <row r="317" s="13" customFormat="1">
      <c r="A317" s="13"/>
      <c r="B317" s="226"/>
      <c r="C317" s="227"/>
      <c r="D317" s="228" t="s">
        <v>134</v>
      </c>
      <c r="E317" s="229" t="s">
        <v>1</v>
      </c>
      <c r="F317" s="230" t="s">
        <v>361</v>
      </c>
      <c r="G317" s="227"/>
      <c r="H317" s="231">
        <v>20</v>
      </c>
      <c r="I317" s="232"/>
      <c r="J317" s="227"/>
      <c r="K317" s="227"/>
      <c r="L317" s="233"/>
      <c r="M317" s="234"/>
      <c r="N317" s="235"/>
      <c r="O317" s="235"/>
      <c r="P317" s="235"/>
      <c r="Q317" s="235"/>
      <c r="R317" s="235"/>
      <c r="S317" s="235"/>
      <c r="T317" s="23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37" t="s">
        <v>134</v>
      </c>
      <c r="AU317" s="237" t="s">
        <v>81</v>
      </c>
      <c r="AV317" s="13" t="s">
        <v>81</v>
      </c>
      <c r="AW317" s="13" t="s">
        <v>31</v>
      </c>
      <c r="AX317" s="13" t="s">
        <v>74</v>
      </c>
      <c r="AY317" s="237" t="s">
        <v>126</v>
      </c>
    </row>
    <row r="318" s="13" customFormat="1">
      <c r="A318" s="13"/>
      <c r="B318" s="226"/>
      <c r="C318" s="227"/>
      <c r="D318" s="228" t="s">
        <v>134</v>
      </c>
      <c r="E318" s="229" t="s">
        <v>1</v>
      </c>
      <c r="F318" s="230" t="s">
        <v>362</v>
      </c>
      <c r="G318" s="227"/>
      <c r="H318" s="231">
        <v>10</v>
      </c>
      <c r="I318" s="232"/>
      <c r="J318" s="227"/>
      <c r="K318" s="227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134</v>
      </c>
      <c r="AU318" s="237" t="s">
        <v>81</v>
      </c>
      <c r="AV318" s="13" t="s">
        <v>81</v>
      </c>
      <c r="AW318" s="13" t="s">
        <v>31</v>
      </c>
      <c r="AX318" s="13" t="s">
        <v>74</v>
      </c>
      <c r="AY318" s="237" t="s">
        <v>126</v>
      </c>
    </row>
    <row r="319" s="13" customFormat="1">
      <c r="A319" s="13"/>
      <c r="B319" s="226"/>
      <c r="C319" s="227"/>
      <c r="D319" s="228" t="s">
        <v>134</v>
      </c>
      <c r="E319" s="229" t="s">
        <v>1</v>
      </c>
      <c r="F319" s="230" t="s">
        <v>363</v>
      </c>
      <c r="G319" s="227"/>
      <c r="H319" s="231">
        <v>11</v>
      </c>
      <c r="I319" s="232"/>
      <c r="J319" s="227"/>
      <c r="K319" s="227"/>
      <c r="L319" s="233"/>
      <c r="M319" s="234"/>
      <c r="N319" s="235"/>
      <c r="O319" s="235"/>
      <c r="P319" s="235"/>
      <c r="Q319" s="235"/>
      <c r="R319" s="235"/>
      <c r="S319" s="235"/>
      <c r="T319" s="23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37" t="s">
        <v>134</v>
      </c>
      <c r="AU319" s="237" t="s">
        <v>81</v>
      </c>
      <c r="AV319" s="13" t="s">
        <v>81</v>
      </c>
      <c r="AW319" s="13" t="s">
        <v>31</v>
      </c>
      <c r="AX319" s="13" t="s">
        <v>74</v>
      </c>
      <c r="AY319" s="237" t="s">
        <v>126</v>
      </c>
    </row>
    <row r="320" s="13" customFormat="1">
      <c r="A320" s="13"/>
      <c r="B320" s="226"/>
      <c r="C320" s="227"/>
      <c r="D320" s="228" t="s">
        <v>134</v>
      </c>
      <c r="E320" s="229" t="s">
        <v>1</v>
      </c>
      <c r="F320" s="230" t="s">
        <v>364</v>
      </c>
      <c r="G320" s="227"/>
      <c r="H320" s="231">
        <v>12</v>
      </c>
      <c r="I320" s="232"/>
      <c r="J320" s="227"/>
      <c r="K320" s="227"/>
      <c r="L320" s="233"/>
      <c r="M320" s="234"/>
      <c r="N320" s="235"/>
      <c r="O320" s="235"/>
      <c r="P320" s="235"/>
      <c r="Q320" s="235"/>
      <c r="R320" s="235"/>
      <c r="S320" s="235"/>
      <c r="T320" s="236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37" t="s">
        <v>134</v>
      </c>
      <c r="AU320" s="237" t="s">
        <v>81</v>
      </c>
      <c r="AV320" s="13" t="s">
        <v>81</v>
      </c>
      <c r="AW320" s="13" t="s">
        <v>31</v>
      </c>
      <c r="AX320" s="13" t="s">
        <v>74</v>
      </c>
      <c r="AY320" s="237" t="s">
        <v>126</v>
      </c>
    </row>
    <row r="321" s="13" customFormat="1">
      <c r="A321" s="13"/>
      <c r="B321" s="226"/>
      <c r="C321" s="227"/>
      <c r="D321" s="228" t="s">
        <v>134</v>
      </c>
      <c r="E321" s="229" t="s">
        <v>1</v>
      </c>
      <c r="F321" s="230" t="s">
        <v>365</v>
      </c>
      <c r="G321" s="227"/>
      <c r="H321" s="231">
        <v>7</v>
      </c>
      <c r="I321" s="232"/>
      <c r="J321" s="227"/>
      <c r="K321" s="227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134</v>
      </c>
      <c r="AU321" s="237" t="s">
        <v>81</v>
      </c>
      <c r="AV321" s="13" t="s">
        <v>81</v>
      </c>
      <c r="AW321" s="13" t="s">
        <v>31</v>
      </c>
      <c r="AX321" s="13" t="s">
        <v>74</v>
      </c>
      <c r="AY321" s="237" t="s">
        <v>126</v>
      </c>
    </row>
    <row r="322" s="13" customFormat="1">
      <c r="A322" s="13"/>
      <c r="B322" s="226"/>
      <c r="C322" s="227"/>
      <c r="D322" s="228" t="s">
        <v>134</v>
      </c>
      <c r="E322" s="229" t="s">
        <v>1</v>
      </c>
      <c r="F322" s="230" t="s">
        <v>351</v>
      </c>
      <c r="G322" s="227"/>
      <c r="H322" s="231">
        <v>10</v>
      </c>
      <c r="I322" s="232"/>
      <c r="J322" s="227"/>
      <c r="K322" s="227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134</v>
      </c>
      <c r="AU322" s="237" t="s">
        <v>81</v>
      </c>
      <c r="AV322" s="13" t="s">
        <v>81</v>
      </c>
      <c r="AW322" s="13" t="s">
        <v>31</v>
      </c>
      <c r="AX322" s="13" t="s">
        <v>74</v>
      </c>
      <c r="AY322" s="237" t="s">
        <v>126</v>
      </c>
    </row>
    <row r="323" s="13" customFormat="1">
      <c r="A323" s="13"/>
      <c r="B323" s="226"/>
      <c r="C323" s="227"/>
      <c r="D323" s="228" t="s">
        <v>134</v>
      </c>
      <c r="E323" s="229" t="s">
        <v>1</v>
      </c>
      <c r="F323" s="230" t="s">
        <v>353</v>
      </c>
      <c r="G323" s="227"/>
      <c r="H323" s="231">
        <v>2</v>
      </c>
      <c r="I323" s="232"/>
      <c r="J323" s="227"/>
      <c r="K323" s="227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134</v>
      </c>
      <c r="AU323" s="237" t="s">
        <v>81</v>
      </c>
      <c r="AV323" s="13" t="s">
        <v>81</v>
      </c>
      <c r="AW323" s="13" t="s">
        <v>31</v>
      </c>
      <c r="AX323" s="13" t="s">
        <v>74</v>
      </c>
      <c r="AY323" s="237" t="s">
        <v>126</v>
      </c>
    </row>
    <row r="324" s="13" customFormat="1">
      <c r="A324" s="13"/>
      <c r="B324" s="226"/>
      <c r="C324" s="227"/>
      <c r="D324" s="228" t="s">
        <v>134</v>
      </c>
      <c r="E324" s="229" t="s">
        <v>1</v>
      </c>
      <c r="F324" s="230" t="s">
        <v>366</v>
      </c>
      <c r="G324" s="227"/>
      <c r="H324" s="231">
        <v>11</v>
      </c>
      <c r="I324" s="232"/>
      <c r="J324" s="227"/>
      <c r="K324" s="227"/>
      <c r="L324" s="233"/>
      <c r="M324" s="234"/>
      <c r="N324" s="235"/>
      <c r="O324" s="235"/>
      <c r="P324" s="235"/>
      <c r="Q324" s="235"/>
      <c r="R324" s="235"/>
      <c r="S324" s="235"/>
      <c r="T324" s="23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37" t="s">
        <v>134</v>
      </c>
      <c r="AU324" s="237" t="s">
        <v>81</v>
      </c>
      <c r="AV324" s="13" t="s">
        <v>81</v>
      </c>
      <c r="AW324" s="13" t="s">
        <v>31</v>
      </c>
      <c r="AX324" s="13" t="s">
        <v>74</v>
      </c>
      <c r="AY324" s="237" t="s">
        <v>126</v>
      </c>
    </row>
    <row r="325" s="13" customFormat="1">
      <c r="A325" s="13"/>
      <c r="B325" s="226"/>
      <c r="C325" s="227"/>
      <c r="D325" s="228" t="s">
        <v>134</v>
      </c>
      <c r="E325" s="229" t="s">
        <v>1</v>
      </c>
      <c r="F325" s="230" t="s">
        <v>367</v>
      </c>
      <c r="G325" s="227"/>
      <c r="H325" s="231">
        <v>4</v>
      </c>
      <c r="I325" s="232"/>
      <c r="J325" s="227"/>
      <c r="K325" s="227"/>
      <c r="L325" s="233"/>
      <c r="M325" s="234"/>
      <c r="N325" s="235"/>
      <c r="O325" s="235"/>
      <c r="P325" s="235"/>
      <c r="Q325" s="235"/>
      <c r="R325" s="235"/>
      <c r="S325" s="235"/>
      <c r="T325" s="23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7" t="s">
        <v>134</v>
      </c>
      <c r="AU325" s="237" t="s">
        <v>81</v>
      </c>
      <c r="AV325" s="13" t="s">
        <v>81</v>
      </c>
      <c r="AW325" s="13" t="s">
        <v>31</v>
      </c>
      <c r="AX325" s="13" t="s">
        <v>74</v>
      </c>
      <c r="AY325" s="237" t="s">
        <v>126</v>
      </c>
    </row>
    <row r="326" s="13" customFormat="1">
      <c r="A326" s="13"/>
      <c r="B326" s="226"/>
      <c r="C326" s="227"/>
      <c r="D326" s="228" t="s">
        <v>134</v>
      </c>
      <c r="E326" s="229" t="s">
        <v>1</v>
      </c>
      <c r="F326" s="230" t="s">
        <v>368</v>
      </c>
      <c r="G326" s="227"/>
      <c r="H326" s="231">
        <v>22</v>
      </c>
      <c r="I326" s="232"/>
      <c r="J326" s="227"/>
      <c r="K326" s="227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134</v>
      </c>
      <c r="AU326" s="237" t="s">
        <v>81</v>
      </c>
      <c r="AV326" s="13" t="s">
        <v>81</v>
      </c>
      <c r="AW326" s="13" t="s">
        <v>31</v>
      </c>
      <c r="AX326" s="13" t="s">
        <v>74</v>
      </c>
      <c r="AY326" s="237" t="s">
        <v>126</v>
      </c>
    </row>
    <row r="327" s="13" customFormat="1">
      <c r="A327" s="13"/>
      <c r="B327" s="226"/>
      <c r="C327" s="227"/>
      <c r="D327" s="228" t="s">
        <v>134</v>
      </c>
      <c r="E327" s="229" t="s">
        <v>1</v>
      </c>
      <c r="F327" s="230" t="s">
        <v>369</v>
      </c>
      <c r="G327" s="227"/>
      <c r="H327" s="231">
        <v>22</v>
      </c>
      <c r="I327" s="232"/>
      <c r="J327" s="227"/>
      <c r="K327" s="227"/>
      <c r="L327" s="233"/>
      <c r="M327" s="234"/>
      <c r="N327" s="235"/>
      <c r="O327" s="235"/>
      <c r="P327" s="235"/>
      <c r="Q327" s="235"/>
      <c r="R327" s="235"/>
      <c r="S327" s="235"/>
      <c r="T327" s="23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37" t="s">
        <v>134</v>
      </c>
      <c r="AU327" s="237" t="s">
        <v>81</v>
      </c>
      <c r="AV327" s="13" t="s">
        <v>81</v>
      </c>
      <c r="AW327" s="13" t="s">
        <v>31</v>
      </c>
      <c r="AX327" s="13" t="s">
        <v>74</v>
      </c>
      <c r="AY327" s="237" t="s">
        <v>126</v>
      </c>
    </row>
    <row r="328" s="13" customFormat="1">
      <c r="A328" s="13"/>
      <c r="B328" s="226"/>
      <c r="C328" s="227"/>
      <c r="D328" s="228" t="s">
        <v>134</v>
      </c>
      <c r="E328" s="229" t="s">
        <v>1</v>
      </c>
      <c r="F328" s="230" t="s">
        <v>370</v>
      </c>
      <c r="G328" s="227"/>
      <c r="H328" s="231">
        <v>22</v>
      </c>
      <c r="I328" s="232"/>
      <c r="J328" s="227"/>
      <c r="K328" s="227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134</v>
      </c>
      <c r="AU328" s="237" t="s">
        <v>81</v>
      </c>
      <c r="AV328" s="13" t="s">
        <v>81</v>
      </c>
      <c r="AW328" s="13" t="s">
        <v>31</v>
      </c>
      <c r="AX328" s="13" t="s">
        <v>74</v>
      </c>
      <c r="AY328" s="237" t="s">
        <v>126</v>
      </c>
    </row>
    <row r="329" s="13" customFormat="1">
      <c r="A329" s="13"/>
      <c r="B329" s="226"/>
      <c r="C329" s="227"/>
      <c r="D329" s="228" t="s">
        <v>134</v>
      </c>
      <c r="E329" s="229" t="s">
        <v>1</v>
      </c>
      <c r="F329" s="230" t="s">
        <v>371</v>
      </c>
      <c r="G329" s="227"/>
      <c r="H329" s="231">
        <v>24</v>
      </c>
      <c r="I329" s="232"/>
      <c r="J329" s="227"/>
      <c r="K329" s="227"/>
      <c r="L329" s="233"/>
      <c r="M329" s="234"/>
      <c r="N329" s="235"/>
      <c r="O329" s="235"/>
      <c r="P329" s="235"/>
      <c r="Q329" s="235"/>
      <c r="R329" s="235"/>
      <c r="S329" s="235"/>
      <c r="T329" s="236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7" t="s">
        <v>134</v>
      </c>
      <c r="AU329" s="237" t="s">
        <v>81</v>
      </c>
      <c r="AV329" s="13" t="s">
        <v>81</v>
      </c>
      <c r="AW329" s="13" t="s">
        <v>31</v>
      </c>
      <c r="AX329" s="13" t="s">
        <v>74</v>
      </c>
      <c r="AY329" s="237" t="s">
        <v>126</v>
      </c>
    </row>
    <row r="330" s="13" customFormat="1">
      <c r="A330" s="13"/>
      <c r="B330" s="226"/>
      <c r="C330" s="227"/>
      <c r="D330" s="228" t="s">
        <v>134</v>
      </c>
      <c r="E330" s="229" t="s">
        <v>1</v>
      </c>
      <c r="F330" s="230" t="s">
        <v>372</v>
      </c>
      <c r="G330" s="227"/>
      <c r="H330" s="231">
        <v>22</v>
      </c>
      <c r="I330" s="232"/>
      <c r="J330" s="227"/>
      <c r="K330" s="227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134</v>
      </c>
      <c r="AU330" s="237" t="s">
        <v>81</v>
      </c>
      <c r="AV330" s="13" t="s">
        <v>81</v>
      </c>
      <c r="AW330" s="13" t="s">
        <v>31</v>
      </c>
      <c r="AX330" s="13" t="s">
        <v>74</v>
      </c>
      <c r="AY330" s="237" t="s">
        <v>126</v>
      </c>
    </row>
    <row r="331" s="13" customFormat="1">
      <c r="A331" s="13"/>
      <c r="B331" s="226"/>
      <c r="C331" s="227"/>
      <c r="D331" s="228" t="s">
        <v>134</v>
      </c>
      <c r="E331" s="229" t="s">
        <v>1</v>
      </c>
      <c r="F331" s="230" t="s">
        <v>373</v>
      </c>
      <c r="G331" s="227"/>
      <c r="H331" s="231">
        <v>11</v>
      </c>
      <c r="I331" s="232"/>
      <c r="J331" s="227"/>
      <c r="K331" s="227"/>
      <c r="L331" s="233"/>
      <c r="M331" s="234"/>
      <c r="N331" s="235"/>
      <c r="O331" s="235"/>
      <c r="P331" s="235"/>
      <c r="Q331" s="235"/>
      <c r="R331" s="235"/>
      <c r="S331" s="235"/>
      <c r="T331" s="236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7" t="s">
        <v>134</v>
      </c>
      <c r="AU331" s="237" t="s">
        <v>81</v>
      </c>
      <c r="AV331" s="13" t="s">
        <v>81</v>
      </c>
      <c r="AW331" s="13" t="s">
        <v>31</v>
      </c>
      <c r="AX331" s="13" t="s">
        <v>74</v>
      </c>
      <c r="AY331" s="237" t="s">
        <v>126</v>
      </c>
    </row>
    <row r="332" s="13" customFormat="1">
      <c r="A332" s="13"/>
      <c r="B332" s="226"/>
      <c r="C332" s="227"/>
      <c r="D332" s="228" t="s">
        <v>134</v>
      </c>
      <c r="E332" s="229" t="s">
        <v>1</v>
      </c>
      <c r="F332" s="230" t="s">
        <v>374</v>
      </c>
      <c r="G332" s="227"/>
      <c r="H332" s="231">
        <v>22</v>
      </c>
      <c r="I332" s="232"/>
      <c r="J332" s="227"/>
      <c r="K332" s="227"/>
      <c r="L332" s="233"/>
      <c r="M332" s="234"/>
      <c r="N332" s="235"/>
      <c r="O332" s="235"/>
      <c r="P332" s="235"/>
      <c r="Q332" s="235"/>
      <c r="R332" s="235"/>
      <c r="S332" s="235"/>
      <c r="T332" s="236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7" t="s">
        <v>134</v>
      </c>
      <c r="AU332" s="237" t="s">
        <v>81</v>
      </c>
      <c r="AV332" s="13" t="s">
        <v>81</v>
      </c>
      <c r="AW332" s="13" t="s">
        <v>31</v>
      </c>
      <c r="AX332" s="13" t="s">
        <v>74</v>
      </c>
      <c r="AY332" s="237" t="s">
        <v>126</v>
      </c>
    </row>
    <row r="333" s="13" customFormat="1">
      <c r="A333" s="13"/>
      <c r="B333" s="226"/>
      <c r="C333" s="227"/>
      <c r="D333" s="228" t="s">
        <v>134</v>
      </c>
      <c r="E333" s="229" t="s">
        <v>1</v>
      </c>
      <c r="F333" s="230" t="s">
        <v>375</v>
      </c>
      <c r="G333" s="227"/>
      <c r="H333" s="231">
        <v>22</v>
      </c>
      <c r="I333" s="232"/>
      <c r="J333" s="227"/>
      <c r="K333" s="227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134</v>
      </c>
      <c r="AU333" s="237" t="s">
        <v>81</v>
      </c>
      <c r="AV333" s="13" t="s">
        <v>81</v>
      </c>
      <c r="AW333" s="13" t="s">
        <v>31</v>
      </c>
      <c r="AX333" s="13" t="s">
        <v>74</v>
      </c>
      <c r="AY333" s="237" t="s">
        <v>126</v>
      </c>
    </row>
    <row r="334" s="13" customFormat="1">
      <c r="A334" s="13"/>
      <c r="B334" s="226"/>
      <c r="C334" s="227"/>
      <c r="D334" s="228" t="s">
        <v>134</v>
      </c>
      <c r="E334" s="229" t="s">
        <v>1</v>
      </c>
      <c r="F334" s="230" t="s">
        <v>376</v>
      </c>
      <c r="G334" s="227"/>
      <c r="H334" s="231">
        <v>21</v>
      </c>
      <c r="I334" s="232"/>
      <c r="J334" s="227"/>
      <c r="K334" s="227"/>
      <c r="L334" s="233"/>
      <c r="M334" s="234"/>
      <c r="N334" s="235"/>
      <c r="O334" s="235"/>
      <c r="P334" s="235"/>
      <c r="Q334" s="235"/>
      <c r="R334" s="235"/>
      <c r="S334" s="235"/>
      <c r="T334" s="23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7" t="s">
        <v>134</v>
      </c>
      <c r="AU334" s="237" t="s">
        <v>81</v>
      </c>
      <c r="AV334" s="13" t="s">
        <v>81</v>
      </c>
      <c r="AW334" s="13" t="s">
        <v>31</v>
      </c>
      <c r="AX334" s="13" t="s">
        <v>74</v>
      </c>
      <c r="AY334" s="237" t="s">
        <v>126</v>
      </c>
    </row>
    <row r="335" s="13" customFormat="1">
      <c r="A335" s="13"/>
      <c r="B335" s="226"/>
      <c r="C335" s="227"/>
      <c r="D335" s="228" t="s">
        <v>134</v>
      </c>
      <c r="E335" s="229" t="s">
        <v>1</v>
      </c>
      <c r="F335" s="230" t="s">
        <v>377</v>
      </c>
      <c r="G335" s="227"/>
      <c r="H335" s="231">
        <v>21</v>
      </c>
      <c r="I335" s="232"/>
      <c r="J335" s="227"/>
      <c r="K335" s="227"/>
      <c r="L335" s="233"/>
      <c r="M335" s="234"/>
      <c r="N335" s="235"/>
      <c r="O335" s="235"/>
      <c r="P335" s="235"/>
      <c r="Q335" s="235"/>
      <c r="R335" s="235"/>
      <c r="S335" s="235"/>
      <c r="T335" s="23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37" t="s">
        <v>134</v>
      </c>
      <c r="AU335" s="237" t="s">
        <v>81</v>
      </c>
      <c r="AV335" s="13" t="s">
        <v>81</v>
      </c>
      <c r="AW335" s="13" t="s">
        <v>31</v>
      </c>
      <c r="AX335" s="13" t="s">
        <v>74</v>
      </c>
      <c r="AY335" s="237" t="s">
        <v>126</v>
      </c>
    </row>
    <row r="336" s="13" customFormat="1">
      <c r="A336" s="13"/>
      <c r="B336" s="226"/>
      <c r="C336" s="227"/>
      <c r="D336" s="228" t="s">
        <v>134</v>
      </c>
      <c r="E336" s="229" t="s">
        <v>1</v>
      </c>
      <c r="F336" s="230" t="s">
        <v>378</v>
      </c>
      <c r="G336" s="227"/>
      <c r="H336" s="231">
        <v>22</v>
      </c>
      <c r="I336" s="232"/>
      <c r="J336" s="227"/>
      <c r="K336" s="227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134</v>
      </c>
      <c r="AU336" s="237" t="s">
        <v>81</v>
      </c>
      <c r="AV336" s="13" t="s">
        <v>81</v>
      </c>
      <c r="AW336" s="13" t="s">
        <v>31</v>
      </c>
      <c r="AX336" s="13" t="s">
        <v>74</v>
      </c>
      <c r="AY336" s="237" t="s">
        <v>126</v>
      </c>
    </row>
    <row r="337" s="13" customFormat="1">
      <c r="A337" s="13"/>
      <c r="B337" s="226"/>
      <c r="C337" s="227"/>
      <c r="D337" s="228" t="s">
        <v>134</v>
      </c>
      <c r="E337" s="229" t="s">
        <v>1</v>
      </c>
      <c r="F337" s="230" t="s">
        <v>355</v>
      </c>
      <c r="G337" s="227"/>
      <c r="H337" s="231">
        <v>2</v>
      </c>
      <c r="I337" s="232"/>
      <c r="J337" s="227"/>
      <c r="K337" s="227"/>
      <c r="L337" s="233"/>
      <c r="M337" s="234"/>
      <c r="N337" s="235"/>
      <c r="O337" s="235"/>
      <c r="P337" s="235"/>
      <c r="Q337" s="235"/>
      <c r="R337" s="235"/>
      <c r="S337" s="235"/>
      <c r="T337" s="236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7" t="s">
        <v>134</v>
      </c>
      <c r="AU337" s="237" t="s">
        <v>81</v>
      </c>
      <c r="AV337" s="13" t="s">
        <v>81</v>
      </c>
      <c r="AW337" s="13" t="s">
        <v>31</v>
      </c>
      <c r="AX337" s="13" t="s">
        <v>74</v>
      </c>
      <c r="AY337" s="237" t="s">
        <v>126</v>
      </c>
    </row>
    <row r="338" s="13" customFormat="1">
      <c r="A338" s="13"/>
      <c r="B338" s="226"/>
      <c r="C338" s="227"/>
      <c r="D338" s="228" t="s">
        <v>134</v>
      </c>
      <c r="E338" s="229" t="s">
        <v>1</v>
      </c>
      <c r="F338" s="230" t="s">
        <v>379</v>
      </c>
      <c r="G338" s="227"/>
      <c r="H338" s="231">
        <v>54</v>
      </c>
      <c r="I338" s="232"/>
      <c r="J338" s="227"/>
      <c r="K338" s="227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134</v>
      </c>
      <c r="AU338" s="237" t="s">
        <v>81</v>
      </c>
      <c r="AV338" s="13" t="s">
        <v>81</v>
      </c>
      <c r="AW338" s="13" t="s">
        <v>31</v>
      </c>
      <c r="AX338" s="13" t="s">
        <v>74</v>
      </c>
      <c r="AY338" s="237" t="s">
        <v>126</v>
      </c>
    </row>
    <row r="339" s="13" customFormat="1">
      <c r="A339" s="13"/>
      <c r="B339" s="226"/>
      <c r="C339" s="227"/>
      <c r="D339" s="228" t="s">
        <v>134</v>
      </c>
      <c r="E339" s="229" t="s">
        <v>1</v>
      </c>
      <c r="F339" s="230" t="s">
        <v>380</v>
      </c>
      <c r="G339" s="227"/>
      <c r="H339" s="231">
        <v>20</v>
      </c>
      <c r="I339" s="232"/>
      <c r="J339" s="227"/>
      <c r="K339" s="227"/>
      <c r="L339" s="233"/>
      <c r="M339" s="234"/>
      <c r="N339" s="235"/>
      <c r="O339" s="235"/>
      <c r="P339" s="235"/>
      <c r="Q339" s="235"/>
      <c r="R339" s="235"/>
      <c r="S339" s="235"/>
      <c r="T339" s="236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7" t="s">
        <v>134</v>
      </c>
      <c r="AU339" s="237" t="s">
        <v>81</v>
      </c>
      <c r="AV339" s="13" t="s">
        <v>81</v>
      </c>
      <c r="AW339" s="13" t="s">
        <v>31</v>
      </c>
      <c r="AX339" s="13" t="s">
        <v>74</v>
      </c>
      <c r="AY339" s="237" t="s">
        <v>126</v>
      </c>
    </row>
    <row r="340" s="13" customFormat="1">
      <c r="A340" s="13"/>
      <c r="B340" s="226"/>
      <c r="C340" s="227"/>
      <c r="D340" s="228" t="s">
        <v>134</v>
      </c>
      <c r="E340" s="229" t="s">
        <v>1</v>
      </c>
      <c r="F340" s="230" t="s">
        <v>381</v>
      </c>
      <c r="G340" s="227"/>
      <c r="H340" s="231">
        <v>10</v>
      </c>
      <c r="I340" s="232"/>
      <c r="J340" s="227"/>
      <c r="K340" s="227"/>
      <c r="L340" s="233"/>
      <c r="M340" s="234"/>
      <c r="N340" s="235"/>
      <c r="O340" s="235"/>
      <c r="P340" s="235"/>
      <c r="Q340" s="235"/>
      <c r="R340" s="235"/>
      <c r="S340" s="235"/>
      <c r="T340" s="236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37" t="s">
        <v>134</v>
      </c>
      <c r="AU340" s="237" t="s">
        <v>81</v>
      </c>
      <c r="AV340" s="13" t="s">
        <v>81</v>
      </c>
      <c r="AW340" s="13" t="s">
        <v>31</v>
      </c>
      <c r="AX340" s="13" t="s">
        <v>74</v>
      </c>
      <c r="AY340" s="237" t="s">
        <v>126</v>
      </c>
    </row>
    <row r="341" s="13" customFormat="1">
      <c r="A341" s="13"/>
      <c r="B341" s="226"/>
      <c r="C341" s="227"/>
      <c r="D341" s="228" t="s">
        <v>134</v>
      </c>
      <c r="E341" s="229" t="s">
        <v>1</v>
      </c>
      <c r="F341" s="230" t="s">
        <v>382</v>
      </c>
      <c r="G341" s="227"/>
      <c r="H341" s="231">
        <v>11</v>
      </c>
      <c r="I341" s="232"/>
      <c r="J341" s="227"/>
      <c r="K341" s="227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134</v>
      </c>
      <c r="AU341" s="237" t="s">
        <v>81</v>
      </c>
      <c r="AV341" s="13" t="s">
        <v>81</v>
      </c>
      <c r="AW341" s="13" t="s">
        <v>31</v>
      </c>
      <c r="AX341" s="13" t="s">
        <v>74</v>
      </c>
      <c r="AY341" s="237" t="s">
        <v>126</v>
      </c>
    </row>
    <row r="342" s="13" customFormat="1">
      <c r="A342" s="13"/>
      <c r="B342" s="226"/>
      <c r="C342" s="227"/>
      <c r="D342" s="228" t="s">
        <v>134</v>
      </c>
      <c r="E342" s="229" t="s">
        <v>1</v>
      </c>
      <c r="F342" s="230" t="s">
        <v>383</v>
      </c>
      <c r="G342" s="227"/>
      <c r="H342" s="231">
        <v>22</v>
      </c>
      <c r="I342" s="232"/>
      <c r="J342" s="227"/>
      <c r="K342" s="227"/>
      <c r="L342" s="233"/>
      <c r="M342" s="234"/>
      <c r="N342" s="235"/>
      <c r="O342" s="235"/>
      <c r="P342" s="235"/>
      <c r="Q342" s="235"/>
      <c r="R342" s="235"/>
      <c r="S342" s="235"/>
      <c r="T342" s="23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7" t="s">
        <v>134</v>
      </c>
      <c r="AU342" s="237" t="s">
        <v>81</v>
      </c>
      <c r="AV342" s="13" t="s">
        <v>81</v>
      </c>
      <c r="AW342" s="13" t="s">
        <v>31</v>
      </c>
      <c r="AX342" s="13" t="s">
        <v>74</v>
      </c>
      <c r="AY342" s="237" t="s">
        <v>126</v>
      </c>
    </row>
    <row r="343" s="13" customFormat="1">
      <c r="A343" s="13"/>
      <c r="B343" s="226"/>
      <c r="C343" s="227"/>
      <c r="D343" s="228" t="s">
        <v>134</v>
      </c>
      <c r="E343" s="229" t="s">
        <v>1</v>
      </c>
      <c r="F343" s="230" t="s">
        <v>384</v>
      </c>
      <c r="G343" s="227"/>
      <c r="H343" s="231">
        <v>11</v>
      </c>
      <c r="I343" s="232"/>
      <c r="J343" s="227"/>
      <c r="K343" s="227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134</v>
      </c>
      <c r="AU343" s="237" t="s">
        <v>81</v>
      </c>
      <c r="AV343" s="13" t="s">
        <v>81</v>
      </c>
      <c r="AW343" s="13" t="s">
        <v>31</v>
      </c>
      <c r="AX343" s="13" t="s">
        <v>74</v>
      </c>
      <c r="AY343" s="237" t="s">
        <v>126</v>
      </c>
    </row>
    <row r="344" s="13" customFormat="1">
      <c r="A344" s="13"/>
      <c r="B344" s="226"/>
      <c r="C344" s="227"/>
      <c r="D344" s="228" t="s">
        <v>134</v>
      </c>
      <c r="E344" s="229" t="s">
        <v>1</v>
      </c>
      <c r="F344" s="230" t="s">
        <v>385</v>
      </c>
      <c r="G344" s="227"/>
      <c r="H344" s="231">
        <v>22</v>
      </c>
      <c r="I344" s="232"/>
      <c r="J344" s="227"/>
      <c r="K344" s="227"/>
      <c r="L344" s="233"/>
      <c r="M344" s="234"/>
      <c r="N344" s="235"/>
      <c r="O344" s="235"/>
      <c r="P344" s="235"/>
      <c r="Q344" s="235"/>
      <c r="R344" s="235"/>
      <c r="S344" s="235"/>
      <c r="T344" s="23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37" t="s">
        <v>134</v>
      </c>
      <c r="AU344" s="237" t="s">
        <v>81</v>
      </c>
      <c r="AV344" s="13" t="s">
        <v>81</v>
      </c>
      <c r="AW344" s="13" t="s">
        <v>31</v>
      </c>
      <c r="AX344" s="13" t="s">
        <v>74</v>
      </c>
      <c r="AY344" s="237" t="s">
        <v>126</v>
      </c>
    </row>
    <row r="345" s="13" customFormat="1">
      <c r="A345" s="13"/>
      <c r="B345" s="226"/>
      <c r="C345" s="227"/>
      <c r="D345" s="228" t="s">
        <v>134</v>
      </c>
      <c r="E345" s="229" t="s">
        <v>1</v>
      </c>
      <c r="F345" s="230" t="s">
        <v>386</v>
      </c>
      <c r="G345" s="227"/>
      <c r="H345" s="231">
        <v>22</v>
      </c>
      <c r="I345" s="232"/>
      <c r="J345" s="227"/>
      <c r="K345" s="227"/>
      <c r="L345" s="233"/>
      <c r="M345" s="234"/>
      <c r="N345" s="235"/>
      <c r="O345" s="235"/>
      <c r="P345" s="235"/>
      <c r="Q345" s="235"/>
      <c r="R345" s="235"/>
      <c r="S345" s="235"/>
      <c r="T345" s="23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37" t="s">
        <v>134</v>
      </c>
      <c r="AU345" s="237" t="s">
        <v>81</v>
      </c>
      <c r="AV345" s="13" t="s">
        <v>81</v>
      </c>
      <c r="AW345" s="13" t="s">
        <v>31</v>
      </c>
      <c r="AX345" s="13" t="s">
        <v>74</v>
      </c>
      <c r="AY345" s="237" t="s">
        <v>126</v>
      </c>
    </row>
    <row r="346" s="13" customFormat="1">
      <c r="A346" s="13"/>
      <c r="B346" s="226"/>
      <c r="C346" s="227"/>
      <c r="D346" s="228" t="s">
        <v>134</v>
      </c>
      <c r="E346" s="229" t="s">
        <v>1</v>
      </c>
      <c r="F346" s="230" t="s">
        <v>387</v>
      </c>
      <c r="G346" s="227"/>
      <c r="H346" s="231">
        <v>22</v>
      </c>
      <c r="I346" s="232"/>
      <c r="J346" s="227"/>
      <c r="K346" s="227"/>
      <c r="L346" s="233"/>
      <c r="M346" s="234"/>
      <c r="N346" s="235"/>
      <c r="O346" s="235"/>
      <c r="P346" s="235"/>
      <c r="Q346" s="235"/>
      <c r="R346" s="235"/>
      <c r="S346" s="235"/>
      <c r="T346" s="236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7" t="s">
        <v>134</v>
      </c>
      <c r="AU346" s="237" t="s">
        <v>81</v>
      </c>
      <c r="AV346" s="13" t="s">
        <v>81</v>
      </c>
      <c r="AW346" s="13" t="s">
        <v>31</v>
      </c>
      <c r="AX346" s="13" t="s">
        <v>74</v>
      </c>
      <c r="AY346" s="237" t="s">
        <v>126</v>
      </c>
    </row>
    <row r="347" s="13" customFormat="1">
      <c r="A347" s="13"/>
      <c r="B347" s="226"/>
      <c r="C347" s="227"/>
      <c r="D347" s="228" t="s">
        <v>134</v>
      </c>
      <c r="E347" s="229" t="s">
        <v>1</v>
      </c>
      <c r="F347" s="230" t="s">
        <v>388</v>
      </c>
      <c r="G347" s="227"/>
      <c r="H347" s="231">
        <v>11</v>
      </c>
      <c r="I347" s="232"/>
      <c r="J347" s="227"/>
      <c r="K347" s="227"/>
      <c r="L347" s="233"/>
      <c r="M347" s="234"/>
      <c r="N347" s="235"/>
      <c r="O347" s="235"/>
      <c r="P347" s="235"/>
      <c r="Q347" s="235"/>
      <c r="R347" s="235"/>
      <c r="S347" s="235"/>
      <c r="T347" s="236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37" t="s">
        <v>134</v>
      </c>
      <c r="AU347" s="237" t="s">
        <v>81</v>
      </c>
      <c r="AV347" s="13" t="s">
        <v>81</v>
      </c>
      <c r="AW347" s="13" t="s">
        <v>31</v>
      </c>
      <c r="AX347" s="13" t="s">
        <v>74</v>
      </c>
      <c r="AY347" s="237" t="s">
        <v>126</v>
      </c>
    </row>
    <row r="348" s="13" customFormat="1">
      <c r="A348" s="13"/>
      <c r="B348" s="226"/>
      <c r="C348" s="227"/>
      <c r="D348" s="228" t="s">
        <v>134</v>
      </c>
      <c r="E348" s="229" t="s">
        <v>1</v>
      </c>
      <c r="F348" s="230" t="s">
        <v>389</v>
      </c>
      <c r="G348" s="227"/>
      <c r="H348" s="231">
        <v>11</v>
      </c>
      <c r="I348" s="232"/>
      <c r="J348" s="227"/>
      <c r="K348" s="227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134</v>
      </c>
      <c r="AU348" s="237" t="s">
        <v>81</v>
      </c>
      <c r="AV348" s="13" t="s">
        <v>81</v>
      </c>
      <c r="AW348" s="13" t="s">
        <v>31</v>
      </c>
      <c r="AX348" s="13" t="s">
        <v>74</v>
      </c>
      <c r="AY348" s="237" t="s">
        <v>126</v>
      </c>
    </row>
    <row r="349" s="13" customFormat="1">
      <c r="A349" s="13"/>
      <c r="B349" s="226"/>
      <c r="C349" s="227"/>
      <c r="D349" s="228" t="s">
        <v>134</v>
      </c>
      <c r="E349" s="229" t="s">
        <v>1</v>
      </c>
      <c r="F349" s="230" t="s">
        <v>390</v>
      </c>
      <c r="G349" s="227"/>
      <c r="H349" s="231">
        <v>22</v>
      </c>
      <c r="I349" s="232"/>
      <c r="J349" s="227"/>
      <c r="K349" s="227"/>
      <c r="L349" s="233"/>
      <c r="M349" s="234"/>
      <c r="N349" s="235"/>
      <c r="O349" s="235"/>
      <c r="P349" s="235"/>
      <c r="Q349" s="235"/>
      <c r="R349" s="235"/>
      <c r="S349" s="235"/>
      <c r="T349" s="236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7" t="s">
        <v>134</v>
      </c>
      <c r="AU349" s="237" t="s">
        <v>81</v>
      </c>
      <c r="AV349" s="13" t="s">
        <v>81</v>
      </c>
      <c r="AW349" s="13" t="s">
        <v>31</v>
      </c>
      <c r="AX349" s="13" t="s">
        <v>74</v>
      </c>
      <c r="AY349" s="237" t="s">
        <v>126</v>
      </c>
    </row>
    <row r="350" s="13" customFormat="1">
      <c r="A350" s="13"/>
      <c r="B350" s="226"/>
      <c r="C350" s="227"/>
      <c r="D350" s="228" t="s">
        <v>134</v>
      </c>
      <c r="E350" s="229" t="s">
        <v>1</v>
      </c>
      <c r="F350" s="230" t="s">
        <v>391</v>
      </c>
      <c r="G350" s="227"/>
      <c r="H350" s="231">
        <v>22</v>
      </c>
      <c r="I350" s="232"/>
      <c r="J350" s="227"/>
      <c r="K350" s="227"/>
      <c r="L350" s="233"/>
      <c r="M350" s="234"/>
      <c r="N350" s="235"/>
      <c r="O350" s="235"/>
      <c r="P350" s="235"/>
      <c r="Q350" s="235"/>
      <c r="R350" s="235"/>
      <c r="S350" s="235"/>
      <c r="T350" s="236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7" t="s">
        <v>134</v>
      </c>
      <c r="AU350" s="237" t="s">
        <v>81</v>
      </c>
      <c r="AV350" s="13" t="s">
        <v>81</v>
      </c>
      <c r="AW350" s="13" t="s">
        <v>31</v>
      </c>
      <c r="AX350" s="13" t="s">
        <v>74</v>
      </c>
      <c r="AY350" s="237" t="s">
        <v>126</v>
      </c>
    </row>
    <row r="351" s="13" customFormat="1">
      <c r="A351" s="13"/>
      <c r="B351" s="226"/>
      <c r="C351" s="227"/>
      <c r="D351" s="228" t="s">
        <v>134</v>
      </c>
      <c r="E351" s="229" t="s">
        <v>1</v>
      </c>
      <c r="F351" s="230" t="s">
        <v>392</v>
      </c>
      <c r="G351" s="227"/>
      <c r="H351" s="231">
        <v>22</v>
      </c>
      <c r="I351" s="232"/>
      <c r="J351" s="227"/>
      <c r="K351" s="227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134</v>
      </c>
      <c r="AU351" s="237" t="s">
        <v>81</v>
      </c>
      <c r="AV351" s="13" t="s">
        <v>81</v>
      </c>
      <c r="AW351" s="13" t="s">
        <v>31</v>
      </c>
      <c r="AX351" s="13" t="s">
        <v>74</v>
      </c>
      <c r="AY351" s="237" t="s">
        <v>126</v>
      </c>
    </row>
    <row r="352" s="13" customFormat="1">
      <c r="A352" s="13"/>
      <c r="B352" s="226"/>
      <c r="C352" s="227"/>
      <c r="D352" s="228" t="s">
        <v>134</v>
      </c>
      <c r="E352" s="229" t="s">
        <v>1</v>
      </c>
      <c r="F352" s="230" t="s">
        <v>393</v>
      </c>
      <c r="G352" s="227"/>
      <c r="H352" s="231">
        <v>51</v>
      </c>
      <c r="I352" s="232"/>
      <c r="J352" s="227"/>
      <c r="K352" s="227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134</v>
      </c>
      <c r="AU352" s="237" t="s">
        <v>81</v>
      </c>
      <c r="AV352" s="13" t="s">
        <v>81</v>
      </c>
      <c r="AW352" s="13" t="s">
        <v>31</v>
      </c>
      <c r="AX352" s="13" t="s">
        <v>74</v>
      </c>
      <c r="AY352" s="237" t="s">
        <v>126</v>
      </c>
    </row>
    <row r="353" s="13" customFormat="1">
      <c r="A353" s="13"/>
      <c r="B353" s="226"/>
      <c r="C353" s="227"/>
      <c r="D353" s="228" t="s">
        <v>134</v>
      </c>
      <c r="E353" s="229" t="s">
        <v>1</v>
      </c>
      <c r="F353" s="230" t="s">
        <v>394</v>
      </c>
      <c r="G353" s="227"/>
      <c r="H353" s="231">
        <v>19</v>
      </c>
      <c r="I353" s="232"/>
      <c r="J353" s="227"/>
      <c r="K353" s="227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134</v>
      </c>
      <c r="AU353" s="237" t="s">
        <v>81</v>
      </c>
      <c r="AV353" s="13" t="s">
        <v>81</v>
      </c>
      <c r="AW353" s="13" t="s">
        <v>31</v>
      </c>
      <c r="AX353" s="13" t="s">
        <v>74</v>
      </c>
      <c r="AY353" s="237" t="s">
        <v>126</v>
      </c>
    </row>
    <row r="354" s="13" customFormat="1">
      <c r="A354" s="13"/>
      <c r="B354" s="226"/>
      <c r="C354" s="227"/>
      <c r="D354" s="228" t="s">
        <v>134</v>
      </c>
      <c r="E354" s="229" t="s">
        <v>1</v>
      </c>
      <c r="F354" s="230" t="s">
        <v>395</v>
      </c>
      <c r="G354" s="227"/>
      <c r="H354" s="231">
        <v>11</v>
      </c>
      <c r="I354" s="232"/>
      <c r="J354" s="227"/>
      <c r="K354" s="227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134</v>
      </c>
      <c r="AU354" s="237" t="s">
        <v>81</v>
      </c>
      <c r="AV354" s="13" t="s">
        <v>81</v>
      </c>
      <c r="AW354" s="13" t="s">
        <v>31</v>
      </c>
      <c r="AX354" s="13" t="s">
        <v>74</v>
      </c>
      <c r="AY354" s="237" t="s">
        <v>126</v>
      </c>
    </row>
    <row r="355" s="13" customFormat="1">
      <c r="A355" s="13"/>
      <c r="B355" s="226"/>
      <c r="C355" s="227"/>
      <c r="D355" s="228" t="s">
        <v>134</v>
      </c>
      <c r="E355" s="229" t="s">
        <v>1</v>
      </c>
      <c r="F355" s="230" t="s">
        <v>396</v>
      </c>
      <c r="G355" s="227"/>
      <c r="H355" s="231">
        <v>22</v>
      </c>
      <c r="I355" s="232"/>
      <c r="J355" s="227"/>
      <c r="K355" s="227"/>
      <c r="L355" s="233"/>
      <c r="M355" s="234"/>
      <c r="N355" s="235"/>
      <c r="O355" s="235"/>
      <c r="P355" s="235"/>
      <c r="Q355" s="235"/>
      <c r="R355" s="235"/>
      <c r="S355" s="235"/>
      <c r="T355" s="23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37" t="s">
        <v>134</v>
      </c>
      <c r="AU355" s="237" t="s">
        <v>81</v>
      </c>
      <c r="AV355" s="13" t="s">
        <v>81</v>
      </c>
      <c r="AW355" s="13" t="s">
        <v>31</v>
      </c>
      <c r="AX355" s="13" t="s">
        <v>74</v>
      </c>
      <c r="AY355" s="237" t="s">
        <v>126</v>
      </c>
    </row>
    <row r="356" s="13" customFormat="1">
      <c r="A356" s="13"/>
      <c r="B356" s="226"/>
      <c r="C356" s="227"/>
      <c r="D356" s="228" t="s">
        <v>134</v>
      </c>
      <c r="E356" s="229" t="s">
        <v>1</v>
      </c>
      <c r="F356" s="230" t="s">
        <v>397</v>
      </c>
      <c r="G356" s="227"/>
      <c r="H356" s="231">
        <v>22</v>
      </c>
      <c r="I356" s="232"/>
      <c r="J356" s="227"/>
      <c r="K356" s="227"/>
      <c r="L356" s="233"/>
      <c r="M356" s="234"/>
      <c r="N356" s="235"/>
      <c r="O356" s="235"/>
      <c r="P356" s="235"/>
      <c r="Q356" s="235"/>
      <c r="R356" s="235"/>
      <c r="S356" s="235"/>
      <c r="T356" s="236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37" t="s">
        <v>134</v>
      </c>
      <c r="AU356" s="237" t="s">
        <v>81</v>
      </c>
      <c r="AV356" s="13" t="s">
        <v>81</v>
      </c>
      <c r="AW356" s="13" t="s">
        <v>31</v>
      </c>
      <c r="AX356" s="13" t="s">
        <v>74</v>
      </c>
      <c r="AY356" s="237" t="s">
        <v>126</v>
      </c>
    </row>
    <row r="357" s="13" customFormat="1">
      <c r="A357" s="13"/>
      <c r="B357" s="226"/>
      <c r="C357" s="227"/>
      <c r="D357" s="228" t="s">
        <v>134</v>
      </c>
      <c r="E357" s="229" t="s">
        <v>1</v>
      </c>
      <c r="F357" s="230" t="s">
        <v>398</v>
      </c>
      <c r="G357" s="227"/>
      <c r="H357" s="231">
        <v>11</v>
      </c>
      <c r="I357" s="232"/>
      <c r="J357" s="227"/>
      <c r="K357" s="227"/>
      <c r="L357" s="233"/>
      <c r="M357" s="234"/>
      <c r="N357" s="235"/>
      <c r="O357" s="235"/>
      <c r="P357" s="235"/>
      <c r="Q357" s="235"/>
      <c r="R357" s="235"/>
      <c r="S357" s="235"/>
      <c r="T357" s="236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37" t="s">
        <v>134</v>
      </c>
      <c r="AU357" s="237" t="s">
        <v>81</v>
      </c>
      <c r="AV357" s="13" t="s">
        <v>81</v>
      </c>
      <c r="AW357" s="13" t="s">
        <v>31</v>
      </c>
      <c r="AX357" s="13" t="s">
        <v>74</v>
      </c>
      <c r="AY357" s="237" t="s">
        <v>126</v>
      </c>
    </row>
    <row r="358" s="14" customFormat="1">
      <c r="A358" s="14"/>
      <c r="B358" s="238"/>
      <c r="C358" s="239"/>
      <c r="D358" s="228" t="s">
        <v>134</v>
      </c>
      <c r="E358" s="240" t="s">
        <v>1</v>
      </c>
      <c r="F358" s="241" t="s">
        <v>137</v>
      </c>
      <c r="G358" s="239"/>
      <c r="H358" s="242">
        <v>748</v>
      </c>
      <c r="I358" s="243"/>
      <c r="J358" s="239"/>
      <c r="K358" s="239"/>
      <c r="L358" s="244"/>
      <c r="M358" s="245"/>
      <c r="N358" s="246"/>
      <c r="O358" s="246"/>
      <c r="P358" s="246"/>
      <c r="Q358" s="246"/>
      <c r="R358" s="246"/>
      <c r="S358" s="246"/>
      <c r="T358" s="24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48" t="s">
        <v>134</v>
      </c>
      <c r="AU358" s="248" t="s">
        <v>81</v>
      </c>
      <c r="AV358" s="14" t="s">
        <v>132</v>
      </c>
      <c r="AW358" s="14" t="s">
        <v>31</v>
      </c>
      <c r="AX358" s="14" t="s">
        <v>79</v>
      </c>
      <c r="AY358" s="248" t="s">
        <v>126</v>
      </c>
    </row>
    <row r="359" s="2" customFormat="1" ht="33" customHeight="1">
      <c r="A359" s="38"/>
      <c r="B359" s="39"/>
      <c r="C359" s="212" t="s">
        <v>399</v>
      </c>
      <c r="D359" s="212" t="s">
        <v>128</v>
      </c>
      <c r="E359" s="213" t="s">
        <v>400</v>
      </c>
      <c r="F359" s="214" t="s">
        <v>401</v>
      </c>
      <c r="G359" s="215" t="s">
        <v>223</v>
      </c>
      <c r="H359" s="216">
        <v>260</v>
      </c>
      <c r="I359" s="217"/>
      <c r="J359" s="218">
        <f>ROUND(I359*H359,2)</f>
        <v>0</v>
      </c>
      <c r="K359" s="219"/>
      <c r="L359" s="44"/>
      <c r="M359" s="220" t="s">
        <v>1</v>
      </c>
      <c r="N359" s="221" t="s">
        <v>39</v>
      </c>
      <c r="O359" s="91"/>
      <c r="P359" s="222">
        <f>O359*H359</f>
        <v>0</v>
      </c>
      <c r="Q359" s="222">
        <v>0.0011900000000000001</v>
      </c>
      <c r="R359" s="222">
        <f>Q359*H359</f>
        <v>0.30940000000000001</v>
      </c>
      <c r="S359" s="222">
        <v>1.0000000000000001E-05</v>
      </c>
      <c r="T359" s="223">
        <f>S359*H359</f>
        <v>0.0026000000000000003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224" t="s">
        <v>132</v>
      </c>
      <c r="AT359" s="224" t="s">
        <v>128</v>
      </c>
      <c r="AU359" s="224" t="s">
        <v>81</v>
      </c>
      <c r="AY359" s="17" t="s">
        <v>126</v>
      </c>
      <c r="BE359" s="225">
        <f>IF(N359="základní",J359,0)</f>
        <v>0</v>
      </c>
      <c r="BF359" s="225">
        <f>IF(N359="snížená",J359,0)</f>
        <v>0</v>
      </c>
      <c r="BG359" s="225">
        <f>IF(N359="zákl. přenesená",J359,0)</f>
        <v>0</v>
      </c>
      <c r="BH359" s="225">
        <f>IF(N359="sníž. přenesená",J359,0)</f>
        <v>0</v>
      </c>
      <c r="BI359" s="225">
        <f>IF(N359="nulová",J359,0)</f>
        <v>0</v>
      </c>
      <c r="BJ359" s="17" t="s">
        <v>79</v>
      </c>
      <c r="BK359" s="225">
        <f>ROUND(I359*H359,2)</f>
        <v>0</v>
      </c>
      <c r="BL359" s="17" t="s">
        <v>132</v>
      </c>
      <c r="BM359" s="224" t="s">
        <v>402</v>
      </c>
    </row>
    <row r="360" s="13" customFormat="1">
      <c r="A360" s="13"/>
      <c r="B360" s="226"/>
      <c r="C360" s="227"/>
      <c r="D360" s="228" t="s">
        <v>134</v>
      </c>
      <c r="E360" s="229" t="s">
        <v>1</v>
      </c>
      <c r="F360" s="230" t="s">
        <v>403</v>
      </c>
      <c r="G360" s="227"/>
      <c r="H360" s="231">
        <v>2</v>
      </c>
      <c r="I360" s="232"/>
      <c r="J360" s="227"/>
      <c r="K360" s="227"/>
      <c r="L360" s="233"/>
      <c r="M360" s="234"/>
      <c r="N360" s="235"/>
      <c r="O360" s="235"/>
      <c r="P360" s="235"/>
      <c r="Q360" s="235"/>
      <c r="R360" s="235"/>
      <c r="S360" s="235"/>
      <c r="T360" s="23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7" t="s">
        <v>134</v>
      </c>
      <c r="AU360" s="237" t="s">
        <v>81</v>
      </c>
      <c r="AV360" s="13" t="s">
        <v>81</v>
      </c>
      <c r="AW360" s="13" t="s">
        <v>31</v>
      </c>
      <c r="AX360" s="13" t="s">
        <v>74</v>
      </c>
      <c r="AY360" s="237" t="s">
        <v>126</v>
      </c>
    </row>
    <row r="361" s="13" customFormat="1">
      <c r="A361" s="13"/>
      <c r="B361" s="226"/>
      <c r="C361" s="227"/>
      <c r="D361" s="228" t="s">
        <v>134</v>
      </c>
      <c r="E361" s="229" t="s">
        <v>1</v>
      </c>
      <c r="F361" s="230" t="s">
        <v>404</v>
      </c>
      <c r="G361" s="227"/>
      <c r="H361" s="231">
        <v>13</v>
      </c>
      <c r="I361" s="232"/>
      <c r="J361" s="227"/>
      <c r="K361" s="227"/>
      <c r="L361" s="233"/>
      <c r="M361" s="234"/>
      <c r="N361" s="235"/>
      <c r="O361" s="235"/>
      <c r="P361" s="235"/>
      <c r="Q361" s="235"/>
      <c r="R361" s="235"/>
      <c r="S361" s="235"/>
      <c r="T361" s="236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37" t="s">
        <v>134</v>
      </c>
      <c r="AU361" s="237" t="s">
        <v>81</v>
      </c>
      <c r="AV361" s="13" t="s">
        <v>81</v>
      </c>
      <c r="AW361" s="13" t="s">
        <v>31</v>
      </c>
      <c r="AX361" s="13" t="s">
        <v>74</v>
      </c>
      <c r="AY361" s="237" t="s">
        <v>126</v>
      </c>
    </row>
    <row r="362" s="13" customFormat="1">
      <c r="A362" s="13"/>
      <c r="B362" s="226"/>
      <c r="C362" s="227"/>
      <c r="D362" s="228" t="s">
        <v>134</v>
      </c>
      <c r="E362" s="229" t="s">
        <v>1</v>
      </c>
      <c r="F362" s="230" t="s">
        <v>405</v>
      </c>
      <c r="G362" s="227"/>
      <c r="H362" s="231">
        <v>62</v>
      </c>
      <c r="I362" s="232"/>
      <c r="J362" s="227"/>
      <c r="K362" s="227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134</v>
      </c>
      <c r="AU362" s="237" t="s">
        <v>81</v>
      </c>
      <c r="AV362" s="13" t="s">
        <v>81</v>
      </c>
      <c r="AW362" s="13" t="s">
        <v>31</v>
      </c>
      <c r="AX362" s="13" t="s">
        <v>74</v>
      </c>
      <c r="AY362" s="237" t="s">
        <v>126</v>
      </c>
    </row>
    <row r="363" s="13" customFormat="1">
      <c r="A363" s="13"/>
      <c r="B363" s="226"/>
      <c r="C363" s="227"/>
      <c r="D363" s="228" t="s">
        <v>134</v>
      </c>
      <c r="E363" s="229" t="s">
        <v>1</v>
      </c>
      <c r="F363" s="230" t="s">
        <v>406</v>
      </c>
      <c r="G363" s="227"/>
      <c r="H363" s="231">
        <v>30</v>
      </c>
      <c r="I363" s="232"/>
      <c r="J363" s="227"/>
      <c r="K363" s="227"/>
      <c r="L363" s="233"/>
      <c r="M363" s="234"/>
      <c r="N363" s="235"/>
      <c r="O363" s="235"/>
      <c r="P363" s="235"/>
      <c r="Q363" s="235"/>
      <c r="R363" s="235"/>
      <c r="S363" s="235"/>
      <c r="T363" s="23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37" t="s">
        <v>134</v>
      </c>
      <c r="AU363" s="237" t="s">
        <v>81</v>
      </c>
      <c r="AV363" s="13" t="s">
        <v>81</v>
      </c>
      <c r="AW363" s="13" t="s">
        <v>31</v>
      </c>
      <c r="AX363" s="13" t="s">
        <v>74</v>
      </c>
      <c r="AY363" s="237" t="s">
        <v>126</v>
      </c>
    </row>
    <row r="364" s="13" customFormat="1">
      <c r="A364" s="13"/>
      <c r="B364" s="226"/>
      <c r="C364" s="227"/>
      <c r="D364" s="228" t="s">
        <v>134</v>
      </c>
      <c r="E364" s="229" t="s">
        <v>1</v>
      </c>
      <c r="F364" s="230" t="s">
        <v>407</v>
      </c>
      <c r="G364" s="227"/>
      <c r="H364" s="231">
        <v>2</v>
      </c>
      <c r="I364" s="232"/>
      <c r="J364" s="227"/>
      <c r="K364" s="227"/>
      <c r="L364" s="233"/>
      <c r="M364" s="234"/>
      <c r="N364" s="235"/>
      <c r="O364" s="235"/>
      <c r="P364" s="235"/>
      <c r="Q364" s="235"/>
      <c r="R364" s="235"/>
      <c r="S364" s="235"/>
      <c r="T364" s="23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37" t="s">
        <v>134</v>
      </c>
      <c r="AU364" s="237" t="s">
        <v>81</v>
      </c>
      <c r="AV364" s="13" t="s">
        <v>81</v>
      </c>
      <c r="AW364" s="13" t="s">
        <v>31</v>
      </c>
      <c r="AX364" s="13" t="s">
        <v>74</v>
      </c>
      <c r="AY364" s="237" t="s">
        <v>126</v>
      </c>
    </row>
    <row r="365" s="13" customFormat="1">
      <c r="A365" s="13"/>
      <c r="B365" s="226"/>
      <c r="C365" s="227"/>
      <c r="D365" s="228" t="s">
        <v>134</v>
      </c>
      <c r="E365" s="229" t="s">
        <v>1</v>
      </c>
      <c r="F365" s="230" t="s">
        <v>361</v>
      </c>
      <c r="G365" s="227"/>
      <c r="H365" s="231">
        <v>20</v>
      </c>
      <c r="I365" s="232"/>
      <c r="J365" s="227"/>
      <c r="K365" s="227"/>
      <c r="L365" s="233"/>
      <c r="M365" s="234"/>
      <c r="N365" s="235"/>
      <c r="O365" s="235"/>
      <c r="P365" s="235"/>
      <c r="Q365" s="235"/>
      <c r="R365" s="235"/>
      <c r="S365" s="235"/>
      <c r="T365" s="236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37" t="s">
        <v>134</v>
      </c>
      <c r="AU365" s="237" t="s">
        <v>81</v>
      </c>
      <c r="AV365" s="13" t="s">
        <v>81</v>
      </c>
      <c r="AW365" s="13" t="s">
        <v>31</v>
      </c>
      <c r="AX365" s="13" t="s">
        <v>74</v>
      </c>
      <c r="AY365" s="237" t="s">
        <v>126</v>
      </c>
    </row>
    <row r="366" s="13" customFormat="1">
      <c r="A366" s="13"/>
      <c r="B366" s="226"/>
      <c r="C366" s="227"/>
      <c r="D366" s="228" t="s">
        <v>134</v>
      </c>
      <c r="E366" s="229" t="s">
        <v>1</v>
      </c>
      <c r="F366" s="230" t="s">
        <v>408</v>
      </c>
      <c r="G366" s="227"/>
      <c r="H366" s="231">
        <v>11</v>
      </c>
      <c r="I366" s="232"/>
      <c r="J366" s="227"/>
      <c r="K366" s="227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134</v>
      </c>
      <c r="AU366" s="237" t="s">
        <v>81</v>
      </c>
      <c r="AV366" s="13" t="s">
        <v>81</v>
      </c>
      <c r="AW366" s="13" t="s">
        <v>31</v>
      </c>
      <c r="AX366" s="13" t="s">
        <v>74</v>
      </c>
      <c r="AY366" s="237" t="s">
        <v>126</v>
      </c>
    </row>
    <row r="367" s="13" customFormat="1">
      <c r="A367" s="13"/>
      <c r="B367" s="226"/>
      <c r="C367" s="227"/>
      <c r="D367" s="228" t="s">
        <v>134</v>
      </c>
      <c r="E367" s="229" t="s">
        <v>1</v>
      </c>
      <c r="F367" s="230" t="s">
        <v>409</v>
      </c>
      <c r="G367" s="227"/>
      <c r="H367" s="231">
        <v>11</v>
      </c>
      <c r="I367" s="232"/>
      <c r="J367" s="227"/>
      <c r="K367" s="227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134</v>
      </c>
      <c r="AU367" s="237" t="s">
        <v>81</v>
      </c>
      <c r="AV367" s="13" t="s">
        <v>81</v>
      </c>
      <c r="AW367" s="13" t="s">
        <v>31</v>
      </c>
      <c r="AX367" s="13" t="s">
        <v>74</v>
      </c>
      <c r="AY367" s="237" t="s">
        <v>126</v>
      </c>
    </row>
    <row r="368" s="13" customFormat="1">
      <c r="A368" s="13"/>
      <c r="B368" s="226"/>
      <c r="C368" s="227"/>
      <c r="D368" s="228" t="s">
        <v>134</v>
      </c>
      <c r="E368" s="229" t="s">
        <v>1</v>
      </c>
      <c r="F368" s="230" t="s">
        <v>410</v>
      </c>
      <c r="G368" s="227"/>
      <c r="H368" s="231">
        <v>12</v>
      </c>
      <c r="I368" s="232"/>
      <c r="J368" s="227"/>
      <c r="K368" s="227"/>
      <c r="L368" s="233"/>
      <c r="M368" s="234"/>
      <c r="N368" s="235"/>
      <c r="O368" s="235"/>
      <c r="P368" s="235"/>
      <c r="Q368" s="235"/>
      <c r="R368" s="235"/>
      <c r="S368" s="235"/>
      <c r="T368" s="236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37" t="s">
        <v>134</v>
      </c>
      <c r="AU368" s="237" t="s">
        <v>81</v>
      </c>
      <c r="AV368" s="13" t="s">
        <v>81</v>
      </c>
      <c r="AW368" s="13" t="s">
        <v>31</v>
      </c>
      <c r="AX368" s="13" t="s">
        <v>74</v>
      </c>
      <c r="AY368" s="237" t="s">
        <v>126</v>
      </c>
    </row>
    <row r="369" s="13" customFormat="1">
      <c r="A369" s="13"/>
      <c r="B369" s="226"/>
      <c r="C369" s="227"/>
      <c r="D369" s="228" t="s">
        <v>134</v>
      </c>
      <c r="E369" s="229" t="s">
        <v>1</v>
      </c>
      <c r="F369" s="230" t="s">
        <v>411</v>
      </c>
      <c r="G369" s="227"/>
      <c r="H369" s="231">
        <v>18</v>
      </c>
      <c r="I369" s="232"/>
      <c r="J369" s="227"/>
      <c r="K369" s="227"/>
      <c r="L369" s="233"/>
      <c r="M369" s="234"/>
      <c r="N369" s="235"/>
      <c r="O369" s="235"/>
      <c r="P369" s="235"/>
      <c r="Q369" s="235"/>
      <c r="R369" s="235"/>
      <c r="S369" s="235"/>
      <c r="T369" s="23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37" t="s">
        <v>134</v>
      </c>
      <c r="AU369" s="237" t="s">
        <v>81</v>
      </c>
      <c r="AV369" s="13" t="s">
        <v>81</v>
      </c>
      <c r="AW369" s="13" t="s">
        <v>31</v>
      </c>
      <c r="AX369" s="13" t="s">
        <v>74</v>
      </c>
      <c r="AY369" s="237" t="s">
        <v>126</v>
      </c>
    </row>
    <row r="370" s="13" customFormat="1">
      <c r="A370" s="13"/>
      <c r="B370" s="226"/>
      <c r="C370" s="227"/>
      <c r="D370" s="228" t="s">
        <v>134</v>
      </c>
      <c r="E370" s="229" t="s">
        <v>1</v>
      </c>
      <c r="F370" s="230" t="s">
        <v>412</v>
      </c>
      <c r="G370" s="227"/>
      <c r="H370" s="231">
        <v>11</v>
      </c>
      <c r="I370" s="232"/>
      <c r="J370" s="227"/>
      <c r="K370" s="227"/>
      <c r="L370" s="233"/>
      <c r="M370" s="234"/>
      <c r="N370" s="235"/>
      <c r="O370" s="235"/>
      <c r="P370" s="235"/>
      <c r="Q370" s="235"/>
      <c r="R370" s="235"/>
      <c r="S370" s="235"/>
      <c r="T370" s="23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7" t="s">
        <v>134</v>
      </c>
      <c r="AU370" s="237" t="s">
        <v>81</v>
      </c>
      <c r="AV370" s="13" t="s">
        <v>81</v>
      </c>
      <c r="AW370" s="13" t="s">
        <v>31</v>
      </c>
      <c r="AX370" s="13" t="s">
        <v>74</v>
      </c>
      <c r="AY370" s="237" t="s">
        <v>126</v>
      </c>
    </row>
    <row r="371" s="13" customFormat="1">
      <c r="A371" s="13"/>
      <c r="B371" s="226"/>
      <c r="C371" s="227"/>
      <c r="D371" s="228" t="s">
        <v>134</v>
      </c>
      <c r="E371" s="229" t="s">
        <v>1</v>
      </c>
      <c r="F371" s="230" t="s">
        <v>413</v>
      </c>
      <c r="G371" s="227"/>
      <c r="H371" s="231">
        <v>11</v>
      </c>
      <c r="I371" s="232"/>
      <c r="J371" s="227"/>
      <c r="K371" s="227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134</v>
      </c>
      <c r="AU371" s="237" t="s">
        <v>81</v>
      </c>
      <c r="AV371" s="13" t="s">
        <v>81</v>
      </c>
      <c r="AW371" s="13" t="s">
        <v>31</v>
      </c>
      <c r="AX371" s="13" t="s">
        <v>74</v>
      </c>
      <c r="AY371" s="237" t="s">
        <v>126</v>
      </c>
    </row>
    <row r="372" s="13" customFormat="1">
      <c r="A372" s="13"/>
      <c r="B372" s="226"/>
      <c r="C372" s="227"/>
      <c r="D372" s="228" t="s">
        <v>134</v>
      </c>
      <c r="E372" s="229" t="s">
        <v>1</v>
      </c>
      <c r="F372" s="230" t="s">
        <v>414</v>
      </c>
      <c r="G372" s="227"/>
      <c r="H372" s="231">
        <v>15</v>
      </c>
      <c r="I372" s="232"/>
      <c r="J372" s="227"/>
      <c r="K372" s="227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134</v>
      </c>
      <c r="AU372" s="237" t="s">
        <v>81</v>
      </c>
      <c r="AV372" s="13" t="s">
        <v>81</v>
      </c>
      <c r="AW372" s="13" t="s">
        <v>31</v>
      </c>
      <c r="AX372" s="13" t="s">
        <v>74</v>
      </c>
      <c r="AY372" s="237" t="s">
        <v>126</v>
      </c>
    </row>
    <row r="373" s="13" customFormat="1">
      <c r="A373" s="13"/>
      <c r="B373" s="226"/>
      <c r="C373" s="227"/>
      <c r="D373" s="228" t="s">
        <v>134</v>
      </c>
      <c r="E373" s="229" t="s">
        <v>1</v>
      </c>
      <c r="F373" s="230" t="s">
        <v>415</v>
      </c>
      <c r="G373" s="227"/>
      <c r="H373" s="231">
        <v>20</v>
      </c>
      <c r="I373" s="232"/>
      <c r="J373" s="227"/>
      <c r="K373" s="227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134</v>
      </c>
      <c r="AU373" s="237" t="s">
        <v>81</v>
      </c>
      <c r="AV373" s="13" t="s">
        <v>81</v>
      </c>
      <c r="AW373" s="13" t="s">
        <v>31</v>
      </c>
      <c r="AX373" s="13" t="s">
        <v>74</v>
      </c>
      <c r="AY373" s="237" t="s">
        <v>126</v>
      </c>
    </row>
    <row r="374" s="13" customFormat="1">
      <c r="A374" s="13"/>
      <c r="B374" s="226"/>
      <c r="C374" s="227"/>
      <c r="D374" s="228" t="s">
        <v>134</v>
      </c>
      <c r="E374" s="229" t="s">
        <v>1</v>
      </c>
      <c r="F374" s="230" t="s">
        <v>388</v>
      </c>
      <c r="G374" s="227"/>
      <c r="H374" s="231">
        <v>11</v>
      </c>
      <c r="I374" s="232"/>
      <c r="J374" s="227"/>
      <c r="K374" s="227"/>
      <c r="L374" s="233"/>
      <c r="M374" s="234"/>
      <c r="N374" s="235"/>
      <c r="O374" s="235"/>
      <c r="P374" s="235"/>
      <c r="Q374" s="235"/>
      <c r="R374" s="235"/>
      <c r="S374" s="235"/>
      <c r="T374" s="236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7" t="s">
        <v>134</v>
      </c>
      <c r="AU374" s="237" t="s">
        <v>81</v>
      </c>
      <c r="AV374" s="13" t="s">
        <v>81</v>
      </c>
      <c r="AW374" s="13" t="s">
        <v>31</v>
      </c>
      <c r="AX374" s="13" t="s">
        <v>74</v>
      </c>
      <c r="AY374" s="237" t="s">
        <v>126</v>
      </c>
    </row>
    <row r="375" s="13" customFormat="1">
      <c r="A375" s="13"/>
      <c r="B375" s="226"/>
      <c r="C375" s="227"/>
      <c r="D375" s="228" t="s">
        <v>134</v>
      </c>
      <c r="E375" s="229" t="s">
        <v>1</v>
      </c>
      <c r="F375" s="230" t="s">
        <v>389</v>
      </c>
      <c r="G375" s="227"/>
      <c r="H375" s="231">
        <v>11</v>
      </c>
      <c r="I375" s="232"/>
      <c r="J375" s="227"/>
      <c r="K375" s="227"/>
      <c r="L375" s="233"/>
      <c r="M375" s="234"/>
      <c r="N375" s="235"/>
      <c r="O375" s="235"/>
      <c r="P375" s="235"/>
      <c r="Q375" s="235"/>
      <c r="R375" s="235"/>
      <c r="S375" s="235"/>
      <c r="T375" s="236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37" t="s">
        <v>134</v>
      </c>
      <c r="AU375" s="237" t="s">
        <v>81</v>
      </c>
      <c r="AV375" s="13" t="s">
        <v>81</v>
      </c>
      <c r="AW375" s="13" t="s">
        <v>31</v>
      </c>
      <c r="AX375" s="13" t="s">
        <v>74</v>
      </c>
      <c r="AY375" s="237" t="s">
        <v>126</v>
      </c>
    </row>
    <row r="376" s="14" customFormat="1">
      <c r="A376" s="14"/>
      <c r="B376" s="238"/>
      <c r="C376" s="239"/>
      <c r="D376" s="228" t="s">
        <v>134</v>
      </c>
      <c r="E376" s="240" t="s">
        <v>1</v>
      </c>
      <c r="F376" s="241" t="s">
        <v>137</v>
      </c>
      <c r="G376" s="239"/>
      <c r="H376" s="242">
        <v>260</v>
      </c>
      <c r="I376" s="243"/>
      <c r="J376" s="239"/>
      <c r="K376" s="239"/>
      <c r="L376" s="244"/>
      <c r="M376" s="245"/>
      <c r="N376" s="246"/>
      <c r="O376" s="246"/>
      <c r="P376" s="246"/>
      <c r="Q376" s="246"/>
      <c r="R376" s="246"/>
      <c r="S376" s="246"/>
      <c r="T376" s="247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48" t="s">
        <v>134</v>
      </c>
      <c r="AU376" s="248" t="s">
        <v>81</v>
      </c>
      <c r="AV376" s="14" t="s">
        <v>132</v>
      </c>
      <c r="AW376" s="14" t="s">
        <v>31</v>
      </c>
      <c r="AX376" s="14" t="s">
        <v>79</v>
      </c>
      <c r="AY376" s="248" t="s">
        <v>126</v>
      </c>
    </row>
    <row r="377" s="2" customFormat="1" ht="33" customHeight="1">
      <c r="A377" s="38"/>
      <c r="B377" s="39"/>
      <c r="C377" s="212" t="s">
        <v>416</v>
      </c>
      <c r="D377" s="212" t="s">
        <v>128</v>
      </c>
      <c r="E377" s="213" t="s">
        <v>417</v>
      </c>
      <c r="F377" s="214" t="s">
        <v>418</v>
      </c>
      <c r="G377" s="215" t="s">
        <v>223</v>
      </c>
      <c r="H377" s="216">
        <v>1116</v>
      </c>
      <c r="I377" s="217"/>
      <c r="J377" s="218">
        <f>ROUND(I377*H377,2)</f>
        <v>0</v>
      </c>
      <c r="K377" s="219"/>
      <c r="L377" s="44"/>
      <c r="M377" s="220" t="s">
        <v>1</v>
      </c>
      <c r="N377" s="221" t="s">
        <v>39</v>
      </c>
      <c r="O377" s="91"/>
      <c r="P377" s="222">
        <f>O377*H377</f>
        <v>0</v>
      </c>
      <c r="Q377" s="222">
        <v>0.0017799999999999999</v>
      </c>
      <c r="R377" s="222">
        <f>Q377*H377</f>
        <v>1.9864799999999998</v>
      </c>
      <c r="S377" s="222">
        <v>1.0000000000000001E-05</v>
      </c>
      <c r="T377" s="223">
        <f>S377*H377</f>
        <v>0.011160000000000002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24" t="s">
        <v>132</v>
      </c>
      <c r="AT377" s="224" t="s">
        <v>128</v>
      </c>
      <c r="AU377" s="224" t="s">
        <v>81</v>
      </c>
      <c r="AY377" s="17" t="s">
        <v>126</v>
      </c>
      <c r="BE377" s="225">
        <f>IF(N377="základní",J377,0)</f>
        <v>0</v>
      </c>
      <c r="BF377" s="225">
        <f>IF(N377="snížená",J377,0)</f>
        <v>0</v>
      </c>
      <c r="BG377" s="225">
        <f>IF(N377="zákl. přenesená",J377,0)</f>
        <v>0</v>
      </c>
      <c r="BH377" s="225">
        <f>IF(N377="sníž. přenesená",J377,0)</f>
        <v>0</v>
      </c>
      <c r="BI377" s="225">
        <f>IF(N377="nulová",J377,0)</f>
        <v>0</v>
      </c>
      <c r="BJ377" s="17" t="s">
        <v>79</v>
      </c>
      <c r="BK377" s="225">
        <f>ROUND(I377*H377,2)</f>
        <v>0</v>
      </c>
      <c r="BL377" s="17" t="s">
        <v>132</v>
      </c>
      <c r="BM377" s="224" t="s">
        <v>419</v>
      </c>
    </row>
    <row r="378" s="13" customFormat="1">
      <c r="A378" s="13"/>
      <c r="B378" s="226"/>
      <c r="C378" s="227"/>
      <c r="D378" s="228" t="s">
        <v>134</v>
      </c>
      <c r="E378" s="229" t="s">
        <v>1</v>
      </c>
      <c r="F378" s="230" t="s">
        <v>420</v>
      </c>
      <c r="G378" s="227"/>
      <c r="H378" s="231">
        <v>17</v>
      </c>
      <c r="I378" s="232"/>
      <c r="J378" s="227"/>
      <c r="K378" s="227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134</v>
      </c>
      <c r="AU378" s="237" t="s">
        <v>81</v>
      </c>
      <c r="AV378" s="13" t="s">
        <v>81</v>
      </c>
      <c r="AW378" s="13" t="s">
        <v>31</v>
      </c>
      <c r="AX378" s="13" t="s">
        <v>74</v>
      </c>
      <c r="AY378" s="237" t="s">
        <v>126</v>
      </c>
    </row>
    <row r="379" s="13" customFormat="1">
      <c r="A379" s="13"/>
      <c r="B379" s="226"/>
      <c r="C379" s="227"/>
      <c r="D379" s="228" t="s">
        <v>134</v>
      </c>
      <c r="E379" s="229" t="s">
        <v>1</v>
      </c>
      <c r="F379" s="230" t="s">
        <v>421</v>
      </c>
      <c r="G379" s="227"/>
      <c r="H379" s="231">
        <v>10</v>
      </c>
      <c r="I379" s="232"/>
      <c r="J379" s="227"/>
      <c r="K379" s="227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134</v>
      </c>
      <c r="AU379" s="237" t="s">
        <v>81</v>
      </c>
      <c r="AV379" s="13" t="s">
        <v>81</v>
      </c>
      <c r="AW379" s="13" t="s">
        <v>31</v>
      </c>
      <c r="AX379" s="13" t="s">
        <v>74</v>
      </c>
      <c r="AY379" s="237" t="s">
        <v>126</v>
      </c>
    </row>
    <row r="380" s="13" customFormat="1">
      <c r="A380" s="13"/>
      <c r="B380" s="226"/>
      <c r="C380" s="227"/>
      <c r="D380" s="228" t="s">
        <v>134</v>
      </c>
      <c r="E380" s="229" t="s">
        <v>1</v>
      </c>
      <c r="F380" s="230" t="s">
        <v>422</v>
      </c>
      <c r="G380" s="227"/>
      <c r="H380" s="231">
        <v>8</v>
      </c>
      <c r="I380" s="232"/>
      <c r="J380" s="227"/>
      <c r="K380" s="227"/>
      <c r="L380" s="233"/>
      <c r="M380" s="234"/>
      <c r="N380" s="235"/>
      <c r="O380" s="235"/>
      <c r="P380" s="235"/>
      <c r="Q380" s="235"/>
      <c r="R380" s="235"/>
      <c r="S380" s="235"/>
      <c r="T380" s="236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37" t="s">
        <v>134</v>
      </c>
      <c r="AU380" s="237" t="s">
        <v>81</v>
      </c>
      <c r="AV380" s="13" t="s">
        <v>81</v>
      </c>
      <c r="AW380" s="13" t="s">
        <v>31</v>
      </c>
      <c r="AX380" s="13" t="s">
        <v>74</v>
      </c>
      <c r="AY380" s="237" t="s">
        <v>126</v>
      </c>
    </row>
    <row r="381" s="13" customFormat="1">
      <c r="A381" s="13"/>
      <c r="B381" s="226"/>
      <c r="C381" s="227"/>
      <c r="D381" s="228" t="s">
        <v>134</v>
      </c>
      <c r="E381" s="229" t="s">
        <v>1</v>
      </c>
      <c r="F381" s="230" t="s">
        <v>423</v>
      </c>
      <c r="G381" s="227"/>
      <c r="H381" s="231">
        <v>2</v>
      </c>
      <c r="I381" s="232"/>
      <c r="J381" s="227"/>
      <c r="K381" s="227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134</v>
      </c>
      <c r="AU381" s="237" t="s">
        <v>81</v>
      </c>
      <c r="AV381" s="13" t="s">
        <v>81</v>
      </c>
      <c r="AW381" s="13" t="s">
        <v>31</v>
      </c>
      <c r="AX381" s="13" t="s">
        <v>74</v>
      </c>
      <c r="AY381" s="237" t="s">
        <v>126</v>
      </c>
    </row>
    <row r="382" s="13" customFormat="1">
      <c r="A382" s="13"/>
      <c r="B382" s="226"/>
      <c r="C382" s="227"/>
      <c r="D382" s="228" t="s">
        <v>134</v>
      </c>
      <c r="E382" s="229" t="s">
        <v>1</v>
      </c>
      <c r="F382" s="230" t="s">
        <v>360</v>
      </c>
      <c r="G382" s="227"/>
      <c r="H382" s="231">
        <v>10</v>
      </c>
      <c r="I382" s="232"/>
      <c r="J382" s="227"/>
      <c r="K382" s="227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134</v>
      </c>
      <c r="AU382" s="237" t="s">
        <v>81</v>
      </c>
      <c r="AV382" s="13" t="s">
        <v>81</v>
      </c>
      <c r="AW382" s="13" t="s">
        <v>31</v>
      </c>
      <c r="AX382" s="13" t="s">
        <v>74</v>
      </c>
      <c r="AY382" s="237" t="s">
        <v>126</v>
      </c>
    </row>
    <row r="383" s="13" customFormat="1">
      <c r="A383" s="13"/>
      <c r="B383" s="226"/>
      <c r="C383" s="227"/>
      <c r="D383" s="228" t="s">
        <v>134</v>
      </c>
      <c r="E383" s="229" t="s">
        <v>1</v>
      </c>
      <c r="F383" s="230" t="s">
        <v>361</v>
      </c>
      <c r="G383" s="227"/>
      <c r="H383" s="231">
        <v>20</v>
      </c>
      <c r="I383" s="232"/>
      <c r="J383" s="227"/>
      <c r="K383" s="227"/>
      <c r="L383" s="233"/>
      <c r="M383" s="234"/>
      <c r="N383" s="235"/>
      <c r="O383" s="235"/>
      <c r="P383" s="235"/>
      <c r="Q383" s="235"/>
      <c r="R383" s="235"/>
      <c r="S383" s="235"/>
      <c r="T383" s="236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37" t="s">
        <v>134</v>
      </c>
      <c r="AU383" s="237" t="s">
        <v>81</v>
      </c>
      <c r="AV383" s="13" t="s">
        <v>81</v>
      </c>
      <c r="AW383" s="13" t="s">
        <v>31</v>
      </c>
      <c r="AX383" s="13" t="s">
        <v>74</v>
      </c>
      <c r="AY383" s="237" t="s">
        <v>126</v>
      </c>
    </row>
    <row r="384" s="13" customFormat="1">
      <c r="A384" s="13"/>
      <c r="B384" s="226"/>
      <c r="C384" s="227"/>
      <c r="D384" s="228" t="s">
        <v>134</v>
      </c>
      <c r="E384" s="229" t="s">
        <v>1</v>
      </c>
      <c r="F384" s="230" t="s">
        <v>424</v>
      </c>
      <c r="G384" s="227"/>
      <c r="H384" s="231">
        <v>40</v>
      </c>
      <c r="I384" s="232"/>
      <c r="J384" s="227"/>
      <c r="K384" s="227"/>
      <c r="L384" s="233"/>
      <c r="M384" s="234"/>
      <c r="N384" s="235"/>
      <c r="O384" s="235"/>
      <c r="P384" s="235"/>
      <c r="Q384" s="235"/>
      <c r="R384" s="235"/>
      <c r="S384" s="235"/>
      <c r="T384" s="236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7" t="s">
        <v>134</v>
      </c>
      <c r="AU384" s="237" t="s">
        <v>81</v>
      </c>
      <c r="AV384" s="13" t="s">
        <v>81</v>
      </c>
      <c r="AW384" s="13" t="s">
        <v>31</v>
      </c>
      <c r="AX384" s="13" t="s">
        <v>74</v>
      </c>
      <c r="AY384" s="237" t="s">
        <v>126</v>
      </c>
    </row>
    <row r="385" s="13" customFormat="1">
      <c r="A385" s="13"/>
      <c r="B385" s="226"/>
      <c r="C385" s="227"/>
      <c r="D385" s="228" t="s">
        <v>134</v>
      </c>
      <c r="E385" s="229" t="s">
        <v>1</v>
      </c>
      <c r="F385" s="230" t="s">
        <v>425</v>
      </c>
      <c r="G385" s="227"/>
      <c r="H385" s="231">
        <v>20</v>
      </c>
      <c r="I385" s="232"/>
      <c r="J385" s="227"/>
      <c r="K385" s="227"/>
      <c r="L385" s="233"/>
      <c r="M385" s="234"/>
      <c r="N385" s="235"/>
      <c r="O385" s="235"/>
      <c r="P385" s="235"/>
      <c r="Q385" s="235"/>
      <c r="R385" s="235"/>
      <c r="S385" s="235"/>
      <c r="T385" s="23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7" t="s">
        <v>134</v>
      </c>
      <c r="AU385" s="237" t="s">
        <v>81</v>
      </c>
      <c r="AV385" s="13" t="s">
        <v>81</v>
      </c>
      <c r="AW385" s="13" t="s">
        <v>31</v>
      </c>
      <c r="AX385" s="13" t="s">
        <v>74</v>
      </c>
      <c r="AY385" s="237" t="s">
        <v>126</v>
      </c>
    </row>
    <row r="386" s="13" customFormat="1">
      <c r="A386" s="13"/>
      <c r="B386" s="226"/>
      <c r="C386" s="227"/>
      <c r="D386" s="228" t="s">
        <v>134</v>
      </c>
      <c r="E386" s="229" t="s">
        <v>1</v>
      </c>
      <c r="F386" s="230" t="s">
        <v>426</v>
      </c>
      <c r="G386" s="227"/>
      <c r="H386" s="231">
        <v>2</v>
      </c>
      <c r="I386" s="232"/>
      <c r="J386" s="227"/>
      <c r="K386" s="227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134</v>
      </c>
      <c r="AU386" s="237" t="s">
        <v>81</v>
      </c>
      <c r="AV386" s="13" t="s">
        <v>81</v>
      </c>
      <c r="AW386" s="13" t="s">
        <v>31</v>
      </c>
      <c r="AX386" s="13" t="s">
        <v>74</v>
      </c>
      <c r="AY386" s="237" t="s">
        <v>126</v>
      </c>
    </row>
    <row r="387" s="13" customFormat="1">
      <c r="A387" s="13"/>
      <c r="B387" s="226"/>
      <c r="C387" s="227"/>
      <c r="D387" s="228" t="s">
        <v>134</v>
      </c>
      <c r="E387" s="229" t="s">
        <v>1</v>
      </c>
      <c r="F387" s="230" t="s">
        <v>427</v>
      </c>
      <c r="G387" s="227"/>
      <c r="H387" s="231">
        <v>30</v>
      </c>
      <c r="I387" s="232"/>
      <c r="J387" s="227"/>
      <c r="K387" s="227"/>
      <c r="L387" s="233"/>
      <c r="M387" s="234"/>
      <c r="N387" s="235"/>
      <c r="O387" s="235"/>
      <c r="P387" s="235"/>
      <c r="Q387" s="235"/>
      <c r="R387" s="235"/>
      <c r="S387" s="235"/>
      <c r="T387" s="23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37" t="s">
        <v>134</v>
      </c>
      <c r="AU387" s="237" t="s">
        <v>81</v>
      </c>
      <c r="AV387" s="13" t="s">
        <v>81</v>
      </c>
      <c r="AW387" s="13" t="s">
        <v>31</v>
      </c>
      <c r="AX387" s="13" t="s">
        <v>74</v>
      </c>
      <c r="AY387" s="237" t="s">
        <v>126</v>
      </c>
    </row>
    <row r="388" s="13" customFormat="1">
      <c r="A388" s="13"/>
      <c r="B388" s="226"/>
      <c r="C388" s="227"/>
      <c r="D388" s="228" t="s">
        <v>134</v>
      </c>
      <c r="E388" s="229" t="s">
        <v>1</v>
      </c>
      <c r="F388" s="230" t="s">
        <v>428</v>
      </c>
      <c r="G388" s="227"/>
      <c r="H388" s="231">
        <v>2</v>
      </c>
      <c r="I388" s="232"/>
      <c r="J388" s="227"/>
      <c r="K388" s="227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134</v>
      </c>
      <c r="AU388" s="237" t="s">
        <v>81</v>
      </c>
      <c r="AV388" s="13" t="s">
        <v>81</v>
      </c>
      <c r="AW388" s="13" t="s">
        <v>31</v>
      </c>
      <c r="AX388" s="13" t="s">
        <v>74</v>
      </c>
      <c r="AY388" s="237" t="s">
        <v>126</v>
      </c>
    </row>
    <row r="389" s="13" customFormat="1">
      <c r="A389" s="13"/>
      <c r="B389" s="226"/>
      <c r="C389" s="227"/>
      <c r="D389" s="228" t="s">
        <v>134</v>
      </c>
      <c r="E389" s="229" t="s">
        <v>1</v>
      </c>
      <c r="F389" s="230" t="s">
        <v>429</v>
      </c>
      <c r="G389" s="227"/>
      <c r="H389" s="231">
        <v>17</v>
      </c>
      <c r="I389" s="232"/>
      <c r="J389" s="227"/>
      <c r="K389" s="227"/>
      <c r="L389" s="233"/>
      <c r="M389" s="234"/>
      <c r="N389" s="235"/>
      <c r="O389" s="235"/>
      <c r="P389" s="235"/>
      <c r="Q389" s="235"/>
      <c r="R389" s="235"/>
      <c r="S389" s="235"/>
      <c r="T389" s="236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37" t="s">
        <v>134</v>
      </c>
      <c r="AU389" s="237" t="s">
        <v>81</v>
      </c>
      <c r="AV389" s="13" t="s">
        <v>81</v>
      </c>
      <c r="AW389" s="13" t="s">
        <v>31</v>
      </c>
      <c r="AX389" s="13" t="s">
        <v>74</v>
      </c>
      <c r="AY389" s="237" t="s">
        <v>126</v>
      </c>
    </row>
    <row r="390" s="13" customFormat="1">
      <c r="A390" s="13"/>
      <c r="B390" s="226"/>
      <c r="C390" s="227"/>
      <c r="D390" s="228" t="s">
        <v>134</v>
      </c>
      <c r="E390" s="229" t="s">
        <v>1</v>
      </c>
      <c r="F390" s="230" t="s">
        <v>430</v>
      </c>
      <c r="G390" s="227"/>
      <c r="H390" s="231">
        <v>41</v>
      </c>
      <c r="I390" s="232"/>
      <c r="J390" s="227"/>
      <c r="K390" s="227"/>
      <c r="L390" s="233"/>
      <c r="M390" s="234"/>
      <c r="N390" s="235"/>
      <c r="O390" s="235"/>
      <c r="P390" s="235"/>
      <c r="Q390" s="235"/>
      <c r="R390" s="235"/>
      <c r="S390" s="235"/>
      <c r="T390" s="236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7" t="s">
        <v>134</v>
      </c>
      <c r="AU390" s="237" t="s">
        <v>81</v>
      </c>
      <c r="AV390" s="13" t="s">
        <v>81</v>
      </c>
      <c r="AW390" s="13" t="s">
        <v>31</v>
      </c>
      <c r="AX390" s="13" t="s">
        <v>74</v>
      </c>
      <c r="AY390" s="237" t="s">
        <v>126</v>
      </c>
    </row>
    <row r="391" s="13" customFormat="1">
      <c r="A391" s="13"/>
      <c r="B391" s="226"/>
      <c r="C391" s="227"/>
      <c r="D391" s="228" t="s">
        <v>134</v>
      </c>
      <c r="E391" s="229" t="s">
        <v>1</v>
      </c>
      <c r="F391" s="230" t="s">
        <v>431</v>
      </c>
      <c r="G391" s="227"/>
      <c r="H391" s="231">
        <v>17</v>
      </c>
      <c r="I391" s="232"/>
      <c r="J391" s="227"/>
      <c r="K391" s="227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134</v>
      </c>
      <c r="AU391" s="237" t="s">
        <v>81</v>
      </c>
      <c r="AV391" s="13" t="s">
        <v>81</v>
      </c>
      <c r="AW391" s="13" t="s">
        <v>31</v>
      </c>
      <c r="AX391" s="13" t="s">
        <v>74</v>
      </c>
      <c r="AY391" s="237" t="s">
        <v>126</v>
      </c>
    </row>
    <row r="392" s="13" customFormat="1">
      <c r="A392" s="13"/>
      <c r="B392" s="226"/>
      <c r="C392" s="227"/>
      <c r="D392" s="228" t="s">
        <v>134</v>
      </c>
      <c r="E392" s="229" t="s">
        <v>1</v>
      </c>
      <c r="F392" s="230" t="s">
        <v>432</v>
      </c>
      <c r="G392" s="227"/>
      <c r="H392" s="231">
        <v>2</v>
      </c>
      <c r="I392" s="232"/>
      <c r="J392" s="227"/>
      <c r="K392" s="227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134</v>
      </c>
      <c r="AU392" s="237" t="s">
        <v>81</v>
      </c>
      <c r="AV392" s="13" t="s">
        <v>81</v>
      </c>
      <c r="AW392" s="13" t="s">
        <v>31</v>
      </c>
      <c r="AX392" s="13" t="s">
        <v>74</v>
      </c>
      <c r="AY392" s="237" t="s">
        <v>126</v>
      </c>
    </row>
    <row r="393" s="13" customFormat="1">
      <c r="A393" s="13"/>
      <c r="B393" s="226"/>
      <c r="C393" s="227"/>
      <c r="D393" s="228" t="s">
        <v>134</v>
      </c>
      <c r="E393" s="229" t="s">
        <v>1</v>
      </c>
      <c r="F393" s="230" t="s">
        <v>433</v>
      </c>
      <c r="G393" s="227"/>
      <c r="H393" s="231">
        <v>11</v>
      </c>
      <c r="I393" s="232"/>
      <c r="J393" s="227"/>
      <c r="K393" s="227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134</v>
      </c>
      <c r="AU393" s="237" t="s">
        <v>81</v>
      </c>
      <c r="AV393" s="13" t="s">
        <v>81</v>
      </c>
      <c r="AW393" s="13" t="s">
        <v>31</v>
      </c>
      <c r="AX393" s="13" t="s">
        <v>74</v>
      </c>
      <c r="AY393" s="237" t="s">
        <v>126</v>
      </c>
    </row>
    <row r="394" s="13" customFormat="1">
      <c r="A394" s="13"/>
      <c r="B394" s="226"/>
      <c r="C394" s="227"/>
      <c r="D394" s="228" t="s">
        <v>134</v>
      </c>
      <c r="E394" s="229" t="s">
        <v>1</v>
      </c>
      <c r="F394" s="230" t="s">
        <v>434</v>
      </c>
      <c r="G394" s="227"/>
      <c r="H394" s="231">
        <v>20</v>
      </c>
      <c r="I394" s="232"/>
      <c r="J394" s="227"/>
      <c r="K394" s="227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134</v>
      </c>
      <c r="AU394" s="237" t="s">
        <v>81</v>
      </c>
      <c r="AV394" s="13" t="s">
        <v>81</v>
      </c>
      <c r="AW394" s="13" t="s">
        <v>31</v>
      </c>
      <c r="AX394" s="13" t="s">
        <v>74</v>
      </c>
      <c r="AY394" s="237" t="s">
        <v>126</v>
      </c>
    </row>
    <row r="395" s="13" customFormat="1">
      <c r="A395" s="13"/>
      <c r="B395" s="226"/>
      <c r="C395" s="227"/>
      <c r="D395" s="228" t="s">
        <v>134</v>
      </c>
      <c r="E395" s="229" t="s">
        <v>1</v>
      </c>
      <c r="F395" s="230" t="s">
        <v>435</v>
      </c>
      <c r="G395" s="227"/>
      <c r="H395" s="231">
        <v>31</v>
      </c>
      <c r="I395" s="232"/>
      <c r="J395" s="227"/>
      <c r="K395" s="227"/>
      <c r="L395" s="233"/>
      <c r="M395" s="234"/>
      <c r="N395" s="235"/>
      <c r="O395" s="235"/>
      <c r="P395" s="235"/>
      <c r="Q395" s="235"/>
      <c r="R395" s="235"/>
      <c r="S395" s="235"/>
      <c r="T395" s="236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37" t="s">
        <v>134</v>
      </c>
      <c r="AU395" s="237" t="s">
        <v>81</v>
      </c>
      <c r="AV395" s="13" t="s">
        <v>81</v>
      </c>
      <c r="AW395" s="13" t="s">
        <v>31</v>
      </c>
      <c r="AX395" s="13" t="s">
        <v>74</v>
      </c>
      <c r="AY395" s="237" t="s">
        <v>126</v>
      </c>
    </row>
    <row r="396" s="13" customFormat="1">
      <c r="A396" s="13"/>
      <c r="B396" s="226"/>
      <c r="C396" s="227"/>
      <c r="D396" s="228" t="s">
        <v>134</v>
      </c>
      <c r="E396" s="229" t="s">
        <v>1</v>
      </c>
      <c r="F396" s="230" t="s">
        <v>436</v>
      </c>
      <c r="G396" s="227"/>
      <c r="H396" s="231">
        <v>22</v>
      </c>
      <c r="I396" s="232"/>
      <c r="J396" s="227"/>
      <c r="K396" s="227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134</v>
      </c>
      <c r="AU396" s="237" t="s">
        <v>81</v>
      </c>
      <c r="AV396" s="13" t="s">
        <v>81</v>
      </c>
      <c r="AW396" s="13" t="s">
        <v>31</v>
      </c>
      <c r="AX396" s="13" t="s">
        <v>74</v>
      </c>
      <c r="AY396" s="237" t="s">
        <v>126</v>
      </c>
    </row>
    <row r="397" s="13" customFormat="1">
      <c r="A397" s="13"/>
      <c r="B397" s="226"/>
      <c r="C397" s="227"/>
      <c r="D397" s="228" t="s">
        <v>134</v>
      </c>
      <c r="E397" s="229" t="s">
        <v>1</v>
      </c>
      <c r="F397" s="230" t="s">
        <v>368</v>
      </c>
      <c r="G397" s="227"/>
      <c r="H397" s="231">
        <v>22</v>
      </c>
      <c r="I397" s="232"/>
      <c r="J397" s="227"/>
      <c r="K397" s="227"/>
      <c r="L397" s="233"/>
      <c r="M397" s="234"/>
      <c r="N397" s="235"/>
      <c r="O397" s="235"/>
      <c r="P397" s="235"/>
      <c r="Q397" s="235"/>
      <c r="R397" s="235"/>
      <c r="S397" s="235"/>
      <c r="T397" s="236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7" t="s">
        <v>134</v>
      </c>
      <c r="AU397" s="237" t="s">
        <v>81</v>
      </c>
      <c r="AV397" s="13" t="s">
        <v>81</v>
      </c>
      <c r="AW397" s="13" t="s">
        <v>31</v>
      </c>
      <c r="AX397" s="13" t="s">
        <v>74</v>
      </c>
      <c r="AY397" s="237" t="s">
        <v>126</v>
      </c>
    </row>
    <row r="398" s="13" customFormat="1">
      <c r="A398" s="13"/>
      <c r="B398" s="226"/>
      <c r="C398" s="227"/>
      <c r="D398" s="228" t="s">
        <v>134</v>
      </c>
      <c r="E398" s="229" t="s">
        <v>1</v>
      </c>
      <c r="F398" s="230" t="s">
        <v>369</v>
      </c>
      <c r="G398" s="227"/>
      <c r="H398" s="231">
        <v>22</v>
      </c>
      <c r="I398" s="232"/>
      <c r="J398" s="227"/>
      <c r="K398" s="227"/>
      <c r="L398" s="233"/>
      <c r="M398" s="234"/>
      <c r="N398" s="235"/>
      <c r="O398" s="235"/>
      <c r="P398" s="235"/>
      <c r="Q398" s="235"/>
      <c r="R398" s="235"/>
      <c r="S398" s="235"/>
      <c r="T398" s="23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37" t="s">
        <v>134</v>
      </c>
      <c r="AU398" s="237" t="s">
        <v>81</v>
      </c>
      <c r="AV398" s="13" t="s">
        <v>81</v>
      </c>
      <c r="AW398" s="13" t="s">
        <v>31</v>
      </c>
      <c r="AX398" s="13" t="s">
        <v>74</v>
      </c>
      <c r="AY398" s="237" t="s">
        <v>126</v>
      </c>
    </row>
    <row r="399" s="13" customFormat="1">
      <c r="A399" s="13"/>
      <c r="B399" s="226"/>
      <c r="C399" s="227"/>
      <c r="D399" s="228" t="s">
        <v>134</v>
      </c>
      <c r="E399" s="229" t="s">
        <v>1</v>
      </c>
      <c r="F399" s="230" t="s">
        <v>370</v>
      </c>
      <c r="G399" s="227"/>
      <c r="H399" s="231">
        <v>22</v>
      </c>
      <c r="I399" s="232"/>
      <c r="J399" s="227"/>
      <c r="K399" s="227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134</v>
      </c>
      <c r="AU399" s="237" t="s">
        <v>81</v>
      </c>
      <c r="AV399" s="13" t="s">
        <v>81</v>
      </c>
      <c r="AW399" s="13" t="s">
        <v>31</v>
      </c>
      <c r="AX399" s="13" t="s">
        <v>74</v>
      </c>
      <c r="AY399" s="237" t="s">
        <v>126</v>
      </c>
    </row>
    <row r="400" s="13" customFormat="1">
      <c r="A400" s="13"/>
      <c r="B400" s="226"/>
      <c r="C400" s="227"/>
      <c r="D400" s="228" t="s">
        <v>134</v>
      </c>
      <c r="E400" s="229" t="s">
        <v>1</v>
      </c>
      <c r="F400" s="230" t="s">
        <v>437</v>
      </c>
      <c r="G400" s="227"/>
      <c r="H400" s="231">
        <v>22</v>
      </c>
      <c r="I400" s="232"/>
      <c r="J400" s="227"/>
      <c r="K400" s="227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134</v>
      </c>
      <c r="AU400" s="237" t="s">
        <v>81</v>
      </c>
      <c r="AV400" s="13" t="s">
        <v>81</v>
      </c>
      <c r="AW400" s="13" t="s">
        <v>31</v>
      </c>
      <c r="AX400" s="13" t="s">
        <v>74</v>
      </c>
      <c r="AY400" s="237" t="s">
        <v>126</v>
      </c>
    </row>
    <row r="401" s="13" customFormat="1">
      <c r="A401" s="13"/>
      <c r="B401" s="226"/>
      <c r="C401" s="227"/>
      <c r="D401" s="228" t="s">
        <v>134</v>
      </c>
      <c r="E401" s="229" t="s">
        <v>1</v>
      </c>
      <c r="F401" s="230" t="s">
        <v>438</v>
      </c>
      <c r="G401" s="227"/>
      <c r="H401" s="231">
        <v>4</v>
      </c>
      <c r="I401" s="232"/>
      <c r="J401" s="227"/>
      <c r="K401" s="227"/>
      <c r="L401" s="233"/>
      <c r="M401" s="234"/>
      <c r="N401" s="235"/>
      <c r="O401" s="235"/>
      <c r="P401" s="235"/>
      <c r="Q401" s="235"/>
      <c r="R401" s="235"/>
      <c r="S401" s="235"/>
      <c r="T401" s="236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37" t="s">
        <v>134</v>
      </c>
      <c r="AU401" s="237" t="s">
        <v>81</v>
      </c>
      <c r="AV401" s="13" t="s">
        <v>81</v>
      </c>
      <c r="AW401" s="13" t="s">
        <v>31</v>
      </c>
      <c r="AX401" s="13" t="s">
        <v>74</v>
      </c>
      <c r="AY401" s="237" t="s">
        <v>126</v>
      </c>
    </row>
    <row r="402" s="13" customFormat="1">
      <c r="A402" s="13"/>
      <c r="B402" s="226"/>
      <c r="C402" s="227"/>
      <c r="D402" s="228" t="s">
        <v>134</v>
      </c>
      <c r="E402" s="229" t="s">
        <v>1</v>
      </c>
      <c r="F402" s="230" t="s">
        <v>439</v>
      </c>
      <c r="G402" s="227"/>
      <c r="H402" s="231">
        <v>40</v>
      </c>
      <c r="I402" s="232"/>
      <c r="J402" s="227"/>
      <c r="K402" s="227"/>
      <c r="L402" s="233"/>
      <c r="M402" s="234"/>
      <c r="N402" s="235"/>
      <c r="O402" s="235"/>
      <c r="P402" s="235"/>
      <c r="Q402" s="235"/>
      <c r="R402" s="235"/>
      <c r="S402" s="235"/>
      <c r="T402" s="23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7" t="s">
        <v>134</v>
      </c>
      <c r="AU402" s="237" t="s">
        <v>81</v>
      </c>
      <c r="AV402" s="13" t="s">
        <v>81</v>
      </c>
      <c r="AW402" s="13" t="s">
        <v>31</v>
      </c>
      <c r="AX402" s="13" t="s">
        <v>74</v>
      </c>
      <c r="AY402" s="237" t="s">
        <v>126</v>
      </c>
    </row>
    <row r="403" s="13" customFormat="1">
      <c r="A403" s="13"/>
      <c r="B403" s="226"/>
      <c r="C403" s="227"/>
      <c r="D403" s="228" t="s">
        <v>134</v>
      </c>
      <c r="E403" s="229" t="s">
        <v>1</v>
      </c>
      <c r="F403" s="230" t="s">
        <v>440</v>
      </c>
      <c r="G403" s="227"/>
      <c r="H403" s="231">
        <v>1</v>
      </c>
      <c r="I403" s="232"/>
      <c r="J403" s="227"/>
      <c r="K403" s="227"/>
      <c r="L403" s="233"/>
      <c r="M403" s="234"/>
      <c r="N403" s="235"/>
      <c r="O403" s="235"/>
      <c r="P403" s="235"/>
      <c r="Q403" s="235"/>
      <c r="R403" s="235"/>
      <c r="S403" s="235"/>
      <c r="T403" s="236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37" t="s">
        <v>134</v>
      </c>
      <c r="AU403" s="237" t="s">
        <v>81</v>
      </c>
      <c r="AV403" s="13" t="s">
        <v>81</v>
      </c>
      <c r="AW403" s="13" t="s">
        <v>31</v>
      </c>
      <c r="AX403" s="13" t="s">
        <v>74</v>
      </c>
      <c r="AY403" s="237" t="s">
        <v>126</v>
      </c>
    </row>
    <row r="404" s="13" customFormat="1">
      <c r="A404" s="13"/>
      <c r="B404" s="226"/>
      <c r="C404" s="227"/>
      <c r="D404" s="228" t="s">
        <v>134</v>
      </c>
      <c r="E404" s="229" t="s">
        <v>1</v>
      </c>
      <c r="F404" s="230" t="s">
        <v>374</v>
      </c>
      <c r="G404" s="227"/>
      <c r="H404" s="231">
        <v>22</v>
      </c>
      <c r="I404" s="232"/>
      <c r="J404" s="227"/>
      <c r="K404" s="227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134</v>
      </c>
      <c r="AU404" s="237" t="s">
        <v>81</v>
      </c>
      <c r="AV404" s="13" t="s">
        <v>81</v>
      </c>
      <c r="AW404" s="13" t="s">
        <v>31</v>
      </c>
      <c r="AX404" s="13" t="s">
        <v>74</v>
      </c>
      <c r="AY404" s="237" t="s">
        <v>126</v>
      </c>
    </row>
    <row r="405" s="13" customFormat="1">
      <c r="A405" s="13"/>
      <c r="B405" s="226"/>
      <c r="C405" s="227"/>
      <c r="D405" s="228" t="s">
        <v>134</v>
      </c>
      <c r="E405" s="229" t="s">
        <v>1</v>
      </c>
      <c r="F405" s="230" t="s">
        <v>375</v>
      </c>
      <c r="G405" s="227"/>
      <c r="H405" s="231">
        <v>22</v>
      </c>
      <c r="I405" s="232"/>
      <c r="J405" s="227"/>
      <c r="K405" s="227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134</v>
      </c>
      <c r="AU405" s="237" t="s">
        <v>81</v>
      </c>
      <c r="AV405" s="13" t="s">
        <v>81</v>
      </c>
      <c r="AW405" s="13" t="s">
        <v>31</v>
      </c>
      <c r="AX405" s="13" t="s">
        <v>74</v>
      </c>
      <c r="AY405" s="237" t="s">
        <v>126</v>
      </c>
    </row>
    <row r="406" s="13" customFormat="1">
      <c r="A406" s="13"/>
      <c r="B406" s="226"/>
      <c r="C406" s="227"/>
      <c r="D406" s="228" t="s">
        <v>134</v>
      </c>
      <c r="E406" s="229" t="s">
        <v>1</v>
      </c>
      <c r="F406" s="230" t="s">
        <v>441</v>
      </c>
      <c r="G406" s="227"/>
      <c r="H406" s="231">
        <v>2</v>
      </c>
      <c r="I406" s="232"/>
      <c r="J406" s="227"/>
      <c r="K406" s="227"/>
      <c r="L406" s="233"/>
      <c r="M406" s="234"/>
      <c r="N406" s="235"/>
      <c r="O406" s="235"/>
      <c r="P406" s="235"/>
      <c r="Q406" s="235"/>
      <c r="R406" s="235"/>
      <c r="S406" s="235"/>
      <c r="T406" s="23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7" t="s">
        <v>134</v>
      </c>
      <c r="AU406" s="237" t="s">
        <v>81</v>
      </c>
      <c r="AV406" s="13" t="s">
        <v>81</v>
      </c>
      <c r="AW406" s="13" t="s">
        <v>31</v>
      </c>
      <c r="AX406" s="13" t="s">
        <v>74</v>
      </c>
      <c r="AY406" s="237" t="s">
        <v>126</v>
      </c>
    </row>
    <row r="407" s="13" customFormat="1">
      <c r="A407" s="13"/>
      <c r="B407" s="226"/>
      <c r="C407" s="227"/>
      <c r="D407" s="228" t="s">
        <v>134</v>
      </c>
      <c r="E407" s="229" t="s">
        <v>1</v>
      </c>
      <c r="F407" s="230" t="s">
        <v>442</v>
      </c>
      <c r="G407" s="227"/>
      <c r="H407" s="231">
        <v>20</v>
      </c>
      <c r="I407" s="232"/>
      <c r="J407" s="227"/>
      <c r="K407" s="227"/>
      <c r="L407" s="233"/>
      <c r="M407" s="234"/>
      <c r="N407" s="235"/>
      <c r="O407" s="235"/>
      <c r="P407" s="235"/>
      <c r="Q407" s="235"/>
      <c r="R407" s="235"/>
      <c r="S407" s="235"/>
      <c r="T407" s="236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37" t="s">
        <v>134</v>
      </c>
      <c r="AU407" s="237" t="s">
        <v>81</v>
      </c>
      <c r="AV407" s="13" t="s">
        <v>81</v>
      </c>
      <c r="AW407" s="13" t="s">
        <v>31</v>
      </c>
      <c r="AX407" s="13" t="s">
        <v>74</v>
      </c>
      <c r="AY407" s="237" t="s">
        <v>126</v>
      </c>
    </row>
    <row r="408" s="13" customFormat="1">
      <c r="A408" s="13"/>
      <c r="B408" s="226"/>
      <c r="C408" s="227"/>
      <c r="D408" s="228" t="s">
        <v>134</v>
      </c>
      <c r="E408" s="229" t="s">
        <v>1</v>
      </c>
      <c r="F408" s="230" t="s">
        <v>443</v>
      </c>
      <c r="G408" s="227"/>
      <c r="H408" s="231">
        <v>2</v>
      </c>
      <c r="I408" s="232"/>
      <c r="J408" s="227"/>
      <c r="K408" s="227"/>
      <c r="L408" s="233"/>
      <c r="M408" s="234"/>
      <c r="N408" s="235"/>
      <c r="O408" s="235"/>
      <c r="P408" s="235"/>
      <c r="Q408" s="235"/>
      <c r="R408" s="235"/>
      <c r="S408" s="235"/>
      <c r="T408" s="236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37" t="s">
        <v>134</v>
      </c>
      <c r="AU408" s="237" t="s">
        <v>81</v>
      </c>
      <c r="AV408" s="13" t="s">
        <v>81</v>
      </c>
      <c r="AW408" s="13" t="s">
        <v>31</v>
      </c>
      <c r="AX408" s="13" t="s">
        <v>74</v>
      </c>
      <c r="AY408" s="237" t="s">
        <v>126</v>
      </c>
    </row>
    <row r="409" s="13" customFormat="1">
      <c r="A409" s="13"/>
      <c r="B409" s="226"/>
      <c r="C409" s="227"/>
      <c r="D409" s="228" t="s">
        <v>134</v>
      </c>
      <c r="E409" s="229" t="s">
        <v>1</v>
      </c>
      <c r="F409" s="230" t="s">
        <v>444</v>
      </c>
      <c r="G409" s="227"/>
      <c r="H409" s="231">
        <v>2</v>
      </c>
      <c r="I409" s="232"/>
      <c r="J409" s="227"/>
      <c r="K409" s="227"/>
      <c r="L409" s="233"/>
      <c r="M409" s="234"/>
      <c r="N409" s="235"/>
      <c r="O409" s="235"/>
      <c r="P409" s="235"/>
      <c r="Q409" s="235"/>
      <c r="R409" s="235"/>
      <c r="S409" s="235"/>
      <c r="T409" s="236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37" t="s">
        <v>134</v>
      </c>
      <c r="AU409" s="237" t="s">
        <v>81</v>
      </c>
      <c r="AV409" s="13" t="s">
        <v>81</v>
      </c>
      <c r="AW409" s="13" t="s">
        <v>31</v>
      </c>
      <c r="AX409" s="13" t="s">
        <v>74</v>
      </c>
      <c r="AY409" s="237" t="s">
        <v>126</v>
      </c>
    </row>
    <row r="410" s="13" customFormat="1">
      <c r="A410" s="13"/>
      <c r="B410" s="226"/>
      <c r="C410" s="227"/>
      <c r="D410" s="228" t="s">
        <v>134</v>
      </c>
      <c r="E410" s="229" t="s">
        <v>1</v>
      </c>
      <c r="F410" s="230" t="s">
        <v>445</v>
      </c>
      <c r="G410" s="227"/>
      <c r="H410" s="231">
        <v>20</v>
      </c>
      <c r="I410" s="232"/>
      <c r="J410" s="227"/>
      <c r="K410" s="227"/>
      <c r="L410" s="233"/>
      <c r="M410" s="234"/>
      <c r="N410" s="235"/>
      <c r="O410" s="235"/>
      <c r="P410" s="235"/>
      <c r="Q410" s="235"/>
      <c r="R410" s="235"/>
      <c r="S410" s="235"/>
      <c r="T410" s="236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37" t="s">
        <v>134</v>
      </c>
      <c r="AU410" s="237" t="s">
        <v>81</v>
      </c>
      <c r="AV410" s="13" t="s">
        <v>81</v>
      </c>
      <c r="AW410" s="13" t="s">
        <v>31</v>
      </c>
      <c r="AX410" s="13" t="s">
        <v>74</v>
      </c>
      <c r="AY410" s="237" t="s">
        <v>126</v>
      </c>
    </row>
    <row r="411" s="13" customFormat="1">
      <c r="A411" s="13"/>
      <c r="B411" s="226"/>
      <c r="C411" s="227"/>
      <c r="D411" s="228" t="s">
        <v>134</v>
      </c>
      <c r="E411" s="229" t="s">
        <v>1</v>
      </c>
      <c r="F411" s="230" t="s">
        <v>446</v>
      </c>
      <c r="G411" s="227"/>
      <c r="H411" s="231">
        <v>22</v>
      </c>
      <c r="I411" s="232"/>
      <c r="J411" s="227"/>
      <c r="K411" s="227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134</v>
      </c>
      <c r="AU411" s="237" t="s">
        <v>81</v>
      </c>
      <c r="AV411" s="13" t="s">
        <v>81</v>
      </c>
      <c r="AW411" s="13" t="s">
        <v>31</v>
      </c>
      <c r="AX411" s="13" t="s">
        <v>74</v>
      </c>
      <c r="AY411" s="237" t="s">
        <v>126</v>
      </c>
    </row>
    <row r="412" s="13" customFormat="1">
      <c r="A412" s="13"/>
      <c r="B412" s="226"/>
      <c r="C412" s="227"/>
      <c r="D412" s="228" t="s">
        <v>134</v>
      </c>
      <c r="E412" s="229" t="s">
        <v>1</v>
      </c>
      <c r="F412" s="230" t="s">
        <v>447</v>
      </c>
      <c r="G412" s="227"/>
      <c r="H412" s="231">
        <v>22</v>
      </c>
      <c r="I412" s="232"/>
      <c r="J412" s="227"/>
      <c r="K412" s="227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134</v>
      </c>
      <c r="AU412" s="237" t="s">
        <v>81</v>
      </c>
      <c r="AV412" s="13" t="s">
        <v>81</v>
      </c>
      <c r="AW412" s="13" t="s">
        <v>31</v>
      </c>
      <c r="AX412" s="13" t="s">
        <v>74</v>
      </c>
      <c r="AY412" s="237" t="s">
        <v>126</v>
      </c>
    </row>
    <row r="413" s="13" customFormat="1">
      <c r="A413" s="13"/>
      <c r="B413" s="226"/>
      <c r="C413" s="227"/>
      <c r="D413" s="228" t="s">
        <v>134</v>
      </c>
      <c r="E413" s="229" t="s">
        <v>1</v>
      </c>
      <c r="F413" s="230" t="s">
        <v>378</v>
      </c>
      <c r="G413" s="227"/>
      <c r="H413" s="231">
        <v>22</v>
      </c>
      <c r="I413" s="232"/>
      <c r="J413" s="227"/>
      <c r="K413" s="227"/>
      <c r="L413" s="233"/>
      <c r="M413" s="234"/>
      <c r="N413" s="235"/>
      <c r="O413" s="235"/>
      <c r="P413" s="235"/>
      <c r="Q413" s="235"/>
      <c r="R413" s="235"/>
      <c r="S413" s="235"/>
      <c r="T413" s="236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37" t="s">
        <v>134</v>
      </c>
      <c r="AU413" s="237" t="s">
        <v>81</v>
      </c>
      <c r="AV413" s="13" t="s">
        <v>81</v>
      </c>
      <c r="AW413" s="13" t="s">
        <v>31</v>
      </c>
      <c r="AX413" s="13" t="s">
        <v>74</v>
      </c>
      <c r="AY413" s="237" t="s">
        <v>126</v>
      </c>
    </row>
    <row r="414" s="13" customFormat="1">
      <c r="A414" s="13"/>
      <c r="B414" s="226"/>
      <c r="C414" s="227"/>
      <c r="D414" s="228" t="s">
        <v>134</v>
      </c>
      <c r="E414" s="229" t="s">
        <v>1</v>
      </c>
      <c r="F414" s="230" t="s">
        <v>448</v>
      </c>
      <c r="G414" s="227"/>
      <c r="H414" s="231">
        <v>4</v>
      </c>
      <c r="I414" s="232"/>
      <c r="J414" s="227"/>
      <c r="K414" s="227"/>
      <c r="L414" s="233"/>
      <c r="M414" s="234"/>
      <c r="N414" s="235"/>
      <c r="O414" s="235"/>
      <c r="P414" s="235"/>
      <c r="Q414" s="235"/>
      <c r="R414" s="235"/>
      <c r="S414" s="235"/>
      <c r="T414" s="236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37" t="s">
        <v>134</v>
      </c>
      <c r="AU414" s="237" t="s">
        <v>81</v>
      </c>
      <c r="AV414" s="13" t="s">
        <v>81</v>
      </c>
      <c r="AW414" s="13" t="s">
        <v>31</v>
      </c>
      <c r="AX414" s="13" t="s">
        <v>74</v>
      </c>
      <c r="AY414" s="237" t="s">
        <v>126</v>
      </c>
    </row>
    <row r="415" s="13" customFormat="1">
      <c r="A415" s="13"/>
      <c r="B415" s="226"/>
      <c r="C415" s="227"/>
      <c r="D415" s="228" t="s">
        <v>134</v>
      </c>
      <c r="E415" s="229" t="s">
        <v>1</v>
      </c>
      <c r="F415" s="230" t="s">
        <v>449</v>
      </c>
      <c r="G415" s="227"/>
      <c r="H415" s="231">
        <v>4</v>
      </c>
      <c r="I415" s="232"/>
      <c r="J415" s="227"/>
      <c r="K415" s="227"/>
      <c r="L415" s="233"/>
      <c r="M415" s="234"/>
      <c r="N415" s="235"/>
      <c r="O415" s="235"/>
      <c r="P415" s="235"/>
      <c r="Q415" s="235"/>
      <c r="R415" s="235"/>
      <c r="S415" s="235"/>
      <c r="T415" s="236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37" t="s">
        <v>134</v>
      </c>
      <c r="AU415" s="237" t="s">
        <v>81</v>
      </c>
      <c r="AV415" s="13" t="s">
        <v>81</v>
      </c>
      <c r="AW415" s="13" t="s">
        <v>31</v>
      </c>
      <c r="AX415" s="13" t="s">
        <v>74</v>
      </c>
      <c r="AY415" s="237" t="s">
        <v>126</v>
      </c>
    </row>
    <row r="416" s="13" customFormat="1">
      <c r="A416" s="13"/>
      <c r="B416" s="226"/>
      <c r="C416" s="227"/>
      <c r="D416" s="228" t="s">
        <v>134</v>
      </c>
      <c r="E416" s="229" t="s">
        <v>1</v>
      </c>
      <c r="F416" s="230" t="s">
        <v>450</v>
      </c>
      <c r="G416" s="227"/>
      <c r="H416" s="231">
        <v>18</v>
      </c>
      <c r="I416" s="232"/>
      <c r="J416" s="227"/>
      <c r="K416" s="227"/>
      <c r="L416" s="233"/>
      <c r="M416" s="234"/>
      <c r="N416" s="235"/>
      <c r="O416" s="235"/>
      <c r="P416" s="235"/>
      <c r="Q416" s="235"/>
      <c r="R416" s="235"/>
      <c r="S416" s="235"/>
      <c r="T416" s="23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7" t="s">
        <v>134</v>
      </c>
      <c r="AU416" s="237" t="s">
        <v>81</v>
      </c>
      <c r="AV416" s="13" t="s">
        <v>81</v>
      </c>
      <c r="AW416" s="13" t="s">
        <v>31</v>
      </c>
      <c r="AX416" s="13" t="s">
        <v>74</v>
      </c>
      <c r="AY416" s="237" t="s">
        <v>126</v>
      </c>
    </row>
    <row r="417" s="13" customFormat="1">
      <c r="A417" s="13"/>
      <c r="B417" s="226"/>
      <c r="C417" s="227"/>
      <c r="D417" s="228" t="s">
        <v>134</v>
      </c>
      <c r="E417" s="229" t="s">
        <v>1</v>
      </c>
      <c r="F417" s="230" t="s">
        <v>451</v>
      </c>
      <c r="G417" s="227"/>
      <c r="H417" s="231">
        <v>11</v>
      </c>
      <c r="I417" s="232"/>
      <c r="J417" s="227"/>
      <c r="K417" s="227"/>
      <c r="L417" s="233"/>
      <c r="M417" s="234"/>
      <c r="N417" s="235"/>
      <c r="O417" s="235"/>
      <c r="P417" s="235"/>
      <c r="Q417" s="235"/>
      <c r="R417" s="235"/>
      <c r="S417" s="235"/>
      <c r="T417" s="236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37" t="s">
        <v>134</v>
      </c>
      <c r="AU417" s="237" t="s">
        <v>81</v>
      </c>
      <c r="AV417" s="13" t="s">
        <v>81</v>
      </c>
      <c r="AW417" s="13" t="s">
        <v>31</v>
      </c>
      <c r="AX417" s="13" t="s">
        <v>74</v>
      </c>
      <c r="AY417" s="237" t="s">
        <v>126</v>
      </c>
    </row>
    <row r="418" s="13" customFormat="1">
      <c r="A418" s="13"/>
      <c r="B418" s="226"/>
      <c r="C418" s="227"/>
      <c r="D418" s="228" t="s">
        <v>134</v>
      </c>
      <c r="E418" s="229" t="s">
        <v>1</v>
      </c>
      <c r="F418" s="230" t="s">
        <v>452</v>
      </c>
      <c r="G418" s="227"/>
      <c r="H418" s="231">
        <v>4</v>
      </c>
      <c r="I418" s="232"/>
      <c r="J418" s="227"/>
      <c r="K418" s="227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134</v>
      </c>
      <c r="AU418" s="237" t="s">
        <v>81</v>
      </c>
      <c r="AV418" s="13" t="s">
        <v>81</v>
      </c>
      <c r="AW418" s="13" t="s">
        <v>31</v>
      </c>
      <c r="AX418" s="13" t="s">
        <v>74</v>
      </c>
      <c r="AY418" s="237" t="s">
        <v>126</v>
      </c>
    </row>
    <row r="419" s="13" customFormat="1">
      <c r="A419" s="13"/>
      <c r="B419" s="226"/>
      <c r="C419" s="227"/>
      <c r="D419" s="228" t="s">
        <v>134</v>
      </c>
      <c r="E419" s="229" t="s">
        <v>1</v>
      </c>
      <c r="F419" s="230" t="s">
        <v>453</v>
      </c>
      <c r="G419" s="227"/>
      <c r="H419" s="231">
        <v>39</v>
      </c>
      <c r="I419" s="232"/>
      <c r="J419" s="227"/>
      <c r="K419" s="227"/>
      <c r="L419" s="233"/>
      <c r="M419" s="234"/>
      <c r="N419" s="235"/>
      <c r="O419" s="235"/>
      <c r="P419" s="235"/>
      <c r="Q419" s="235"/>
      <c r="R419" s="235"/>
      <c r="S419" s="235"/>
      <c r="T419" s="236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37" t="s">
        <v>134</v>
      </c>
      <c r="AU419" s="237" t="s">
        <v>81</v>
      </c>
      <c r="AV419" s="13" t="s">
        <v>81</v>
      </c>
      <c r="AW419" s="13" t="s">
        <v>31</v>
      </c>
      <c r="AX419" s="13" t="s">
        <v>74</v>
      </c>
      <c r="AY419" s="237" t="s">
        <v>126</v>
      </c>
    </row>
    <row r="420" s="13" customFormat="1">
      <c r="A420" s="13"/>
      <c r="B420" s="226"/>
      <c r="C420" s="227"/>
      <c r="D420" s="228" t="s">
        <v>134</v>
      </c>
      <c r="E420" s="229" t="s">
        <v>1</v>
      </c>
      <c r="F420" s="230" t="s">
        <v>383</v>
      </c>
      <c r="G420" s="227"/>
      <c r="H420" s="231">
        <v>22</v>
      </c>
      <c r="I420" s="232"/>
      <c r="J420" s="227"/>
      <c r="K420" s="227"/>
      <c r="L420" s="233"/>
      <c r="M420" s="234"/>
      <c r="N420" s="235"/>
      <c r="O420" s="235"/>
      <c r="P420" s="235"/>
      <c r="Q420" s="235"/>
      <c r="R420" s="235"/>
      <c r="S420" s="235"/>
      <c r="T420" s="23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37" t="s">
        <v>134</v>
      </c>
      <c r="AU420" s="237" t="s">
        <v>81</v>
      </c>
      <c r="AV420" s="13" t="s">
        <v>81</v>
      </c>
      <c r="AW420" s="13" t="s">
        <v>31</v>
      </c>
      <c r="AX420" s="13" t="s">
        <v>74</v>
      </c>
      <c r="AY420" s="237" t="s">
        <v>126</v>
      </c>
    </row>
    <row r="421" s="13" customFormat="1">
      <c r="A421" s="13"/>
      <c r="B421" s="226"/>
      <c r="C421" s="227"/>
      <c r="D421" s="228" t="s">
        <v>134</v>
      </c>
      <c r="E421" s="229" t="s">
        <v>1</v>
      </c>
      <c r="F421" s="230" t="s">
        <v>454</v>
      </c>
      <c r="G421" s="227"/>
      <c r="H421" s="231">
        <v>51</v>
      </c>
      <c r="I421" s="232"/>
      <c r="J421" s="227"/>
      <c r="K421" s="227"/>
      <c r="L421" s="233"/>
      <c r="M421" s="234"/>
      <c r="N421" s="235"/>
      <c r="O421" s="235"/>
      <c r="P421" s="235"/>
      <c r="Q421" s="235"/>
      <c r="R421" s="235"/>
      <c r="S421" s="235"/>
      <c r="T421" s="236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37" t="s">
        <v>134</v>
      </c>
      <c r="AU421" s="237" t="s">
        <v>81</v>
      </c>
      <c r="AV421" s="13" t="s">
        <v>81</v>
      </c>
      <c r="AW421" s="13" t="s">
        <v>31</v>
      </c>
      <c r="AX421" s="13" t="s">
        <v>74</v>
      </c>
      <c r="AY421" s="237" t="s">
        <v>126</v>
      </c>
    </row>
    <row r="422" s="13" customFormat="1">
      <c r="A422" s="13"/>
      <c r="B422" s="226"/>
      <c r="C422" s="227"/>
      <c r="D422" s="228" t="s">
        <v>134</v>
      </c>
      <c r="E422" s="229" t="s">
        <v>1</v>
      </c>
      <c r="F422" s="230" t="s">
        <v>385</v>
      </c>
      <c r="G422" s="227"/>
      <c r="H422" s="231">
        <v>22</v>
      </c>
      <c r="I422" s="232"/>
      <c r="J422" s="227"/>
      <c r="K422" s="227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134</v>
      </c>
      <c r="AU422" s="237" t="s">
        <v>81</v>
      </c>
      <c r="AV422" s="13" t="s">
        <v>81</v>
      </c>
      <c r="AW422" s="13" t="s">
        <v>31</v>
      </c>
      <c r="AX422" s="13" t="s">
        <v>74</v>
      </c>
      <c r="AY422" s="237" t="s">
        <v>126</v>
      </c>
    </row>
    <row r="423" s="13" customFormat="1">
      <c r="A423" s="13"/>
      <c r="B423" s="226"/>
      <c r="C423" s="227"/>
      <c r="D423" s="228" t="s">
        <v>134</v>
      </c>
      <c r="E423" s="229" t="s">
        <v>1</v>
      </c>
      <c r="F423" s="230" t="s">
        <v>386</v>
      </c>
      <c r="G423" s="227"/>
      <c r="H423" s="231">
        <v>22</v>
      </c>
      <c r="I423" s="232"/>
      <c r="J423" s="227"/>
      <c r="K423" s="227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134</v>
      </c>
      <c r="AU423" s="237" t="s">
        <v>81</v>
      </c>
      <c r="AV423" s="13" t="s">
        <v>81</v>
      </c>
      <c r="AW423" s="13" t="s">
        <v>31</v>
      </c>
      <c r="AX423" s="13" t="s">
        <v>74</v>
      </c>
      <c r="AY423" s="237" t="s">
        <v>126</v>
      </c>
    </row>
    <row r="424" s="13" customFormat="1">
      <c r="A424" s="13"/>
      <c r="B424" s="226"/>
      <c r="C424" s="227"/>
      <c r="D424" s="228" t="s">
        <v>134</v>
      </c>
      <c r="E424" s="229" t="s">
        <v>1</v>
      </c>
      <c r="F424" s="230" t="s">
        <v>387</v>
      </c>
      <c r="G424" s="227"/>
      <c r="H424" s="231">
        <v>22</v>
      </c>
      <c r="I424" s="232"/>
      <c r="J424" s="227"/>
      <c r="K424" s="227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134</v>
      </c>
      <c r="AU424" s="237" t="s">
        <v>81</v>
      </c>
      <c r="AV424" s="13" t="s">
        <v>81</v>
      </c>
      <c r="AW424" s="13" t="s">
        <v>31</v>
      </c>
      <c r="AX424" s="13" t="s">
        <v>74</v>
      </c>
      <c r="AY424" s="237" t="s">
        <v>126</v>
      </c>
    </row>
    <row r="425" s="13" customFormat="1">
      <c r="A425" s="13"/>
      <c r="B425" s="226"/>
      <c r="C425" s="227"/>
      <c r="D425" s="228" t="s">
        <v>134</v>
      </c>
      <c r="E425" s="229" t="s">
        <v>1</v>
      </c>
      <c r="F425" s="230" t="s">
        <v>455</v>
      </c>
      <c r="G425" s="227"/>
      <c r="H425" s="231">
        <v>22</v>
      </c>
      <c r="I425" s="232"/>
      <c r="J425" s="227"/>
      <c r="K425" s="227"/>
      <c r="L425" s="233"/>
      <c r="M425" s="234"/>
      <c r="N425" s="235"/>
      <c r="O425" s="235"/>
      <c r="P425" s="235"/>
      <c r="Q425" s="235"/>
      <c r="R425" s="235"/>
      <c r="S425" s="235"/>
      <c r="T425" s="236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37" t="s">
        <v>134</v>
      </c>
      <c r="AU425" s="237" t="s">
        <v>81</v>
      </c>
      <c r="AV425" s="13" t="s">
        <v>81</v>
      </c>
      <c r="AW425" s="13" t="s">
        <v>31</v>
      </c>
      <c r="AX425" s="13" t="s">
        <v>74</v>
      </c>
      <c r="AY425" s="237" t="s">
        <v>126</v>
      </c>
    </row>
    <row r="426" s="13" customFormat="1">
      <c r="A426" s="13"/>
      <c r="B426" s="226"/>
      <c r="C426" s="227"/>
      <c r="D426" s="228" t="s">
        <v>134</v>
      </c>
      <c r="E426" s="229" t="s">
        <v>1</v>
      </c>
      <c r="F426" s="230" t="s">
        <v>456</v>
      </c>
      <c r="G426" s="227"/>
      <c r="H426" s="231">
        <v>22</v>
      </c>
      <c r="I426" s="232"/>
      <c r="J426" s="227"/>
      <c r="K426" s="227"/>
      <c r="L426" s="233"/>
      <c r="M426" s="234"/>
      <c r="N426" s="235"/>
      <c r="O426" s="235"/>
      <c r="P426" s="235"/>
      <c r="Q426" s="235"/>
      <c r="R426" s="235"/>
      <c r="S426" s="235"/>
      <c r="T426" s="23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37" t="s">
        <v>134</v>
      </c>
      <c r="AU426" s="237" t="s">
        <v>81</v>
      </c>
      <c r="AV426" s="13" t="s">
        <v>81</v>
      </c>
      <c r="AW426" s="13" t="s">
        <v>31</v>
      </c>
      <c r="AX426" s="13" t="s">
        <v>74</v>
      </c>
      <c r="AY426" s="237" t="s">
        <v>126</v>
      </c>
    </row>
    <row r="427" s="13" customFormat="1">
      <c r="A427" s="13"/>
      <c r="B427" s="226"/>
      <c r="C427" s="227"/>
      <c r="D427" s="228" t="s">
        <v>134</v>
      </c>
      <c r="E427" s="229" t="s">
        <v>1</v>
      </c>
      <c r="F427" s="230" t="s">
        <v>457</v>
      </c>
      <c r="G427" s="227"/>
      <c r="H427" s="231">
        <v>20</v>
      </c>
      <c r="I427" s="232"/>
      <c r="J427" s="227"/>
      <c r="K427" s="227"/>
      <c r="L427" s="233"/>
      <c r="M427" s="234"/>
      <c r="N427" s="235"/>
      <c r="O427" s="235"/>
      <c r="P427" s="235"/>
      <c r="Q427" s="235"/>
      <c r="R427" s="235"/>
      <c r="S427" s="235"/>
      <c r="T427" s="236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37" t="s">
        <v>134</v>
      </c>
      <c r="AU427" s="237" t="s">
        <v>81</v>
      </c>
      <c r="AV427" s="13" t="s">
        <v>81</v>
      </c>
      <c r="AW427" s="13" t="s">
        <v>31</v>
      </c>
      <c r="AX427" s="13" t="s">
        <v>74</v>
      </c>
      <c r="AY427" s="237" t="s">
        <v>126</v>
      </c>
    </row>
    <row r="428" s="13" customFormat="1">
      <c r="A428" s="13"/>
      <c r="B428" s="226"/>
      <c r="C428" s="227"/>
      <c r="D428" s="228" t="s">
        <v>134</v>
      </c>
      <c r="E428" s="229" t="s">
        <v>1</v>
      </c>
      <c r="F428" s="230" t="s">
        <v>391</v>
      </c>
      <c r="G428" s="227"/>
      <c r="H428" s="231">
        <v>22</v>
      </c>
      <c r="I428" s="232"/>
      <c r="J428" s="227"/>
      <c r="K428" s="227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134</v>
      </c>
      <c r="AU428" s="237" t="s">
        <v>81</v>
      </c>
      <c r="AV428" s="13" t="s">
        <v>81</v>
      </c>
      <c r="AW428" s="13" t="s">
        <v>31</v>
      </c>
      <c r="AX428" s="13" t="s">
        <v>74</v>
      </c>
      <c r="AY428" s="237" t="s">
        <v>126</v>
      </c>
    </row>
    <row r="429" s="13" customFormat="1">
      <c r="A429" s="13"/>
      <c r="B429" s="226"/>
      <c r="C429" s="227"/>
      <c r="D429" s="228" t="s">
        <v>134</v>
      </c>
      <c r="E429" s="229" t="s">
        <v>1</v>
      </c>
      <c r="F429" s="230" t="s">
        <v>458</v>
      </c>
      <c r="G429" s="227"/>
      <c r="H429" s="231">
        <v>31</v>
      </c>
      <c r="I429" s="232"/>
      <c r="J429" s="227"/>
      <c r="K429" s="227"/>
      <c r="L429" s="233"/>
      <c r="M429" s="234"/>
      <c r="N429" s="235"/>
      <c r="O429" s="235"/>
      <c r="P429" s="235"/>
      <c r="Q429" s="235"/>
      <c r="R429" s="235"/>
      <c r="S429" s="235"/>
      <c r="T429" s="236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37" t="s">
        <v>134</v>
      </c>
      <c r="AU429" s="237" t="s">
        <v>81</v>
      </c>
      <c r="AV429" s="13" t="s">
        <v>81</v>
      </c>
      <c r="AW429" s="13" t="s">
        <v>31</v>
      </c>
      <c r="AX429" s="13" t="s">
        <v>74</v>
      </c>
      <c r="AY429" s="237" t="s">
        <v>126</v>
      </c>
    </row>
    <row r="430" s="13" customFormat="1">
      <c r="A430" s="13"/>
      <c r="B430" s="226"/>
      <c r="C430" s="227"/>
      <c r="D430" s="228" t="s">
        <v>134</v>
      </c>
      <c r="E430" s="229" t="s">
        <v>1</v>
      </c>
      <c r="F430" s="230" t="s">
        <v>459</v>
      </c>
      <c r="G430" s="227"/>
      <c r="H430" s="231">
        <v>37</v>
      </c>
      <c r="I430" s="232"/>
      <c r="J430" s="227"/>
      <c r="K430" s="227"/>
      <c r="L430" s="233"/>
      <c r="M430" s="234"/>
      <c r="N430" s="235"/>
      <c r="O430" s="235"/>
      <c r="P430" s="235"/>
      <c r="Q430" s="235"/>
      <c r="R430" s="235"/>
      <c r="S430" s="235"/>
      <c r="T430" s="236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37" t="s">
        <v>134</v>
      </c>
      <c r="AU430" s="237" t="s">
        <v>81</v>
      </c>
      <c r="AV430" s="13" t="s">
        <v>81</v>
      </c>
      <c r="AW430" s="13" t="s">
        <v>31</v>
      </c>
      <c r="AX430" s="13" t="s">
        <v>74</v>
      </c>
      <c r="AY430" s="237" t="s">
        <v>126</v>
      </c>
    </row>
    <row r="431" s="13" customFormat="1">
      <c r="A431" s="13"/>
      <c r="B431" s="226"/>
      <c r="C431" s="227"/>
      <c r="D431" s="228" t="s">
        <v>134</v>
      </c>
      <c r="E431" s="229" t="s">
        <v>1</v>
      </c>
      <c r="F431" s="230" t="s">
        <v>460</v>
      </c>
      <c r="G431" s="227"/>
      <c r="H431" s="231">
        <v>24</v>
      </c>
      <c r="I431" s="232"/>
      <c r="J431" s="227"/>
      <c r="K431" s="227"/>
      <c r="L431" s="233"/>
      <c r="M431" s="234"/>
      <c r="N431" s="235"/>
      <c r="O431" s="235"/>
      <c r="P431" s="235"/>
      <c r="Q431" s="235"/>
      <c r="R431" s="235"/>
      <c r="S431" s="235"/>
      <c r="T431" s="23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37" t="s">
        <v>134</v>
      </c>
      <c r="AU431" s="237" t="s">
        <v>81</v>
      </c>
      <c r="AV431" s="13" t="s">
        <v>81</v>
      </c>
      <c r="AW431" s="13" t="s">
        <v>31</v>
      </c>
      <c r="AX431" s="13" t="s">
        <v>74</v>
      </c>
      <c r="AY431" s="237" t="s">
        <v>126</v>
      </c>
    </row>
    <row r="432" s="13" customFormat="1">
      <c r="A432" s="13"/>
      <c r="B432" s="226"/>
      <c r="C432" s="227"/>
      <c r="D432" s="228" t="s">
        <v>134</v>
      </c>
      <c r="E432" s="229" t="s">
        <v>1</v>
      </c>
      <c r="F432" s="230" t="s">
        <v>461</v>
      </c>
      <c r="G432" s="227"/>
      <c r="H432" s="231">
        <v>22</v>
      </c>
      <c r="I432" s="232"/>
      <c r="J432" s="227"/>
      <c r="K432" s="227"/>
      <c r="L432" s="233"/>
      <c r="M432" s="234"/>
      <c r="N432" s="235"/>
      <c r="O432" s="235"/>
      <c r="P432" s="235"/>
      <c r="Q432" s="235"/>
      <c r="R432" s="235"/>
      <c r="S432" s="235"/>
      <c r="T432" s="23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7" t="s">
        <v>134</v>
      </c>
      <c r="AU432" s="237" t="s">
        <v>81</v>
      </c>
      <c r="AV432" s="13" t="s">
        <v>81</v>
      </c>
      <c r="AW432" s="13" t="s">
        <v>31</v>
      </c>
      <c r="AX432" s="13" t="s">
        <v>74</v>
      </c>
      <c r="AY432" s="237" t="s">
        <v>126</v>
      </c>
    </row>
    <row r="433" s="13" customFormat="1">
      <c r="A433" s="13"/>
      <c r="B433" s="226"/>
      <c r="C433" s="227"/>
      <c r="D433" s="228" t="s">
        <v>134</v>
      </c>
      <c r="E433" s="229" t="s">
        <v>1</v>
      </c>
      <c r="F433" s="230" t="s">
        <v>396</v>
      </c>
      <c r="G433" s="227"/>
      <c r="H433" s="231">
        <v>22</v>
      </c>
      <c r="I433" s="232"/>
      <c r="J433" s="227"/>
      <c r="K433" s="227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134</v>
      </c>
      <c r="AU433" s="237" t="s">
        <v>81</v>
      </c>
      <c r="AV433" s="13" t="s">
        <v>81</v>
      </c>
      <c r="AW433" s="13" t="s">
        <v>31</v>
      </c>
      <c r="AX433" s="13" t="s">
        <v>74</v>
      </c>
      <c r="AY433" s="237" t="s">
        <v>126</v>
      </c>
    </row>
    <row r="434" s="13" customFormat="1">
      <c r="A434" s="13"/>
      <c r="B434" s="226"/>
      <c r="C434" s="227"/>
      <c r="D434" s="228" t="s">
        <v>134</v>
      </c>
      <c r="E434" s="229" t="s">
        <v>1</v>
      </c>
      <c r="F434" s="230" t="s">
        <v>397</v>
      </c>
      <c r="G434" s="227"/>
      <c r="H434" s="231">
        <v>22</v>
      </c>
      <c r="I434" s="232"/>
      <c r="J434" s="227"/>
      <c r="K434" s="227"/>
      <c r="L434" s="233"/>
      <c r="M434" s="234"/>
      <c r="N434" s="235"/>
      <c r="O434" s="235"/>
      <c r="P434" s="235"/>
      <c r="Q434" s="235"/>
      <c r="R434" s="235"/>
      <c r="S434" s="235"/>
      <c r="T434" s="236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37" t="s">
        <v>134</v>
      </c>
      <c r="AU434" s="237" t="s">
        <v>81</v>
      </c>
      <c r="AV434" s="13" t="s">
        <v>81</v>
      </c>
      <c r="AW434" s="13" t="s">
        <v>31</v>
      </c>
      <c r="AX434" s="13" t="s">
        <v>74</v>
      </c>
      <c r="AY434" s="237" t="s">
        <v>126</v>
      </c>
    </row>
    <row r="435" s="13" customFormat="1">
      <c r="A435" s="13"/>
      <c r="B435" s="226"/>
      <c r="C435" s="227"/>
      <c r="D435" s="228" t="s">
        <v>134</v>
      </c>
      <c r="E435" s="229" t="s">
        <v>1</v>
      </c>
      <c r="F435" s="230" t="s">
        <v>462</v>
      </c>
      <c r="G435" s="227"/>
      <c r="H435" s="231">
        <v>42</v>
      </c>
      <c r="I435" s="232"/>
      <c r="J435" s="227"/>
      <c r="K435" s="227"/>
      <c r="L435" s="233"/>
      <c r="M435" s="234"/>
      <c r="N435" s="235"/>
      <c r="O435" s="235"/>
      <c r="P435" s="235"/>
      <c r="Q435" s="235"/>
      <c r="R435" s="235"/>
      <c r="S435" s="235"/>
      <c r="T435" s="23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37" t="s">
        <v>134</v>
      </c>
      <c r="AU435" s="237" t="s">
        <v>81</v>
      </c>
      <c r="AV435" s="13" t="s">
        <v>81</v>
      </c>
      <c r="AW435" s="13" t="s">
        <v>31</v>
      </c>
      <c r="AX435" s="13" t="s">
        <v>74</v>
      </c>
      <c r="AY435" s="237" t="s">
        <v>126</v>
      </c>
    </row>
    <row r="436" s="14" customFormat="1">
      <c r="A436" s="14"/>
      <c r="B436" s="238"/>
      <c r="C436" s="239"/>
      <c r="D436" s="228" t="s">
        <v>134</v>
      </c>
      <c r="E436" s="240" t="s">
        <v>1</v>
      </c>
      <c r="F436" s="241" t="s">
        <v>137</v>
      </c>
      <c r="G436" s="239"/>
      <c r="H436" s="242">
        <v>1116</v>
      </c>
      <c r="I436" s="243"/>
      <c r="J436" s="239"/>
      <c r="K436" s="239"/>
      <c r="L436" s="244"/>
      <c r="M436" s="245"/>
      <c r="N436" s="246"/>
      <c r="O436" s="246"/>
      <c r="P436" s="246"/>
      <c r="Q436" s="246"/>
      <c r="R436" s="246"/>
      <c r="S436" s="246"/>
      <c r="T436" s="24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48" t="s">
        <v>134</v>
      </c>
      <c r="AU436" s="248" t="s">
        <v>81</v>
      </c>
      <c r="AV436" s="14" t="s">
        <v>132</v>
      </c>
      <c r="AW436" s="14" t="s">
        <v>31</v>
      </c>
      <c r="AX436" s="14" t="s">
        <v>79</v>
      </c>
      <c r="AY436" s="248" t="s">
        <v>126</v>
      </c>
    </row>
    <row r="437" s="12" customFormat="1" ht="22.8" customHeight="1">
      <c r="A437" s="12"/>
      <c r="B437" s="196"/>
      <c r="C437" s="197"/>
      <c r="D437" s="198" t="s">
        <v>73</v>
      </c>
      <c r="E437" s="210" t="s">
        <v>157</v>
      </c>
      <c r="F437" s="210" t="s">
        <v>463</v>
      </c>
      <c r="G437" s="197"/>
      <c r="H437" s="197"/>
      <c r="I437" s="200"/>
      <c r="J437" s="211">
        <f>BK437</f>
        <v>0</v>
      </c>
      <c r="K437" s="197"/>
      <c r="L437" s="202"/>
      <c r="M437" s="203"/>
      <c r="N437" s="204"/>
      <c r="O437" s="204"/>
      <c r="P437" s="205">
        <f>SUM(P438:P769)</f>
        <v>0</v>
      </c>
      <c r="Q437" s="204"/>
      <c r="R437" s="205">
        <f>SUM(R438:R769)</f>
        <v>104.49011719999999</v>
      </c>
      <c r="S437" s="204"/>
      <c r="T437" s="206">
        <f>SUM(T438:T769)</f>
        <v>0</v>
      </c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R437" s="207" t="s">
        <v>79</v>
      </c>
      <c r="AT437" s="208" t="s">
        <v>73</v>
      </c>
      <c r="AU437" s="208" t="s">
        <v>79</v>
      </c>
      <c r="AY437" s="207" t="s">
        <v>126</v>
      </c>
      <c r="BK437" s="209">
        <f>SUM(BK438:BK769)</f>
        <v>0</v>
      </c>
    </row>
    <row r="438" s="2" customFormat="1" ht="21.75" customHeight="1">
      <c r="A438" s="38"/>
      <c r="B438" s="39"/>
      <c r="C438" s="212" t="s">
        <v>464</v>
      </c>
      <c r="D438" s="212" t="s">
        <v>128</v>
      </c>
      <c r="E438" s="213" t="s">
        <v>465</v>
      </c>
      <c r="F438" s="214" t="s">
        <v>466</v>
      </c>
      <c r="G438" s="215" t="s">
        <v>131</v>
      </c>
      <c r="H438" s="216">
        <v>1935.26</v>
      </c>
      <c r="I438" s="217"/>
      <c r="J438" s="218">
        <f>ROUND(I438*H438,2)</f>
        <v>0</v>
      </c>
      <c r="K438" s="219"/>
      <c r="L438" s="44"/>
      <c r="M438" s="220" t="s">
        <v>1</v>
      </c>
      <c r="N438" s="221" t="s">
        <v>39</v>
      </c>
      <c r="O438" s="91"/>
      <c r="P438" s="222">
        <f>O438*H438</f>
        <v>0</v>
      </c>
      <c r="Q438" s="222">
        <v>0.0057099999999999998</v>
      </c>
      <c r="R438" s="222">
        <f>Q438*H438</f>
        <v>11.050334599999999</v>
      </c>
      <c r="S438" s="222">
        <v>0</v>
      </c>
      <c r="T438" s="223">
        <f>S438*H438</f>
        <v>0</v>
      </c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R438" s="224" t="s">
        <v>132</v>
      </c>
      <c r="AT438" s="224" t="s">
        <v>128</v>
      </c>
      <c r="AU438" s="224" t="s">
        <v>81</v>
      </c>
      <c r="AY438" s="17" t="s">
        <v>126</v>
      </c>
      <c r="BE438" s="225">
        <f>IF(N438="základní",J438,0)</f>
        <v>0</v>
      </c>
      <c r="BF438" s="225">
        <f>IF(N438="snížená",J438,0)</f>
        <v>0</v>
      </c>
      <c r="BG438" s="225">
        <f>IF(N438="zákl. přenesená",J438,0)</f>
        <v>0</v>
      </c>
      <c r="BH438" s="225">
        <f>IF(N438="sníž. přenesená",J438,0)</f>
        <v>0</v>
      </c>
      <c r="BI438" s="225">
        <f>IF(N438="nulová",J438,0)</f>
        <v>0</v>
      </c>
      <c r="BJ438" s="17" t="s">
        <v>79</v>
      </c>
      <c r="BK438" s="225">
        <f>ROUND(I438*H438,2)</f>
        <v>0</v>
      </c>
      <c r="BL438" s="17" t="s">
        <v>132</v>
      </c>
      <c r="BM438" s="224" t="s">
        <v>467</v>
      </c>
    </row>
    <row r="439" s="13" customFormat="1">
      <c r="A439" s="13"/>
      <c r="B439" s="226"/>
      <c r="C439" s="227"/>
      <c r="D439" s="228" t="s">
        <v>134</v>
      </c>
      <c r="E439" s="229" t="s">
        <v>1</v>
      </c>
      <c r="F439" s="230" t="s">
        <v>468</v>
      </c>
      <c r="G439" s="227"/>
      <c r="H439" s="231">
        <v>6.5</v>
      </c>
      <c r="I439" s="232"/>
      <c r="J439" s="227"/>
      <c r="K439" s="227"/>
      <c r="L439" s="233"/>
      <c r="M439" s="234"/>
      <c r="N439" s="235"/>
      <c r="O439" s="235"/>
      <c r="P439" s="235"/>
      <c r="Q439" s="235"/>
      <c r="R439" s="235"/>
      <c r="S439" s="235"/>
      <c r="T439" s="236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37" t="s">
        <v>134</v>
      </c>
      <c r="AU439" s="237" t="s">
        <v>81</v>
      </c>
      <c r="AV439" s="13" t="s">
        <v>81</v>
      </c>
      <c r="AW439" s="13" t="s">
        <v>31</v>
      </c>
      <c r="AX439" s="13" t="s">
        <v>74</v>
      </c>
      <c r="AY439" s="237" t="s">
        <v>126</v>
      </c>
    </row>
    <row r="440" s="13" customFormat="1">
      <c r="A440" s="13"/>
      <c r="B440" s="226"/>
      <c r="C440" s="227"/>
      <c r="D440" s="228" t="s">
        <v>134</v>
      </c>
      <c r="E440" s="229" t="s">
        <v>1</v>
      </c>
      <c r="F440" s="230" t="s">
        <v>469</v>
      </c>
      <c r="G440" s="227"/>
      <c r="H440" s="231">
        <v>78.150000000000006</v>
      </c>
      <c r="I440" s="232"/>
      <c r="J440" s="227"/>
      <c r="K440" s="227"/>
      <c r="L440" s="233"/>
      <c r="M440" s="234"/>
      <c r="N440" s="235"/>
      <c r="O440" s="235"/>
      <c r="P440" s="235"/>
      <c r="Q440" s="235"/>
      <c r="R440" s="235"/>
      <c r="S440" s="235"/>
      <c r="T440" s="23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7" t="s">
        <v>134</v>
      </c>
      <c r="AU440" s="237" t="s">
        <v>81</v>
      </c>
      <c r="AV440" s="13" t="s">
        <v>81</v>
      </c>
      <c r="AW440" s="13" t="s">
        <v>31</v>
      </c>
      <c r="AX440" s="13" t="s">
        <v>74</v>
      </c>
      <c r="AY440" s="237" t="s">
        <v>126</v>
      </c>
    </row>
    <row r="441" s="13" customFormat="1">
      <c r="A441" s="13"/>
      <c r="B441" s="226"/>
      <c r="C441" s="227"/>
      <c r="D441" s="228" t="s">
        <v>134</v>
      </c>
      <c r="E441" s="229" t="s">
        <v>1</v>
      </c>
      <c r="F441" s="230" t="s">
        <v>470</v>
      </c>
      <c r="G441" s="227"/>
      <c r="H441" s="231">
        <v>97.069999999999993</v>
      </c>
      <c r="I441" s="232"/>
      <c r="J441" s="227"/>
      <c r="K441" s="227"/>
      <c r="L441" s="233"/>
      <c r="M441" s="234"/>
      <c r="N441" s="235"/>
      <c r="O441" s="235"/>
      <c r="P441" s="235"/>
      <c r="Q441" s="235"/>
      <c r="R441" s="235"/>
      <c r="S441" s="235"/>
      <c r="T441" s="236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37" t="s">
        <v>134</v>
      </c>
      <c r="AU441" s="237" t="s">
        <v>81</v>
      </c>
      <c r="AV441" s="13" t="s">
        <v>81</v>
      </c>
      <c r="AW441" s="13" t="s">
        <v>31</v>
      </c>
      <c r="AX441" s="13" t="s">
        <v>74</v>
      </c>
      <c r="AY441" s="237" t="s">
        <v>126</v>
      </c>
    </row>
    <row r="442" s="13" customFormat="1">
      <c r="A442" s="13"/>
      <c r="B442" s="226"/>
      <c r="C442" s="227"/>
      <c r="D442" s="228" t="s">
        <v>134</v>
      </c>
      <c r="E442" s="229" t="s">
        <v>1</v>
      </c>
      <c r="F442" s="230" t="s">
        <v>471</v>
      </c>
      <c r="G442" s="227"/>
      <c r="H442" s="231">
        <v>20.140000000000001</v>
      </c>
      <c r="I442" s="232"/>
      <c r="J442" s="227"/>
      <c r="K442" s="227"/>
      <c r="L442" s="233"/>
      <c r="M442" s="234"/>
      <c r="N442" s="235"/>
      <c r="O442" s="235"/>
      <c r="P442" s="235"/>
      <c r="Q442" s="235"/>
      <c r="R442" s="235"/>
      <c r="S442" s="235"/>
      <c r="T442" s="23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37" t="s">
        <v>134</v>
      </c>
      <c r="AU442" s="237" t="s">
        <v>81</v>
      </c>
      <c r="AV442" s="13" t="s">
        <v>81</v>
      </c>
      <c r="AW442" s="13" t="s">
        <v>31</v>
      </c>
      <c r="AX442" s="13" t="s">
        <v>74</v>
      </c>
      <c r="AY442" s="237" t="s">
        <v>126</v>
      </c>
    </row>
    <row r="443" s="13" customFormat="1">
      <c r="A443" s="13"/>
      <c r="B443" s="226"/>
      <c r="C443" s="227"/>
      <c r="D443" s="228" t="s">
        <v>134</v>
      </c>
      <c r="E443" s="229" t="s">
        <v>1</v>
      </c>
      <c r="F443" s="230" t="s">
        <v>472</v>
      </c>
      <c r="G443" s="227"/>
      <c r="H443" s="231">
        <v>16.120000000000001</v>
      </c>
      <c r="I443" s="232"/>
      <c r="J443" s="227"/>
      <c r="K443" s="227"/>
      <c r="L443" s="233"/>
      <c r="M443" s="234"/>
      <c r="N443" s="235"/>
      <c r="O443" s="235"/>
      <c r="P443" s="235"/>
      <c r="Q443" s="235"/>
      <c r="R443" s="235"/>
      <c r="S443" s="235"/>
      <c r="T443" s="236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37" t="s">
        <v>134</v>
      </c>
      <c r="AU443" s="237" t="s">
        <v>81</v>
      </c>
      <c r="AV443" s="13" t="s">
        <v>81</v>
      </c>
      <c r="AW443" s="13" t="s">
        <v>31</v>
      </c>
      <c r="AX443" s="13" t="s">
        <v>74</v>
      </c>
      <c r="AY443" s="237" t="s">
        <v>126</v>
      </c>
    </row>
    <row r="444" s="13" customFormat="1">
      <c r="A444" s="13"/>
      <c r="B444" s="226"/>
      <c r="C444" s="227"/>
      <c r="D444" s="228" t="s">
        <v>134</v>
      </c>
      <c r="E444" s="229" t="s">
        <v>1</v>
      </c>
      <c r="F444" s="230" t="s">
        <v>473</v>
      </c>
      <c r="G444" s="227"/>
      <c r="H444" s="231">
        <v>7.5899999999999999</v>
      </c>
      <c r="I444" s="232"/>
      <c r="J444" s="227"/>
      <c r="K444" s="227"/>
      <c r="L444" s="233"/>
      <c r="M444" s="234"/>
      <c r="N444" s="235"/>
      <c r="O444" s="235"/>
      <c r="P444" s="235"/>
      <c r="Q444" s="235"/>
      <c r="R444" s="235"/>
      <c r="S444" s="235"/>
      <c r="T444" s="236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37" t="s">
        <v>134</v>
      </c>
      <c r="AU444" s="237" t="s">
        <v>81</v>
      </c>
      <c r="AV444" s="13" t="s">
        <v>81</v>
      </c>
      <c r="AW444" s="13" t="s">
        <v>31</v>
      </c>
      <c r="AX444" s="13" t="s">
        <v>74</v>
      </c>
      <c r="AY444" s="237" t="s">
        <v>126</v>
      </c>
    </row>
    <row r="445" s="13" customFormat="1">
      <c r="A445" s="13"/>
      <c r="B445" s="226"/>
      <c r="C445" s="227"/>
      <c r="D445" s="228" t="s">
        <v>134</v>
      </c>
      <c r="E445" s="229" t="s">
        <v>1</v>
      </c>
      <c r="F445" s="230" t="s">
        <v>474</v>
      </c>
      <c r="G445" s="227"/>
      <c r="H445" s="231">
        <v>17.66</v>
      </c>
      <c r="I445" s="232"/>
      <c r="J445" s="227"/>
      <c r="K445" s="227"/>
      <c r="L445" s="233"/>
      <c r="M445" s="234"/>
      <c r="N445" s="235"/>
      <c r="O445" s="235"/>
      <c r="P445" s="235"/>
      <c r="Q445" s="235"/>
      <c r="R445" s="235"/>
      <c r="S445" s="235"/>
      <c r="T445" s="23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37" t="s">
        <v>134</v>
      </c>
      <c r="AU445" s="237" t="s">
        <v>81</v>
      </c>
      <c r="AV445" s="13" t="s">
        <v>81</v>
      </c>
      <c r="AW445" s="13" t="s">
        <v>31</v>
      </c>
      <c r="AX445" s="13" t="s">
        <v>74</v>
      </c>
      <c r="AY445" s="237" t="s">
        <v>126</v>
      </c>
    </row>
    <row r="446" s="13" customFormat="1">
      <c r="A446" s="13"/>
      <c r="B446" s="226"/>
      <c r="C446" s="227"/>
      <c r="D446" s="228" t="s">
        <v>134</v>
      </c>
      <c r="E446" s="229" t="s">
        <v>1</v>
      </c>
      <c r="F446" s="230" t="s">
        <v>475</v>
      </c>
      <c r="G446" s="227"/>
      <c r="H446" s="231">
        <v>10</v>
      </c>
      <c r="I446" s="232"/>
      <c r="J446" s="227"/>
      <c r="K446" s="227"/>
      <c r="L446" s="233"/>
      <c r="M446" s="234"/>
      <c r="N446" s="235"/>
      <c r="O446" s="235"/>
      <c r="P446" s="235"/>
      <c r="Q446" s="235"/>
      <c r="R446" s="235"/>
      <c r="S446" s="235"/>
      <c r="T446" s="23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7" t="s">
        <v>134</v>
      </c>
      <c r="AU446" s="237" t="s">
        <v>81</v>
      </c>
      <c r="AV446" s="13" t="s">
        <v>81</v>
      </c>
      <c r="AW446" s="13" t="s">
        <v>31</v>
      </c>
      <c r="AX446" s="13" t="s">
        <v>74</v>
      </c>
      <c r="AY446" s="237" t="s">
        <v>126</v>
      </c>
    </row>
    <row r="447" s="13" customFormat="1">
      <c r="A447" s="13"/>
      <c r="B447" s="226"/>
      <c r="C447" s="227"/>
      <c r="D447" s="228" t="s">
        <v>134</v>
      </c>
      <c r="E447" s="229" t="s">
        <v>1</v>
      </c>
      <c r="F447" s="230" t="s">
        <v>476</v>
      </c>
      <c r="G447" s="227"/>
      <c r="H447" s="231">
        <v>18.329999999999998</v>
      </c>
      <c r="I447" s="232"/>
      <c r="J447" s="227"/>
      <c r="K447" s="227"/>
      <c r="L447" s="233"/>
      <c r="M447" s="234"/>
      <c r="N447" s="235"/>
      <c r="O447" s="235"/>
      <c r="P447" s="235"/>
      <c r="Q447" s="235"/>
      <c r="R447" s="235"/>
      <c r="S447" s="235"/>
      <c r="T447" s="23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7" t="s">
        <v>134</v>
      </c>
      <c r="AU447" s="237" t="s">
        <v>81</v>
      </c>
      <c r="AV447" s="13" t="s">
        <v>81</v>
      </c>
      <c r="AW447" s="13" t="s">
        <v>31</v>
      </c>
      <c r="AX447" s="13" t="s">
        <v>74</v>
      </c>
      <c r="AY447" s="237" t="s">
        <v>126</v>
      </c>
    </row>
    <row r="448" s="13" customFormat="1">
      <c r="A448" s="13"/>
      <c r="B448" s="226"/>
      <c r="C448" s="227"/>
      <c r="D448" s="228" t="s">
        <v>134</v>
      </c>
      <c r="E448" s="229" t="s">
        <v>1</v>
      </c>
      <c r="F448" s="230" t="s">
        <v>477</v>
      </c>
      <c r="G448" s="227"/>
      <c r="H448" s="231">
        <v>14.49</v>
      </c>
      <c r="I448" s="232"/>
      <c r="J448" s="227"/>
      <c r="K448" s="227"/>
      <c r="L448" s="233"/>
      <c r="M448" s="234"/>
      <c r="N448" s="235"/>
      <c r="O448" s="235"/>
      <c r="P448" s="235"/>
      <c r="Q448" s="235"/>
      <c r="R448" s="235"/>
      <c r="S448" s="235"/>
      <c r="T448" s="236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37" t="s">
        <v>134</v>
      </c>
      <c r="AU448" s="237" t="s">
        <v>81</v>
      </c>
      <c r="AV448" s="13" t="s">
        <v>81</v>
      </c>
      <c r="AW448" s="13" t="s">
        <v>31</v>
      </c>
      <c r="AX448" s="13" t="s">
        <v>74</v>
      </c>
      <c r="AY448" s="237" t="s">
        <v>126</v>
      </c>
    </row>
    <row r="449" s="13" customFormat="1">
      <c r="A449" s="13"/>
      <c r="B449" s="226"/>
      <c r="C449" s="227"/>
      <c r="D449" s="228" t="s">
        <v>134</v>
      </c>
      <c r="E449" s="229" t="s">
        <v>1</v>
      </c>
      <c r="F449" s="230" t="s">
        <v>478</v>
      </c>
      <c r="G449" s="227"/>
      <c r="H449" s="231">
        <v>13.789999999999999</v>
      </c>
      <c r="I449" s="232"/>
      <c r="J449" s="227"/>
      <c r="K449" s="227"/>
      <c r="L449" s="233"/>
      <c r="M449" s="234"/>
      <c r="N449" s="235"/>
      <c r="O449" s="235"/>
      <c r="P449" s="235"/>
      <c r="Q449" s="235"/>
      <c r="R449" s="235"/>
      <c r="S449" s="235"/>
      <c r="T449" s="236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37" t="s">
        <v>134</v>
      </c>
      <c r="AU449" s="237" t="s">
        <v>81</v>
      </c>
      <c r="AV449" s="13" t="s">
        <v>81</v>
      </c>
      <c r="AW449" s="13" t="s">
        <v>31</v>
      </c>
      <c r="AX449" s="13" t="s">
        <v>74</v>
      </c>
      <c r="AY449" s="237" t="s">
        <v>126</v>
      </c>
    </row>
    <row r="450" s="13" customFormat="1">
      <c r="A450" s="13"/>
      <c r="B450" s="226"/>
      <c r="C450" s="227"/>
      <c r="D450" s="228" t="s">
        <v>134</v>
      </c>
      <c r="E450" s="229" t="s">
        <v>1</v>
      </c>
      <c r="F450" s="230" t="s">
        <v>479</v>
      </c>
      <c r="G450" s="227"/>
      <c r="H450" s="231">
        <v>18.91</v>
      </c>
      <c r="I450" s="232"/>
      <c r="J450" s="227"/>
      <c r="K450" s="227"/>
      <c r="L450" s="233"/>
      <c r="M450" s="234"/>
      <c r="N450" s="235"/>
      <c r="O450" s="235"/>
      <c r="P450" s="235"/>
      <c r="Q450" s="235"/>
      <c r="R450" s="235"/>
      <c r="S450" s="235"/>
      <c r="T450" s="236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37" t="s">
        <v>134</v>
      </c>
      <c r="AU450" s="237" t="s">
        <v>81</v>
      </c>
      <c r="AV450" s="13" t="s">
        <v>81</v>
      </c>
      <c r="AW450" s="13" t="s">
        <v>31</v>
      </c>
      <c r="AX450" s="13" t="s">
        <v>74</v>
      </c>
      <c r="AY450" s="237" t="s">
        <v>126</v>
      </c>
    </row>
    <row r="451" s="13" customFormat="1">
      <c r="A451" s="13"/>
      <c r="B451" s="226"/>
      <c r="C451" s="227"/>
      <c r="D451" s="228" t="s">
        <v>134</v>
      </c>
      <c r="E451" s="229" t="s">
        <v>1</v>
      </c>
      <c r="F451" s="230" t="s">
        <v>480</v>
      </c>
      <c r="G451" s="227"/>
      <c r="H451" s="231">
        <v>8.1099999999999994</v>
      </c>
      <c r="I451" s="232"/>
      <c r="J451" s="227"/>
      <c r="K451" s="227"/>
      <c r="L451" s="233"/>
      <c r="M451" s="234"/>
      <c r="N451" s="235"/>
      <c r="O451" s="235"/>
      <c r="P451" s="235"/>
      <c r="Q451" s="235"/>
      <c r="R451" s="235"/>
      <c r="S451" s="235"/>
      <c r="T451" s="23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37" t="s">
        <v>134</v>
      </c>
      <c r="AU451" s="237" t="s">
        <v>81</v>
      </c>
      <c r="AV451" s="13" t="s">
        <v>81</v>
      </c>
      <c r="AW451" s="13" t="s">
        <v>31</v>
      </c>
      <c r="AX451" s="13" t="s">
        <v>74</v>
      </c>
      <c r="AY451" s="237" t="s">
        <v>126</v>
      </c>
    </row>
    <row r="452" s="13" customFormat="1">
      <c r="A452" s="13"/>
      <c r="B452" s="226"/>
      <c r="C452" s="227"/>
      <c r="D452" s="228" t="s">
        <v>134</v>
      </c>
      <c r="E452" s="229" t="s">
        <v>1</v>
      </c>
      <c r="F452" s="230" t="s">
        <v>481</v>
      </c>
      <c r="G452" s="227"/>
      <c r="H452" s="231">
        <v>20.73</v>
      </c>
      <c r="I452" s="232"/>
      <c r="J452" s="227"/>
      <c r="K452" s="227"/>
      <c r="L452" s="233"/>
      <c r="M452" s="234"/>
      <c r="N452" s="235"/>
      <c r="O452" s="235"/>
      <c r="P452" s="235"/>
      <c r="Q452" s="235"/>
      <c r="R452" s="235"/>
      <c r="S452" s="235"/>
      <c r="T452" s="236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37" t="s">
        <v>134</v>
      </c>
      <c r="AU452" s="237" t="s">
        <v>81</v>
      </c>
      <c r="AV452" s="13" t="s">
        <v>81</v>
      </c>
      <c r="AW452" s="13" t="s">
        <v>31</v>
      </c>
      <c r="AX452" s="13" t="s">
        <v>74</v>
      </c>
      <c r="AY452" s="237" t="s">
        <v>126</v>
      </c>
    </row>
    <row r="453" s="13" customFormat="1">
      <c r="A453" s="13"/>
      <c r="B453" s="226"/>
      <c r="C453" s="227"/>
      <c r="D453" s="228" t="s">
        <v>134</v>
      </c>
      <c r="E453" s="229" t="s">
        <v>1</v>
      </c>
      <c r="F453" s="230" t="s">
        <v>482</v>
      </c>
      <c r="G453" s="227"/>
      <c r="H453" s="231">
        <v>14.949999999999999</v>
      </c>
      <c r="I453" s="232"/>
      <c r="J453" s="227"/>
      <c r="K453" s="227"/>
      <c r="L453" s="233"/>
      <c r="M453" s="234"/>
      <c r="N453" s="235"/>
      <c r="O453" s="235"/>
      <c r="P453" s="235"/>
      <c r="Q453" s="235"/>
      <c r="R453" s="235"/>
      <c r="S453" s="235"/>
      <c r="T453" s="236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37" t="s">
        <v>134</v>
      </c>
      <c r="AU453" s="237" t="s">
        <v>81</v>
      </c>
      <c r="AV453" s="13" t="s">
        <v>81</v>
      </c>
      <c r="AW453" s="13" t="s">
        <v>31</v>
      </c>
      <c r="AX453" s="13" t="s">
        <v>74</v>
      </c>
      <c r="AY453" s="237" t="s">
        <v>126</v>
      </c>
    </row>
    <row r="454" s="13" customFormat="1">
      <c r="A454" s="13"/>
      <c r="B454" s="226"/>
      <c r="C454" s="227"/>
      <c r="D454" s="228" t="s">
        <v>134</v>
      </c>
      <c r="E454" s="229" t="s">
        <v>1</v>
      </c>
      <c r="F454" s="230" t="s">
        <v>483</v>
      </c>
      <c r="G454" s="227"/>
      <c r="H454" s="231">
        <v>32.490000000000002</v>
      </c>
      <c r="I454" s="232"/>
      <c r="J454" s="227"/>
      <c r="K454" s="227"/>
      <c r="L454" s="233"/>
      <c r="M454" s="234"/>
      <c r="N454" s="235"/>
      <c r="O454" s="235"/>
      <c r="P454" s="235"/>
      <c r="Q454" s="235"/>
      <c r="R454" s="235"/>
      <c r="S454" s="235"/>
      <c r="T454" s="23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37" t="s">
        <v>134</v>
      </c>
      <c r="AU454" s="237" t="s">
        <v>81</v>
      </c>
      <c r="AV454" s="13" t="s">
        <v>81</v>
      </c>
      <c r="AW454" s="13" t="s">
        <v>31</v>
      </c>
      <c r="AX454" s="13" t="s">
        <v>74</v>
      </c>
      <c r="AY454" s="237" t="s">
        <v>126</v>
      </c>
    </row>
    <row r="455" s="13" customFormat="1">
      <c r="A455" s="13"/>
      <c r="B455" s="226"/>
      <c r="C455" s="227"/>
      <c r="D455" s="228" t="s">
        <v>134</v>
      </c>
      <c r="E455" s="229" t="s">
        <v>1</v>
      </c>
      <c r="F455" s="230" t="s">
        <v>484</v>
      </c>
      <c r="G455" s="227"/>
      <c r="H455" s="231">
        <v>16.579999999999998</v>
      </c>
      <c r="I455" s="232"/>
      <c r="J455" s="227"/>
      <c r="K455" s="227"/>
      <c r="L455" s="233"/>
      <c r="M455" s="234"/>
      <c r="N455" s="235"/>
      <c r="O455" s="235"/>
      <c r="P455" s="235"/>
      <c r="Q455" s="235"/>
      <c r="R455" s="235"/>
      <c r="S455" s="235"/>
      <c r="T455" s="23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7" t="s">
        <v>134</v>
      </c>
      <c r="AU455" s="237" t="s">
        <v>81</v>
      </c>
      <c r="AV455" s="13" t="s">
        <v>81</v>
      </c>
      <c r="AW455" s="13" t="s">
        <v>31</v>
      </c>
      <c r="AX455" s="13" t="s">
        <v>74</v>
      </c>
      <c r="AY455" s="237" t="s">
        <v>126</v>
      </c>
    </row>
    <row r="456" s="13" customFormat="1">
      <c r="A456" s="13"/>
      <c r="B456" s="226"/>
      <c r="C456" s="227"/>
      <c r="D456" s="228" t="s">
        <v>134</v>
      </c>
      <c r="E456" s="229" t="s">
        <v>1</v>
      </c>
      <c r="F456" s="230" t="s">
        <v>485</v>
      </c>
      <c r="G456" s="227"/>
      <c r="H456" s="231">
        <v>16.109999999999999</v>
      </c>
      <c r="I456" s="232"/>
      <c r="J456" s="227"/>
      <c r="K456" s="227"/>
      <c r="L456" s="233"/>
      <c r="M456" s="234"/>
      <c r="N456" s="235"/>
      <c r="O456" s="235"/>
      <c r="P456" s="235"/>
      <c r="Q456" s="235"/>
      <c r="R456" s="235"/>
      <c r="S456" s="235"/>
      <c r="T456" s="23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7" t="s">
        <v>134</v>
      </c>
      <c r="AU456" s="237" t="s">
        <v>81</v>
      </c>
      <c r="AV456" s="13" t="s">
        <v>81</v>
      </c>
      <c r="AW456" s="13" t="s">
        <v>31</v>
      </c>
      <c r="AX456" s="13" t="s">
        <v>74</v>
      </c>
      <c r="AY456" s="237" t="s">
        <v>126</v>
      </c>
    </row>
    <row r="457" s="13" customFormat="1">
      <c r="A457" s="13"/>
      <c r="B457" s="226"/>
      <c r="C457" s="227"/>
      <c r="D457" s="228" t="s">
        <v>134</v>
      </c>
      <c r="E457" s="229" t="s">
        <v>1</v>
      </c>
      <c r="F457" s="230" t="s">
        <v>486</v>
      </c>
      <c r="G457" s="227"/>
      <c r="H457" s="231">
        <v>17.16</v>
      </c>
      <c r="I457" s="232"/>
      <c r="J457" s="227"/>
      <c r="K457" s="227"/>
      <c r="L457" s="233"/>
      <c r="M457" s="234"/>
      <c r="N457" s="235"/>
      <c r="O457" s="235"/>
      <c r="P457" s="235"/>
      <c r="Q457" s="235"/>
      <c r="R457" s="235"/>
      <c r="S457" s="235"/>
      <c r="T457" s="23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7" t="s">
        <v>134</v>
      </c>
      <c r="AU457" s="237" t="s">
        <v>81</v>
      </c>
      <c r="AV457" s="13" t="s">
        <v>81</v>
      </c>
      <c r="AW457" s="13" t="s">
        <v>31</v>
      </c>
      <c r="AX457" s="13" t="s">
        <v>74</v>
      </c>
      <c r="AY457" s="237" t="s">
        <v>126</v>
      </c>
    </row>
    <row r="458" s="13" customFormat="1">
      <c r="A458" s="13"/>
      <c r="B458" s="226"/>
      <c r="C458" s="227"/>
      <c r="D458" s="228" t="s">
        <v>134</v>
      </c>
      <c r="E458" s="229" t="s">
        <v>1</v>
      </c>
      <c r="F458" s="230" t="s">
        <v>487</v>
      </c>
      <c r="G458" s="227"/>
      <c r="H458" s="231">
        <v>23.109999999999999</v>
      </c>
      <c r="I458" s="232"/>
      <c r="J458" s="227"/>
      <c r="K458" s="227"/>
      <c r="L458" s="233"/>
      <c r="M458" s="234"/>
      <c r="N458" s="235"/>
      <c r="O458" s="235"/>
      <c r="P458" s="235"/>
      <c r="Q458" s="235"/>
      <c r="R458" s="235"/>
      <c r="S458" s="235"/>
      <c r="T458" s="236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37" t="s">
        <v>134</v>
      </c>
      <c r="AU458" s="237" t="s">
        <v>81</v>
      </c>
      <c r="AV458" s="13" t="s">
        <v>81</v>
      </c>
      <c r="AW458" s="13" t="s">
        <v>31</v>
      </c>
      <c r="AX458" s="13" t="s">
        <v>74</v>
      </c>
      <c r="AY458" s="237" t="s">
        <v>126</v>
      </c>
    </row>
    <row r="459" s="13" customFormat="1">
      <c r="A459" s="13"/>
      <c r="B459" s="226"/>
      <c r="C459" s="227"/>
      <c r="D459" s="228" t="s">
        <v>134</v>
      </c>
      <c r="E459" s="229" t="s">
        <v>1</v>
      </c>
      <c r="F459" s="230" t="s">
        <v>488</v>
      </c>
      <c r="G459" s="227"/>
      <c r="H459" s="231">
        <v>13.92</v>
      </c>
      <c r="I459" s="232"/>
      <c r="J459" s="227"/>
      <c r="K459" s="227"/>
      <c r="L459" s="233"/>
      <c r="M459" s="234"/>
      <c r="N459" s="235"/>
      <c r="O459" s="235"/>
      <c r="P459" s="235"/>
      <c r="Q459" s="235"/>
      <c r="R459" s="235"/>
      <c r="S459" s="235"/>
      <c r="T459" s="236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T459" s="237" t="s">
        <v>134</v>
      </c>
      <c r="AU459" s="237" t="s">
        <v>81</v>
      </c>
      <c r="AV459" s="13" t="s">
        <v>81</v>
      </c>
      <c r="AW459" s="13" t="s">
        <v>31</v>
      </c>
      <c r="AX459" s="13" t="s">
        <v>74</v>
      </c>
      <c r="AY459" s="237" t="s">
        <v>126</v>
      </c>
    </row>
    <row r="460" s="13" customFormat="1">
      <c r="A460" s="13"/>
      <c r="B460" s="226"/>
      <c r="C460" s="227"/>
      <c r="D460" s="228" t="s">
        <v>134</v>
      </c>
      <c r="E460" s="229" t="s">
        <v>1</v>
      </c>
      <c r="F460" s="230" t="s">
        <v>489</v>
      </c>
      <c r="G460" s="227"/>
      <c r="H460" s="231">
        <v>22.949999999999999</v>
      </c>
      <c r="I460" s="232"/>
      <c r="J460" s="227"/>
      <c r="K460" s="227"/>
      <c r="L460" s="233"/>
      <c r="M460" s="234"/>
      <c r="N460" s="235"/>
      <c r="O460" s="235"/>
      <c r="P460" s="235"/>
      <c r="Q460" s="235"/>
      <c r="R460" s="235"/>
      <c r="S460" s="235"/>
      <c r="T460" s="23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7" t="s">
        <v>134</v>
      </c>
      <c r="AU460" s="237" t="s">
        <v>81</v>
      </c>
      <c r="AV460" s="13" t="s">
        <v>81</v>
      </c>
      <c r="AW460" s="13" t="s">
        <v>31</v>
      </c>
      <c r="AX460" s="13" t="s">
        <v>74</v>
      </c>
      <c r="AY460" s="237" t="s">
        <v>126</v>
      </c>
    </row>
    <row r="461" s="13" customFormat="1">
      <c r="A461" s="13"/>
      <c r="B461" s="226"/>
      <c r="C461" s="227"/>
      <c r="D461" s="228" t="s">
        <v>134</v>
      </c>
      <c r="E461" s="229" t="s">
        <v>1</v>
      </c>
      <c r="F461" s="230" t="s">
        <v>490</v>
      </c>
      <c r="G461" s="227"/>
      <c r="H461" s="231">
        <v>17.199999999999999</v>
      </c>
      <c r="I461" s="232"/>
      <c r="J461" s="227"/>
      <c r="K461" s="227"/>
      <c r="L461" s="233"/>
      <c r="M461" s="234"/>
      <c r="N461" s="235"/>
      <c r="O461" s="235"/>
      <c r="P461" s="235"/>
      <c r="Q461" s="235"/>
      <c r="R461" s="235"/>
      <c r="S461" s="235"/>
      <c r="T461" s="23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7" t="s">
        <v>134</v>
      </c>
      <c r="AU461" s="237" t="s">
        <v>81</v>
      </c>
      <c r="AV461" s="13" t="s">
        <v>81</v>
      </c>
      <c r="AW461" s="13" t="s">
        <v>31</v>
      </c>
      <c r="AX461" s="13" t="s">
        <v>74</v>
      </c>
      <c r="AY461" s="237" t="s">
        <v>126</v>
      </c>
    </row>
    <row r="462" s="13" customFormat="1">
      <c r="A462" s="13"/>
      <c r="B462" s="226"/>
      <c r="C462" s="227"/>
      <c r="D462" s="228" t="s">
        <v>134</v>
      </c>
      <c r="E462" s="229" t="s">
        <v>1</v>
      </c>
      <c r="F462" s="230" t="s">
        <v>491</v>
      </c>
      <c r="G462" s="227"/>
      <c r="H462" s="231">
        <v>22.539999999999999</v>
      </c>
      <c r="I462" s="232"/>
      <c r="J462" s="227"/>
      <c r="K462" s="227"/>
      <c r="L462" s="233"/>
      <c r="M462" s="234"/>
      <c r="N462" s="235"/>
      <c r="O462" s="235"/>
      <c r="P462" s="235"/>
      <c r="Q462" s="235"/>
      <c r="R462" s="235"/>
      <c r="S462" s="235"/>
      <c r="T462" s="23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7" t="s">
        <v>134</v>
      </c>
      <c r="AU462" s="237" t="s">
        <v>81</v>
      </c>
      <c r="AV462" s="13" t="s">
        <v>81</v>
      </c>
      <c r="AW462" s="13" t="s">
        <v>31</v>
      </c>
      <c r="AX462" s="13" t="s">
        <v>74</v>
      </c>
      <c r="AY462" s="237" t="s">
        <v>126</v>
      </c>
    </row>
    <row r="463" s="13" customFormat="1">
      <c r="A463" s="13"/>
      <c r="B463" s="226"/>
      <c r="C463" s="227"/>
      <c r="D463" s="228" t="s">
        <v>134</v>
      </c>
      <c r="E463" s="229" t="s">
        <v>1</v>
      </c>
      <c r="F463" s="230" t="s">
        <v>492</v>
      </c>
      <c r="G463" s="227"/>
      <c r="H463" s="231">
        <v>35.950000000000003</v>
      </c>
      <c r="I463" s="232"/>
      <c r="J463" s="227"/>
      <c r="K463" s="227"/>
      <c r="L463" s="233"/>
      <c r="M463" s="234"/>
      <c r="N463" s="235"/>
      <c r="O463" s="235"/>
      <c r="P463" s="235"/>
      <c r="Q463" s="235"/>
      <c r="R463" s="235"/>
      <c r="S463" s="235"/>
      <c r="T463" s="236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37" t="s">
        <v>134</v>
      </c>
      <c r="AU463" s="237" t="s">
        <v>81</v>
      </c>
      <c r="AV463" s="13" t="s">
        <v>81</v>
      </c>
      <c r="AW463" s="13" t="s">
        <v>31</v>
      </c>
      <c r="AX463" s="13" t="s">
        <v>74</v>
      </c>
      <c r="AY463" s="237" t="s">
        <v>126</v>
      </c>
    </row>
    <row r="464" s="13" customFormat="1">
      <c r="A464" s="13"/>
      <c r="B464" s="226"/>
      <c r="C464" s="227"/>
      <c r="D464" s="228" t="s">
        <v>134</v>
      </c>
      <c r="E464" s="229" t="s">
        <v>1</v>
      </c>
      <c r="F464" s="230" t="s">
        <v>493</v>
      </c>
      <c r="G464" s="227"/>
      <c r="H464" s="231">
        <v>33.57</v>
      </c>
      <c r="I464" s="232"/>
      <c r="J464" s="227"/>
      <c r="K464" s="227"/>
      <c r="L464" s="233"/>
      <c r="M464" s="234"/>
      <c r="N464" s="235"/>
      <c r="O464" s="235"/>
      <c r="P464" s="235"/>
      <c r="Q464" s="235"/>
      <c r="R464" s="235"/>
      <c r="S464" s="235"/>
      <c r="T464" s="23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37" t="s">
        <v>134</v>
      </c>
      <c r="AU464" s="237" t="s">
        <v>81</v>
      </c>
      <c r="AV464" s="13" t="s">
        <v>81</v>
      </c>
      <c r="AW464" s="13" t="s">
        <v>31</v>
      </c>
      <c r="AX464" s="13" t="s">
        <v>74</v>
      </c>
      <c r="AY464" s="237" t="s">
        <v>126</v>
      </c>
    </row>
    <row r="465" s="13" customFormat="1">
      <c r="A465" s="13"/>
      <c r="B465" s="226"/>
      <c r="C465" s="227"/>
      <c r="D465" s="228" t="s">
        <v>134</v>
      </c>
      <c r="E465" s="229" t="s">
        <v>1</v>
      </c>
      <c r="F465" s="230" t="s">
        <v>494</v>
      </c>
      <c r="G465" s="227"/>
      <c r="H465" s="231">
        <v>48.469999999999999</v>
      </c>
      <c r="I465" s="232"/>
      <c r="J465" s="227"/>
      <c r="K465" s="227"/>
      <c r="L465" s="233"/>
      <c r="M465" s="234"/>
      <c r="N465" s="235"/>
      <c r="O465" s="235"/>
      <c r="P465" s="235"/>
      <c r="Q465" s="235"/>
      <c r="R465" s="235"/>
      <c r="S465" s="235"/>
      <c r="T465" s="23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7" t="s">
        <v>134</v>
      </c>
      <c r="AU465" s="237" t="s">
        <v>81</v>
      </c>
      <c r="AV465" s="13" t="s">
        <v>81</v>
      </c>
      <c r="AW465" s="13" t="s">
        <v>31</v>
      </c>
      <c r="AX465" s="13" t="s">
        <v>74</v>
      </c>
      <c r="AY465" s="237" t="s">
        <v>126</v>
      </c>
    </row>
    <row r="466" s="13" customFormat="1">
      <c r="A466" s="13"/>
      <c r="B466" s="226"/>
      <c r="C466" s="227"/>
      <c r="D466" s="228" t="s">
        <v>134</v>
      </c>
      <c r="E466" s="229" t="s">
        <v>1</v>
      </c>
      <c r="F466" s="230" t="s">
        <v>495</v>
      </c>
      <c r="G466" s="227"/>
      <c r="H466" s="231">
        <v>39.5</v>
      </c>
      <c r="I466" s="232"/>
      <c r="J466" s="227"/>
      <c r="K466" s="227"/>
      <c r="L466" s="233"/>
      <c r="M466" s="234"/>
      <c r="N466" s="235"/>
      <c r="O466" s="235"/>
      <c r="P466" s="235"/>
      <c r="Q466" s="235"/>
      <c r="R466" s="235"/>
      <c r="S466" s="235"/>
      <c r="T466" s="236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37" t="s">
        <v>134</v>
      </c>
      <c r="AU466" s="237" t="s">
        <v>81</v>
      </c>
      <c r="AV466" s="13" t="s">
        <v>81</v>
      </c>
      <c r="AW466" s="13" t="s">
        <v>31</v>
      </c>
      <c r="AX466" s="13" t="s">
        <v>74</v>
      </c>
      <c r="AY466" s="237" t="s">
        <v>126</v>
      </c>
    </row>
    <row r="467" s="13" customFormat="1">
      <c r="A467" s="13"/>
      <c r="B467" s="226"/>
      <c r="C467" s="227"/>
      <c r="D467" s="228" t="s">
        <v>134</v>
      </c>
      <c r="E467" s="229" t="s">
        <v>1</v>
      </c>
      <c r="F467" s="230" t="s">
        <v>496</v>
      </c>
      <c r="G467" s="227"/>
      <c r="H467" s="231">
        <v>38.969999999999999</v>
      </c>
      <c r="I467" s="232"/>
      <c r="J467" s="227"/>
      <c r="K467" s="227"/>
      <c r="L467" s="233"/>
      <c r="M467" s="234"/>
      <c r="N467" s="235"/>
      <c r="O467" s="235"/>
      <c r="P467" s="235"/>
      <c r="Q467" s="235"/>
      <c r="R467" s="235"/>
      <c r="S467" s="235"/>
      <c r="T467" s="23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7" t="s">
        <v>134</v>
      </c>
      <c r="AU467" s="237" t="s">
        <v>81</v>
      </c>
      <c r="AV467" s="13" t="s">
        <v>81</v>
      </c>
      <c r="AW467" s="13" t="s">
        <v>31</v>
      </c>
      <c r="AX467" s="13" t="s">
        <v>74</v>
      </c>
      <c r="AY467" s="237" t="s">
        <v>126</v>
      </c>
    </row>
    <row r="468" s="13" customFormat="1">
      <c r="A468" s="13"/>
      <c r="B468" s="226"/>
      <c r="C468" s="227"/>
      <c r="D468" s="228" t="s">
        <v>134</v>
      </c>
      <c r="E468" s="229" t="s">
        <v>1</v>
      </c>
      <c r="F468" s="230" t="s">
        <v>497</v>
      </c>
      <c r="G468" s="227"/>
      <c r="H468" s="231">
        <v>33.049999999999997</v>
      </c>
      <c r="I468" s="232"/>
      <c r="J468" s="227"/>
      <c r="K468" s="227"/>
      <c r="L468" s="233"/>
      <c r="M468" s="234"/>
      <c r="N468" s="235"/>
      <c r="O468" s="235"/>
      <c r="P468" s="235"/>
      <c r="Q468" s="235"/>
      <c r="R468" s="235"/>
      <c r="S468" s="235"/>
      <c r="T468" s="236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37" t="s">
        <v>134</v>
      </c>
      <c r="AU468" s="237" t="s">
        <v>81</v>
      </c>
      <c r="AV468" s="13" t="s">
        <v>81</v>
      </c>
      <c r="AW468" s="13" t="s">
        <v>31</v>
      </c>
      <c r="AX468" s="13" t="s">
        <v>74</v>
      </c>
      <c r="AY468" s="237" t="s">
        <v>126</v>
      </c>
    </row>
    <row r="469" s="13" customFormat="1">
      <c r="A469" s="13"/>
      <c r="B469" s="226"/>
      <c r="C469" s="227"/>
      <c r="D469" s="228" t="s">
        <v>134</v>
      </c>
      <c r="E469" s="229" t="s">
        <v>1</v>
      </c>
      <c r="F469" s="230" t="s">
        <v>498</v>
      </c>
      <c r="G469" s="227"/>
      <c r="H469" s="231">
        <v>30.420000000000002</v>
      </c>
      <c r="I469" s="232"/>
      <c r="J469" s="227"/>
      <c r="K469" s="227"/>
      <c r="L469" s="233"/>
      <c r="M469" s="234"/>
      <c r="N469" s="235"/>
      <c r="O469" s="235"/>
      <c r="P469" s="235"/>
      <c r="Q469" s="235"/>
      <c r="R469" s="235"/>
      <c r="S469" s="235"/>
      <c r="T469" s="23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37" t="s">
        <v>134</v>
      </c>
      <c r="AU469" s="237" t="s">
        <v>81</v>
      </c>
      <c r="AV469" s="13" t="s">
        <v>81</v>
      </c>
      <c r="AW469" s="13" t="s">
        <v>31</v>
      </c>
      <c r="AX469" s="13" t="s">
        <v>74</v>
      </c>
      <c r="AY469" s="237" t="s">
        <v>126</v>
      </c>
    </row>
    <row r="470" s="13" customFormat="1">
      <c r="A470" s="13"/>
      <c r="B470" s="226"/>
      <c r="C470" s="227"/>
      <c r="D470" s="228" t="s">
        <v>134</v>
      </c>
      <c r="E470" s="229" t="s">
        <v>1</v>
      </c>
      <c r="F470" s="230" t="s">
        <v>499</v>
      </c>
      <c r="G470" s="227"/>
      <c r="H470" s="231">
        <v>16.949999999999999</v>
      </c>
      <c r="I470" s="232"/>
      <c r="J470" s="227"/>
      <c r="K470" s="227"/>
      <c r="L470" s="233"/>
      <c r="M470" s="234"/>
      <c r="N470" s="235"/>
      <c r="O470" s="235"/>
      <c r="P470" s="235"/>
      <c r="Q470" s="235"/>
      <c r="R470" s="235"/>
      <c r="S470" s="235"/>
      <c r="T470" s="236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37" t="s">
        <v>134</v>
      </c>
      <c r="AU470" s="237" t="s">
        <v>81</v>
      </c>
      <c r="AV470" s="13" t="s">
        <v>81</v>
      </c>
      <c r="AW470" s="13" t="s">
        <v>31</v>
      </c>
      <c r="AX470" s="13" t="s">
        <v>74</v>
      </c>
      <c r="AY470" s="237" t="s">
        <v>126</v>
      </c>
    </row>
    <row r="471" s="13" customFormat="1">
      <c r="A471" s="13"/>
      <c r="B471" s="226"/>
      <c r="C471" s="227"/>
      <c r="D471" s="228" t="s">
        <v>134</v>
      </c>
      <c r="E471" s="229" t="s">
        <v>1</v>
      </c>
      <c r="F471" s="230" t="s">
        <v>500</v>
      </c>
      <c r="G471" s="227"/>
      <c r="H471" s="231">
        <v>40.460000000000001</v>
      </c>
      <c r="I471" s="232"/>
      <c r="J471" s="227"/>
      <c r="K471" s="227"/>
      <c r="L471" s="233"/>
      <c r="M471" s="234"/>
      <c r="N471" s="235"/>
      <c r="O471" s="235"/>
      <c r="P471" s="235"/>
      <c r="Q471" s="235"/>
      <c r="R471" s="235"/>
      <c r="S471" s="235"/>
      <c r="T471" s="23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37" t="s">
        <v>134</v>
      </c>
      <c r="AU471" s="237" t="s">
        <v>81</v>
      </c>
      <c r="AV471" s="13" t="s">
        <v>81</v>
      </c>
      <c r="AW471" s="13" t="s">
        <v>31</v>
      </c>
      <c r="AX471" s="13" t="s">
        <v>74</v>
      </c>
      <c r="AY471" s="237" t="s">
        <v>126</v>
      </c>
    </row>
    <row r="472" s="13" customFormat="1">
      <c r="A472" s="13"/>
      <c r="B472" s="226"/>
      <c r="C472" s="227"/>
      <c r="D472" s="228" t="s">
        <v>134</v>
      </c>
      <c r="E472" s="229" t="s">
        <v>1</v>
      </c>
      <c r="F472" s="230" t="s">
        <v>501</v>
      </c>
      <c r="G472" s="227"/>
      <c r="H472" s="231">
        <v>42.100000000000001</v>
      </c>
      <c r="I472" s="232"/>
      <c r="J472" s="227"/>
      <c r="K472" s="227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134</v>
      </c>
      <c r="AU472" s="237" t="s">
        <v>81</v>
      </c>
      <c r="AV472" s="13" t="s">
        <v>81</v>
      </c>
      <c r="AW472" s="13" t="s">
        <v>31</v>
      </c>
      <c r="AX472" s="13" t="s">
        <v>74</v>
      </c>
      <c r="AY472" s="237" t="s">
        <v>126</v>
      </c>
    </row>
    <row r="473" s="13" customFormat="1">
      <c r="A473" s="13"/>
      <c r="B473" s="226"/>
      <c r="C473" s="227"/>
      <c r="D473" s="228" t="s">
        <v>134</v>
      </c>
      <c r="E473" s="229" t="s">
        <v>1</v>
      </c>
      <c r="F473" s="230" t="s">
        <v>502</v>
      </c>
      <c r="G473" s="227"/>
      <c r="H473" s="231">
        <v>24.850000000000001</v>
      </c>
      <c r="I473" s="232"/>
      <c r="J473" s="227"/>
      <c r="K473" s="227"/>
      <c r="L473" s="233"/>
      <c r="M473" s="234"/>
      <c r="N473" s="235"/>
      <c r="O473" s="235"/>
      <c r="P473" s="235"/>
      <c r="Q473" s="235"/>
      <c r="R473" s="235"/>
      <c r="S473" s="235"/>
      <c r="T473" s="236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37" t="s">
        <v>134</v>
      </c>
      <c r="AU473" s="237" t="s">
        <v>81</v>
      </c>
      <c r="AV473" s="13" t="s">
        <v>81</v>
      </c>
      <c r="AW473" s="13" t="s">
        <v>31</v>
      </c>
      <c r="AX473" s="13" t="s">
        <v>74</v>
      </c>
      <c r="AY473" s="237" t="s">
        <v>126</v>
      </c>
    </row>
    <row r="474" s="13" customFormat="1">
      <c r="A474" s="13"/>
      <c r="B474" s="226"/>
      <c r="C474" s="227"/>
      <c r="D474" s="228" t="s">
        <v>134</v>
      </c>
      <c r="E474" s="229" t="s">
        <v>1</v>
      </c>
      <c r="F474" s="230" t="s">
        <v>503</v>
      </c>
      <c r="G474" s="227"/>
      <c r="H474" s="231">
        <v>25.559999999999999</v>
      </c>
      <c r="I474" s="232"/>
      <c r="J474" s="227"/>
      <c r="K474" s="227"/>
      <c r="L474" s="233"/>
      <c r="M474" s="234"/>
      <c r="N474" s="235"/>
      <c r="O474" s="235"/>
      <c r="P474" s="235"/>
      <c r="Q474" s="235"/>
      <c r="R474" s="235"/>
      <c r="S474" s="235"/>
      <c r="T474" s="236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37" t="s">
        <v>134</v>
      </c>
      <c r="AU474" s="237" t="s">
        <v>81</v>
      </c>
      <c r="AV474" s="13" t="s">
        <v>81</v>
      </c>
      <c r="AW474" s="13" t="s">
        <v>31</v>
      </c>
      <c r="AX474" s="13" t="s">
        <v>74</v>
      </c>
      <c r="AY474" s="237" t="s">
        <v>126</v>
      </c>
    </row>
    <row r="475" s="13" customFormat="1">
      <c r="A475" s="13"/>
      <c r="B475" s="226"/>
      <c r="C475" s="227"/>
      <c r="D475" s="228" t="s">
        <v>134</v>
      </c>
      <c r="E475" s="229" t="s">
        <v>1</v>
      </c>
      <c r="F475" s="230" t="s">
        <v>504</v>
      </c>
      <c r="G475" s="227"/>
      <c r="H475" s="231">
        <v>29.149999999999999</v>
      </c>
      <c r="I475" s="232"/>
      <c r="J475" s="227"/>
      <c r="K475" s="227"/>
      <c r="L475" s="233"/>
      <c r="M475" s="234"/>
      <c r="N475" s="235"/>
      <c r="O475" s="235"/>
      <c r="P475" s="235"/>
      <c r="Q475" s="235"/>
      <c r="R475" s="235"/>
      <c r="S475" s="235"/>
      <c r="T475" s="236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37" t="s">
        <v>134</v>
      </c>
      <c r="AU475" s="237" t="s">
        <v>81</v>
      </c>
      <c r="AV475" s="13" t="s">
        <v>81</v>
      </c>
      <c r="AW475" s="13" t="s">
        <v>31</v>
      </c>
      <c r="AX475" s="13" t="s">
        <v>74</v>
      </c>
      <c r="AY475" s="237" t="s">
        <v>126</v>
      </c>
    </row>
    <row r="476" s="13" customFormat="1">
      <c r="A476" s="13"/>
      <c r="B476" s="226"/>
      <c r="C476" s="227"/>
      <c r="D476" s="228" t="s">
        <v>134</v>
      </c>
      <c r="E476" s="229" t="s">
        <v>1</v>
      </c>
      <c r="F476" s="230" t="s">
        <v>505</v>
      </c>
      <c r="G476" s="227"/>
      <c r="H476" s="231">
        <v>8.7100000000000009</v>
      </c>
      <c r="I476" s="232"/>
      <c r="J476" s="227"/>
      <c r="K476" s="227"/>
      <c r="L476" s="233"/>
      <c r="M476" s="234"/>
      <c r="N476" s="235"/>
      <c r="O476" s="235"/>
      <c r="P476" s="235"/>
      <c r="Q476" s="235"/>
      <c r="R476" s="235"/>
      <c r="S476" s="235"/>
      <c r="T476" s="23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37" t="s">
        <v>134</v>
      </c>
      <c r="AU476" s="237" t="s">
        <v>81</v>
      </c>
      <c r="AV476" s="13" t="s">
        <v>81</v>
      </c>
      <c r="AW476" s="13" t="s">
        <v>31</v>
      </c>
      <c r="AX476" s="13" t="s">
        <v>74</v>
      </c>
      <c r="AY476" s="237" t="s">
        <v>126</v>
      </c>
    </row>
    <row r="477" s="13" customFormat="1">
      <c r="A477" s="13"/>
      <c r="B477" s="226"/>
      <c r="C477" s="227"/>
      <c r="D477" s="228" t="s">
        <v>134</v>
      </c>
      <c r="E477" s="229" t="s">
        <v>1</v>
      </c>
      <c r="F477" s="230" t="s">
        <v>506</v>
      </c>
      <c r="G477" s="227"/>
      <c r="H477" s="231">
        <v>24.699999999999999</v>
      </c>
      <c r="I477" s="232"/>
      <c r="J477" s="227"/>
      <c r="K477" s="227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134</v>
      </c>
      <c r="AU477" s="237" t="s">
        <v>81</v>
      </c>
      <c r="AV477" s="13" t="s">
        <v>81</v>
      </c>
      <c r="AW477" s="13" t="s">
        <v>31</v>
      </c>
      <c r="AX477" s="13" t="s">
        <v>74</v>
      </c>
      <c r="AY477" s="237" t="s">
        <v>126</v>
      </c>
    </row>
    <row r="478" s="13" customFormat="1">
      <c r="A478" s="13"/>
      <c r="B478" s="226"/>
      <c r="C478" s="227"/>
      <c r="D478" s="228" t="s">
        <v>134</v>
      </c>
      <c r="E478" s="229" t="s">
        <v>1</v>
      </c>
      <c r="F478" s="230" t="s">
        <v>507</v>
      </c>
      <c r="G478" s="227"/>
      <c r="H478" s="231">
        <v>24.870000000000001</v>
      </c>
      <c r="I478" s="232"/>
      <c r="J478" s="227"/>
      <c r="K478" s="227"/>
      <c r="L478" s="233"/>
      <c r="M478" s="234"/>
      <c r="N478" s="235"/>
      <c r="O478" s="235"/>
      <c r="P478" s="235"/>
      <c r="Q478" s="235"/>
      <c r="R478" s="235"/>
      <c r="S478" s="235"/>
      <c r="T478" s="23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7" t="s">
        <v>134</v>
      </c>
      <c r="AU478" s="237" t="s">
        <v>81</v>
      </c>
      <c r="AV478" s="13" t="s">
        <v>81</v>
      </c>
      <c r="AW478" s="13" t="s">
        <v>31</v>
      </c>
      <c r="AX478" s="13" t="s">
        <v>74</v>
      </c>
      <c r="AY478" s="237" t="s">
        <v>126</v>
      </c>
    </row>
    <row r="479" s="13" customFormat="1">
      <c r="A479" s="13"/>
      <c r="B479" s="226"/>
      <c r="C479" s="227"/>
      <c r="D479" s="228" t="s">
        <v>134</v>
      </c>
      <c r="E479" s="229" t="s">
        <v>1</v>
      </c>
      <c r="F479" s="230" t="s">
        <v>508</v>
      </c>
      <c r="G479" s="227"/>
      <c r="H479" s="231">
        <v>43.619999999999997</v>
      </c>
      <c r="I479" s="232"/>
      <c r="J479" s="227"/>
      <c r="K479" s="227"/>
      <c r="L479" s="233"/>
      <c r="M479" s="234"/>
      <c r="N479" s="235"/>
      <c r="O479" s="235"/>
      <c r="P479" s="235"/>
      <c r="Q479" s="235"/>
      <c r="R479" s="235"/>
      <c r="S479" s="235"/>
      <c r="T479" s="23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37" t="s">
        <v>134</v>
      </c>
      <c r="AU479" s="237" t="s">
        <v>81</v>
      </c>
      <c r="AV479" s="13" t="s">
        <v>81</v>
      </c>
      <c r="AW479" s="13" t="s">
        <v>31</v>
      </c>
      <c r="AX479" s="13" t="s">
        <v>74</v>
      </c>
      <c r="AY479" s="237" t="s">
        <v>126</v>
      </c>
    </row>
    <row r="480" s="13" customFormat="1">
      <c r="A480" s="13"/>
      <c r="B480" s="226"/>
      <c r="C480" s="227"/>
      <c r="D480" s="228" t="s">
        <v>134</v>
      </c>
      <c r="E480" s="229" t="s">
        <v>1</v>
      </c>
      <c r="F480" s="230" t="s">
        <v>509</v>
      </c>
      <c r="G480" s="227"/>
      <c r="H480" s="231">
        <v>41.380000000000003</v>
      </c>
      <c r="I480" s="232"/>
      <c r="J480" s="227"/>
      <c r="K480" s="227"/>
      <c r="L480" s="233"/>
      <c r="M480" s="234"/>
      <c r="N480" s="235"/>
      <c r="O480" s="235"/>
      <c r="P480" s="235"/>
      <c r="Q480" s="235"/>
      <c r="R480" s="235"/>
      <c r="S480" s="235"/>
      <c r="T480" s="236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37" t="s">
        <v>134</v>
      </c>
      <c r="AU480" s="237" t="s">
        <v>81</v>
      </c>
      <c r="AV480" s="13" t="s">
        <v>81</v>
      </c>
      <c r="AW480" s="13" t="s">
        <v>31</v>
      </c>
      <c r="AX480" s="13" t="s">
        <v>74</v>
      </c>
      <c r="AY480" s="237" t="s">
        <v>126</v>
      </c>
    </row>
    <row r="481" s="13" customFormat="1">
      <c r="A481" s="13"/>
      <c r="B481" s="226"/>
      <c r="C481" s="227"/>
      <c r="D481" s="228" t="s">
        <v>134</v>
      </c>
      <c r="E481" s="229" t="s">
        <v>1</v>
      </c>
      <c r="F481" s="230" t="s">
        <v>510</v>
      </c>
      <c r="G481" s="227"/>
      <c r="H481" s="231">
        <v>43.380000000000003</v>
      </c>
      <c r="I481" s="232"/>
      <c r="J481" s="227"/>
      <c r="K481" s="227"/>
      <c r="L481" s="233"/>
      <c r="M481" s="234"/>
      <c r="N481" s="235"/>
      <c r="O481" s="235"/>
      <c r="P481" s="235"/>
      <c r="Q481" s="235"/>
      <c r="R481" s="235"/>
      <c r="S481" s="235"/>
      <c r="T481" s="236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37" t="s">
        <v>134</v>
      </c>
      <c r="AU481" s="237" t="s">
        <v>81</v>
      </c>
      <c r="AV481" s="13" t="s">
        <v>81</v>
      </c>
      <c r="AW481" s="13" t="s">
        <v>31</v>
      </c>
      <c r="AX481" s="13" t="s">
        <v>74</v>
      </c>
      <c r="AY481" s="237" t="s">
        <v>126</v>
      </c>
    </row>
    <row r="482" s="13" customFormat="1">
      <c r="A482" s="13"/>
      <c r="B482" s="226"/>
      <c r="C482" s="227"/>
      <c r="D482" s="228" t="s">
        <v>134</v>
      </c>
      <c r="E482" s="229" t="s">
        <v>1</v>
      </c>
      <c r="F482" s="230" t="s">
        <v>511</v>
      </c>
      <c r="G482" s="227"/>
      <c r="H482" s="231">
        <v>28.109999999999999</v>
      </c>
      <c r="I482" s="232"/>
      <c r="J482" s="227"/>
      <c r="K482" s="227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134</v>
      </c>
      <c r="AU482" s="237" t="s">
        <v>81</v>
      </c>
      <c r="AV482" s="13" t="s">
        <v>81</v>
      </c>
      <c r="AW482" s="13" t="s">
        <v>31</v>
      </c>
      <c r="AX482" s="13" t="s">
        <v>74</v>
      </c>
      <c r="AY482" s="237" t="s">
        <v>126</v>
      </c>
    </row>
    <row r="483" s="13" customFormat="1">
      <c r="A483" s="13"/>
      <c r="B483" s="226"/>
      <c r="C483" s="227"/>
      <c r="D483" s="228" t="s">
        <v>134</v>
      </c>
      <c r="E483" s="229" t="s">
        <v>1</v>
      </c>
      <c r="F483" s="230" t="s">
        <v>512</v>
      </c>
      <c r="G483" s="227"/>
      <c r="H483" s="231">
        <v>35.770000000000003</v>
      </c>
      <c r="I483" s="232"/>
      <c r="J483" s="227"/>
      <c r="K483" s="227"/>
      <c r="L483" s="233"/>
      <c r="M483" s="234"/>
      <c r="N483" s="235"/>
      <c r="O483" s="235"/>
      <c r="P483" s="235"/>
      <c r="Q483" s="235"/>
      <c r="R483" s="235"/>
      <c r="S483" s="235"/>
      <c r="T483" s="236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37" t="s">
        <v>134</v>
      </c>
      <c r="AU483" s="237" t="s">
        <v>81</v>
      </c>
      <c r="AV483" s="13" t="s">
        <v>81</v>
      </c>
      <c r="AW483" s="13" t="s">
        <v>31</v>
      </c>
      <c r="AX483" s="13" t="s">
        <v>74</v>
      </c>
      <c r="AY483" s="237" t="s">
        <v>126</v>
      </c>
    </row>
    <row r="484" s="13" customFormat="1">
      <c r="A484" s="13"/>
      <c r="B484" s="226"/>
      <c r="C484" s="227"/>
      <c r="D484" s="228" t="s">
        <v>134</v>
      </c>
      <c r="E484" s="229" t="s">
        <v>1</v>
      </c>
      <c r="F484" s="230" t="s">
        <v>513</v>
      </c>
      <c r="G484" s="227"/>
      <c r="H484" s="231">
        <v>20.100000000000001</v>
      </c>
      <c r="I484" s="232"/>
      <c r="J484" s="227"/>
      <c r="K484" s="227"/>
      <c r="L484" s="233"/>
      <c r="M484" s="234"/>
      <c r="N484" s="235"/>
      <c r="O484" s="235"/>
      <c r="P484" s="235"/>
      <c r="Q484" s="235"/>
      <c r="R484" s="235"/>
      <c r="S484" s="235"/>
      <c r="T484" s="23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7" t="s">
        <v>134</v>
      </c>
      <c r="AU484" s="237" t="s">
        <v>81</v>
      </c>
      <c r="AV484" s="13" t="s">
        <v>81</v>
      </c>
      <c r="AW484" s="13" t="s">
        <v>31</v>
      </c>
      <c r="AX484" s="13" t="s">
        <v>74</v>
      </c>
      <c r="AY484" s="237" t="s">
        <v>126</v>
      </c>
    </row>
    <row r="485" s="13" customFormat="1">
      <c r="A485" s="13"/>
      <c r="B485" s="226"/>
      <c r="C485" s="227"/>
      <c r="D485" s="228" t="s">
        <v>134</v>
      </c>
      <c r="E485" s="229" t="s">
        <v>1</v>
      </c>
      <c r="F485" s="230" t="s">
        <v>514</v>
      </c>
      <c r="G485" s="227"/>
      <c r="H485" s="231">
        <v>24.190000000000001</v>
      </c>
      <c r="I485" s="232"/>
      <c r="J485" s="227"/>
      <c r="K485" s="227"/>
      <c r="L485" s="233"/>
      <c r="M485" s="234"/>
      <c r="N485" s="235"/>
      <c r="O485" s="235"/>
      <c r="P485" s="235"/>
      <c r="Q485" s="235"/>
      <c r="R485" s="235"/>
      <c r="S485" s="235"/>
      <c r="T485" s="23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7" t="s">
        <v>134</v>
      </c>
      <c r="AU485" s="237" t="s">
        <v>81</v>
      </c>
      <c r="AV485" s="13" t="s">
        <v>81</v>
      </c>
      <c r="AW485" s="13" t="s">
        <v>31</v>
      </c>
      <c r="AX485" s="13" t="s">
        <v>74</v>
      </c>
      <c r="AY485" s="237" t="s">
        <v>126</v>
      </c>
    </row>
    <row r="486" s="13" customFormat="1">
      <c r="A486" s="13"/>
      <c r="B486" s="226"/>
      <c r="C486" s="227"/>
      <c r="D486" s="228" t="s">
        <v>134</v>
      </c>
      <c r="E486" s="229" t="s">
        <v>1</v>
      </c>
      <c r="F486" s="230" t="s">
        <v>515</v>
      </c>
      <c r="G486" s="227"/>
      <c r="H486" s="231">
        <v>15.630000000000001</v>
      </c>
      <c r="I486" s="232"/>
      <c r="J486" s="227"/>
      <c r="K486" s="227"/>
      <c r="L486" s="233"/>
      <c r="M486" s="234"/>
      <c r="N486" s="235"/>
      <c r="O486" s="235"/>
      <c r="P486" s="235"/>
      <c r="Q486" s="235"/>
      <c r="R486" s="235"/>
      <c r="S486" s="235"/>
      <c r="T486" s="236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37" t="s">
        <v>134</v>
      </c>
      <c r="AU486" s="237" t="s">
        <v>81</v>
      </c>
      <c r="AV486" s="13" t="s">
        <v>81</v>
      </c>
      <c r="AW486" s="13" t="s">
        <v>31</v>
      </c>
      <c r="AX486" s="13" t="s">
        <v>74</v>
      </c>
      <c r="AY486" s="237" t="s">
        <v>126</v>
      </c>
    </row>
    <row r="487" s="13" customFormat="1">
      <c r="A487" s="13"/>
      <c r="B487" s="226"/>
      <c r="C487" s="227"/>
      <c r="D487" s="228" t="s">
        <v>134</v>
      </c>
      <c r="E487" s="229" t="s">
        <v>1</v>
      </c>
      <c r="F487" s="230" t="s">
        <v>516</v>
      </c>
      <c r="G487" s="227"/>
      <c r="H487" s="231">
        <v>29.199999999999999</v>
      </c>
      <c r="I487" s="232"/>
      <c r="J487" s="227"/>
      <c r="K487" s="227"/>
      <c r="L487" s="233"/>
      <c r="M487" s="234"/>
      <c r="N487" s="235"/>
      <c r="O487" s="235"/>
      <c r="P487" s="235"/>
      <c r="Q487" s="235"/>
      <c r="R487" s="235"/>
      <c r="S487" s="235"/>
      <c r="T487" s="236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37" t="s">
        <v>134</v>
      </c>
      <c r="AU487" s="237" t="s">
        <v>81</v>
      </c>
      <c r="AV487" s="13" t="s">
        <v>81</v>
      </c>
      <c r="AW487" s="13" t="s">
        <v>31</v>
      </c>
      <c r="AX487" s="13" t="s">
        <v>74</v>
      </c>
      <c r="AY487" s="237" t="s">
        <v>126</v>
      </c>
    </row>
    <row r="488" s="13" customFormat="1">
      <c r="A488" s="13"/>
      <c r="B488" s="226"/>
      <c r="C488" s="227"/>
      <c r="D488" s="228" t="s">
        <v>134</v>
      </c>
      <c r="E488" s="229" t="s">
        <v>1</v>
      </c>
      <c r="F488" s="230" t="s">
        <v>517</v>
      </c>
      <c r="G488" s="227"/>
      <c r="H488" s="231">
        <v>40.299999999999997</v>
      </c>
      <c r="I488" s="232"/>
      <c r="J488" s="227"/>
      <c r="K488" s="227"/>
      <c r="L488" s="233"/>
      <c r="M488" s="234"/>
      <c r="N488" s="235"/>
      <c r="O488" s="235"/>
      <c r="P488" s="235"/>
      <c r="Q488" s="235"/>
      <c r="R488" s="235"/>
      <c r="S488" s="235"/>
      <c r="T488" s="236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37" t="s">
        <v>134</v>
      </c>
      <c r="AU488" s="237" t="s">
        <v>81</v>
      </c>
      <c r="AV488" s="13" t="s">
        <v>81</v>
      </c>
      <c r="AW488" s="13" t="s">
        <v>31</v>
      </c>
      <c r="AX488" s="13" t="s">
        <v>74</v>
      </c>
      <c r="AY488" s="237" t="s">
        <v>126</v>
      </c>
    </row>
    <row r="489" s="13" customFormat="1">
      <c r="A489" s="13"/>
      <c r="B489" s="226"/>
      <c r="C489" s="227"/>
      <c r="D489" s="228" t="s">
        <v>134</v>
      </c>
      <c r="E489" s="229" t="s">
        <v>1</v>
      </c>
      <c r="F489" s="230" t="s">
        <v>518</v>
      </c>
      <c r="G489" s="227"/>
      <c r="H489" s="231">
        <v>40.659999999999997</v>
      </c>
      <c r="I489" s="232"/>
      <c r="J489" s="227"/>
      <c r="K489" s="227"/>
      <c r="L489" s="233"/>
      <c r="M489" s="234"/>
      <c r="N489" s="235"/>
      <c r="O489" s="235"/>
      <c r="P489" s="235"/>
      <c r="Q489" s="235"/>
      <c r="R489" s="235"/>
      <c r="S489" s="235"/>
      <c r="T489" s="23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7" t="s">
        <v>134</v>
      </c>
      <c r="AU489" s="237" t="s">
        <v>81</v>
      </c>
      <c r="AV489" s="13" t="s">
        <v>81</v>
      </c>
      <c r="AW489" s="13" t="s">
        <v>31</v>
      </c>
      <c r="AX489" s="13" t="s">
        <v>74</v>
      </c>
      <c r="AY489" s="237" t="s">
        <v>126</v>
      </c>
    </row>
    <row r="490" s="13" customFormat="1">
      <c r="A490" s="13"/>
      <c r="B490" s="226"/>
      <c r="C490" s="227"/>
      <c r="D490" s="228" t="s">
        <v>134</v>
      </c>
      <c r="E490" s="229" t="s">
        <v>1</v>
      </c>
      <c r="F490" s="230" t="s">
        <v>519</v>
      </c>
      <c r="G490" s="227"/>
      <c r="H490" s="231">
        <v>38.350000000000001</v>
      </c>
      <c r="I490" s="232"/>
      <c r="J490" s="227"/>
      <c r="K490" s="227"/>
      <c r="L490" s="233"/>
      <c r="M490" s="234"/>
      <c r="N490" s="235"/>
      <c r="O490" s="235"/>
      <c r="P490" s="235"/>
      <c r="Q490" s="235"/>
      <c r="R490" s="235"/>
      <c r="S490" s="235"/>
      <c r="T490" s="23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7" t="s">
        <v>134</v>
      </c>
      <c r="AU490" s="237" t="s">
        <v>81</v>
      </c>
      <c r="AV490" s="13" t="s">
        <v>81</v>
      </c>
      <c r="AW490" s="13" t="s">
        <v>31</v>
      </c>
      <c r="AX490" s="13" t="s">
        <v>74</v>
      </c>
      <c r="AY490" s="237" t="s">
        <v>126</v>
      </c>
    </row>
    <row r="491" s="13" customFormat="1">
      <c r="A491" s="13"/>
      <c r="B491" s="226"/>
      <c r="C491" s="227"/>
      <c r="D491" s="228" t="s">
        <v>134</v>
      </c>
      <c r="E491" s="229" t="s">
        <v>1</v>
      </c>
      <c r="F491" s="230" t="s">
        <v>520</v>
      </c>
      <c r="G491" s="227"/>
      <c r="H491" s="231">
        <v>39.719999999999999</v>
      </c>
      <c r="I491" s="232"/>
      <c r="J491" s="227"/>
      <c r="K491" s="227"/>
      <c r="L491" s="233"/>
      <c r="M491" s="234"/>
      <c r="N491" s="235"/>
      <c r="O491" s="235"/>
      <c r="P491" s="235"/>
      <c r="Q491" s="235"/>
      <c r="R491" s="235"/>
      <c r="S491" s="235"/>
      <c r="T491" s="236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37" t="s">
        <v>134</v>
      </c>
      <c r="AU491" s="237" t="s">
        <v>81</v>
      </c>
      <c r="AV491" s="13" t="s">
        <v>81</v>
      </c>
      <c r="AW491" s="13" t="s">
        <v>31</v>
      </c>
      <c r="AX491" s="13" t="s">
        <v>74</v>
      </c>
      <c r="AY491" s="237" t="s">
        <v>126</v>
      </c>
    </row>
    <row r="492" s="13" customFormat="1">
      <c r="A492" s="13"/>
      <c r="B492" s="226"/>
      <c r="C492" s="227"/>
      <c r="D492" s="228" t="s">
        <v>134</v>
      </c>
      <c r="E492" s="229" t="s">
        <v>1</v>
      </c>
      <c r="F492" s="230" t="s">
        <v>521</v>
      </c>
      <c r="G492" s="227"/>
      <c r="H492" s="231">
        <v>41.340000000000003</v>
      </c>
      <c r="I492" s="232"/>
      <c r="J492" s="227"/>
      <c r="K492" s="227"/>
      <c r="L492" s="233"/>
      <c r="M492" s="234"/>
      <c r="N492" s="235"/>
      <c r="O492" s="235"/>
      <c r="P492" s="235"/>
      <c r="Q492" s="235"/>
      <c r="R492" s="235"/>
      <c r="S492" s="235"/>
      <c r="T492" s="236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37" t="s">
        <v>134</v>
      </c>
      <c r="AU492" s="237" t="s">
        <v>81</v>
      </c>
      <c r="AV492" s="13" t="s">
        <v>81</v>
      </c>
      <c r="AW492" s="13" t="s">
        <v>31</v>
      </c>
      <c r="AX492" s="13" t="s">
        <v>74</v>
      </c>
      <c r="AY492" s="237" t="s">
        <v>126</v>
      </c>
    </row>
    <row r="493" s="13" customFormat="1">
      <c r="A493" s="13"/>
      <c r="B493" s="226"/>
      <c r="C493" s="227"/>
      <c r="D493" s="228" t="s">
        <v>134</v>
      </c>
      <c r="E493" s="229" t="s">
        <v>1</v>
      </c>
      <c r="F493" s="230" t="s">
        <v>522</v>
      </c>
      <c r="G493" s="227"/>
      <c r="H493" s="231">
        <v>42.950000000000003</v>
      </c>
      <c r="I493" s="232"/>
      <c r="J493" s="227"/>
      <c r="K493" s="227"/>
      <c r="L493" s="233"/>
      <c r="M493" s="234"/>
      <c r="N493" s="235"/>
      <c r="O493" s="235"/>
      <c r="P493" s="235"/>
      <c r="Q493" s="235"/>
      <c r="R493" s="235"/>
      <c r="S493" s="235"/>
      <c r="T493" s="23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7" t="s">
        <v>134</v>
      </c>
      <c r="AU493" s="237" t="s">
        <v>81</v>
      </c>
      <c r="AV493" s="13" t="s">
        <v>81</v>
      </c>
      <c r="AW493" s="13" t="s">
        <v>31</v>
      </c>
      <c r="AX493" s="13" t="s">
        <v>74</v>
      </c>
      <c r="AY493" s="237" t="s">
        <v>126</v>
      </c>
    </row>
    <row r="494" s="13" customFormat="1">
      <c r="A494" s="13"/>
      <c r="B494" s="226"/>
      <c r="C494" s="227"/>
      <c r="D494" s="228" t="s">
        <v>134</v>
      </c>
      <c r="E494" s="229" t="s">
        <v>1</v>
      </c>
      <c r="F494" s="230" t="s">
        <v>523</v>
      </c>
      <c r="G494" s="227"/>
      <c r="H494" s="231">
        <v>43.100000000000001</v>
      </c>
      <c r="I494" s="232"/>
      <c r="J494" s="227"/>
      <c r="K494" s="227"/>
      <c r="L494" s="233"/>
      <c r="M494" s="234"/>
      <c r="N494" s="235"/>
      <c r="O494" s="235"/>
      <c r="P494" s="235"/>
      <c r="Q494" s="235"/>
      <c r="R494" s="235"/>
      <c r="S494" s="235"/>
      <c r="T494" s="23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37" t="s">
        <v>134</v>
      </c>
      <c r="AU494" s="237" t="s">
        <v>81</v>
      </c>
      <c r="AV494" s="13" t="s">
        <v>81</v>
      </c>
      <c r="AW494" s="13" t="s">
        <v>31</v>
      </c>
      <c r="AX494" s="13" t="s">
        <v>74</v>
      </c>
      <c r="AY494" s="237" t="s">
        <v>126</v>
      </c>
    </row>
    <row r="495" s="13" customFormat="1">
      <c r="A495" s="13"/>
      <c r="B495" s="226"/>
      <c r="C495" s="227"/>
      <c r="D495" s="228" t="s">
        <v>134</v>
      </c>
      <c r="E495" s="229" t="s">
        <v>1</v>
      </c>
      <c r="F495" s="230" t="s">
        <v>524</v>
      </c>
      <c r="G495" s="227"/>
      <c r="H495" s="231">
        <v>41.710000000000001</v>
      </c>
      <c r="I495" s="232"/>
      <c r="J495" s="227"/>
      <c r="K495" s="227"/>
      <c r="L495" s="233"/>
      <c r="M495" s="234"/>
      <c r="N495" s="235"/>
      <c r="O495" s="235"/>
      <c r="P495" s="235"/>
      <c r="Q495" s="235"/>
      <c r="R495" s="235"/>
      <c r="S495" s="235"/>
      <c r="T495" s="236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37" t="s">
        <v>134</v>
      </c>
      <c r="AU495" s="237" t="s">
        <v>81</v>
      </c>
      <c r="AV495" s="13" t="s">
        <v>81</v>
      </c>
      <c r="AW495" s="13" t="s">
        <v>31</v>
      </c>
      <c r="AX495" s="13" t="s">
        <v>74</v>
      </c>
      <c r="AY495" s="237" t="s">
        <v>126</v>
      </c>
    </row>
    <row r="496" s="13" customFormat="1">
      <c r="A496" s="13"/>
      <c r="B496" s="226"/>
      <c r="C496" s="227"/>
      <c r="D496" s="228" t="s">
        <v>134</v>
      </c>
      <c r="E496" s="229" t="s">
        <v>1</v>
      </c>
      <c r="F496" s="230" t="s">
        <v>525</v>
      </c>
      <c r="G496" s="227"/>
      <c r="H496" s="231">
        <v>25.260000000000002</v>
      </c>
      <c r="I496" s="232"/>
      <c r="J496" s="227"/>
      <c r="K496" s="227"/>
      <c r="L496" s="233"/>
      <c r="M496" s="234"/>
      <c r="N496" s="235"/>
      <c r="O496" s="235"/>
      <c r="P496" s="235"/>
      <c r="Q496" s="235"/>
      <c r="R496" s="235"/>
      <c r="S496" s="235"/>
      <c r="T496" s="23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7" t="s">
        <v>134</v>
      </c>
      <c r="AU496" s="237" t="s">
        <v>81</v>
      </c>
      <c r="AV496" s="13" t="s">
        <v>81</v>
      </c>
      <c r="AW496" s="13" t="s">
        <v>31</v>
      </c>
      <c r="AX496" s="13" t="s">
        <v>74</v>
      </c>
      <c r="AY496" s="237" t="s">
        <v>126</v>
      </c>
    </row>
    <row r="497" s="13" customFormat="1">
      <c r="A497" s="13"/>
      <c r="B497" s="226"/>
      <c r="C497" s="227"/>
      <c r="D497" s="228" t="s">
        <v>134</v>
      </c>
      <c r="E497" s="229" t="s">
        <v>1</v>
      </c>
      <c r="F497" s="230" t="s">
        <v>526</v>
      </c>
      <c r="G497" s="227"/>
      <c r="H497" s="231">
        <v>34.100000000000001</v>
      </c>
      <c r="I497" s="232"/>
      <c r="J497" s="227"/>
      <c r="K497" s="227"/>
      <c r="L497" s="233"/>
      <c r="M497" s="234"/>
      <c r="N497" s="235"/>
      <c r="O497" s="235"/>
      <c r="P497" s="235"/>
      <c r="Q497" s="235"/>
      <c r="R497" s="235"/>
      <c r="S497" s="235"/>
      <c r="T497" s="23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37" t="s">
        <v>134</v>
      </c>
      <c r="AU497" s="237" t="s">
        <v>81</v>
      </c>
      <c r="AV497" s="13" t="s">
        <v>81</v>
      </c>
      <c r="AW497" s="13" t="s">
        <v>31</v>
      </c>
      <c r="AX497" s="13" t="s">
        <v>74</v>
      </c>
      <c r="AY497" s="237" t="s">
        <v>126</v>
      </c>
    </row>
    <row r="498" s="13" customFormat="1">
      <c r="A498" s="13"/>
      <c r="B498" s="226"/>
      <c r="C498" s="227"/>
      <c r="D498" s="228" t="s">
        <v>134</v>
      </c>
      <c r="E498" s="229" t="s">
        <v>1</v>
      </c>
      <c r="F498" s="230" t="s">
        <v>527</v>
      </c>
      <c r="G498" s="227"/>
      <c r="H498" s="231">
        <v>43.030000000000001</v>
      </c>
      <c r="I498" s="232"/>
      <c r="J498" s="227"/>
      <c r="K498" s="227"/>
      <c r="L498" s="233"/>
      <c r="M498" s="234"/>
      <c r="N498" s="235"/>
      <c r="O498" s="235"/>
      <c r="P498" s="235"/>
      <c r="Q498" s="235"/>
      <c r="R498" s="235"/>
      <c r="S498" s="235"/>
      <c r="T498" s="236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37" t="s">
        <v>134</v>
      </c>
      <c r="AU498" s="237" t="s">
        <v>81</v>
      </c>
      <c r="AV498" s="13" t="s">
        <v>81</v>
      </c>
      <c r="AW498" s="13" t="s">
        <v>31</v>
      </c>
      <c r="AX498" s="13" t="s">
        <v>74</v>
      </c>
      <c r="AY498" s="237" t="s">
        <v>126</v>
      </c>
    </row>
    <row r="499" s="13" customFormat="1">
      <c r="A499" s="13"/>
      <c r="B499" s="226"/>
      <c r="C499" s="227"/>
      <c r="D499" s="228" t="s">
        <v>134</v>
      </c>
      <c r="E499" s="229" t="s">
        <v>1</v>
      </c>
      <c r="F499" s="230" t="s">
        <v>528</v>
      </c>
      <c r="G499" s="227"/>
      <c r="H499" s="231">
        <v>15.32</v>
      </c>
      <c r="I499" s="232"/>
      <c r="J499" s="227"/>
      <c r="K499" s="227"/>
      <c r="L499" s="233"/>
      <c r="M499" s="234"/>
      <c r="N499" s="235"/>
      <c r="O499" s="235"/>
      <c r="P499" s="235"/>
      <c r="Q499" s="235"/>
      <c r="R499" s="235"/>
      <c r="S499" s="235"/>
      <c r="T499" s="23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37" t="s">
        <v>134</v>
      </c>
      <c r="AU499" s="237" t="s">
        <v>81</v>
      </c>
      <c r="AV499" s="13" t="s">
        <v>81</v>
      </c>
      <c r="AW499" s="13" t="s">
        <v>31</v>
      </c>
      <c r="AX499" s="13" t="s">
        <v>74</v>
      </c>
      <c r="AY499" s="237" t="s">
        <v>126</v>
      </c>
    </row>
    <row r="500" s="13" customFormat="1">
      <c r="A500" s="13"/>
      <c r="B500" s="226"/>
      <c r="C500" s="227"/>
      <c r="D500" s="228" t="s">
        <v>134</v>
      </c>
      <c r="E500" s="229" t="s">
        <v>1</v>
      </c>
      <c r="F500" s="230" t="s">
        <v>529</v>
      </c>
      <c r="G500" s="227"/>
      <c r="H500" s="231">
        <v>43.329999999999998</v>
      </c>
      <c r="I500" s="232"/>
      <c r="J500" s="227"/>
      <c r="K500" s="227"/>
      <c r="L500" s="233"/>
      <c r="M500" s="234"/>
      <c r="N500" s="235"/>
      <c r="O500" s="235"/>
      <c r="P500" s="235"/>
      <c r="Q500" s="235"/>
      <c r="R500" s="235"/>
      <c r="S500" s="235"/>
      <c r="T500" s="236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37" t="s">
        <v>134</v>
      </c>
      <c r="AU500" s="237" t="s">
        <v>81</v>
      </c>
      <c r="AV500" s="13" t="s">
        <v>81</v>
      </c>
      <c r="AW500" s="13" t="s">
        <v>31</v>
      </c>
      <c r="AX500" s="13" t="s">
        <v>74</v>
      </c>
      <c r="AY500" s="237" t="s">
        <v>126</v>
      </c>
    </row>
    <row r="501" s="13" customFormat="1">
      <c r="A501" s="13"/>
      <c r="B501" s="226"/>
      <c r="C501" s="227"/>
      <c r="D501" s="228" t="s">
        <v>134</v>
      </c>
      <c r="E501" s="229" t="s">
        <v>1</v>
      </c>
      <c r="F501" s="230" t="s">
        <v>530</v>
      </c>
      <c r="G501" s="227"/>
      <c r="H501" s="231">
        <v>41.039999999999999</v>
      </c>
      <c r="I501" s="232"/>
      <c r="J501" s="227"/>
      <c r="K501" s="227"/>
      <c r="L501" s="233"/>
      <c r="M501" s="234"/>
      <c r="N501" s="235"/>
      <c r="O501" s="235"/>
      <c r="P501" s="235"/>
      <c r="Q501" s="235"/>
      <c r="R501" s="235"/>
      <c r="S501" s="235"/>
      <c r="T501" s="236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37" t="s">
        <v>134</v>
      </c>
      <c r="AU501" s="237" t="s">
        <v>81</v>
      </c>
      <c r="AV501" s="13" t="s">
        <v>81</v>
      </c>
      <c r="AW501" s="13" t="s">
        <v>31</v>
      </c>
      <c r="AX501" s="13" t="s">
        <v>74</v>
      </c>
      <c r="AY501" s="237" t="s">
        <v>126</v>
      </c>
    </row>
    <row r="502" s="13" customFormat="1">
      <c r="A502" s="13"/>
      <c r="B502" s="226"/>
      <c r="C502" s="227"/>
      <c r="D502" s="228" t="s">
        <v>134</v>
      </c>
      <c r="E502" s="229" t="s">
        <v>1</v>
      </c>
      <c r="F502" s="230" t="s">
        <v>531</v>
      </c>
      <c r="G502" s="227"/>
      <c r="H502" s="231">
        <v>41.590000000000003</v>
      </c>
      <c r="I502" s="232"/>
      <c r="J502" s="227"/>
      <c r="K502" s="227"/>
      <c r="L502" s="233"/>
      <c r="M502" s="234"/>
      <c r="N502" s="235"/>
      <c r="O502" s="235"/>
      <c r="P502" s="235"/>
      <c r="Q502" s="235"/>
      <c r="R502" s="235"/>
      <c r="S502" s="235"/>
      <c r="T502" s="236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37" t="s">
        <v>134</v>
      </c>
      <c r="AU502" s="237" t="s">
        <v>81</v>
      </c>
      <c r="AV502" s="13" t="s">
        <v>81</v>
      </c>
      <c r="AW502" s="13" t="s">
        <v>31</v>
      </c>
      <c r="AX502" s="13" t="s">
        <v>74</v>
      </c>
      <c r="AY502" s="237" t="s">
        <v>126</v>
      </c>
    </row>
    <row r="503" s="13" customFormat="1">
      <c r="A503" s="13"/>
      <c r="B503" s="226"/>
      <c r="C503" s="227"/>
      <c r="D503" s="228" t="s">
        <v>134</v>
      </c>
      <c r="E503" s="229" t="s">
        <v>1</v>
      </c>
      <c r="F503" s="230" t="s">
        <v>532</v>
      </c>
      <c r="G503" s="227"/>
      <c r="H503" s="231">
        <v>40.200000000000003</v>
      </c>
      <c r="I503" s="232"/>
      <c r="J503" s="227"/>
      <c r="K503" s="227"/>
      <c r="L503" s="233"/>
      <c r="M503" s="234"/>
      <c r="N503" s="235"/>
      <c r="O503" s="235"/>
      <c r="P503" s="235"/>
      <c r="Q503" s="235"/>
      <c r="R503" s="235"/>
      <c r="S503" s="235"/>
      <c r="T503" s="236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37" t="s">
        <v>134</v>
      </c>
      <c r="AU503" s="237" t="s">
        <v>81</v>
      </c>
      <c r="AV503" s="13" t="s">
        <v>81</v>
      </c>
      <c r="AW503" s="13" t="s">
        <v>31</v>
      </c>
      <c r="AX503" s="13" t="s">
        <v>74</v>
      </c>
      <c r="AY503" s="237" t="s">
        <v>126</v>
      </c>
    </row>
    <row r="504" s="14" customFormat="1">
      <c r="A504" s="14"/>
      <c r="B504" s="238"/>
      <c r="C504" s="239"/>
      <c r="D504" s="228" t="s">
        <v>134</v>
      </c>
      <c r="E504" s="240" t="s">
        <v>1</v>
      </c>
      <c r="F504" s="241" t="s">
        <v>137</v>
      </c>
      <c r="G504" s="239"/>
      <c r="H504" s="242">
        <v>1935.26</v>
      </c>
      <c r="I504" s="243"/>
      <c r="J504" s="239"/>
      <c r="K504" s="239"/>
      <c r="L504" s="244"/>
      <c r="M504" s="245"/>
      <c r="N504" s="246"/>
      <c r="O504" s="246"/>
      <c r="P504" s="246"/>
      <c r="Q504" s="246"/>
      <c r="R504" s="246"/>
      <c r="S504" s="246"/>
      <c r="T504" s="247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48" t="s">
        <v>134</v>
      </c>
      <c r="AU504" s="248" t="s">
        <v>81</v>
      </c>
      <c r="AV504" s="14" t="s">
        <v>132</v>
      </c>
      <c r="AW504" s="14" t="s">
        <v>31</v>
      </c>
      <c r="AX504" s="14" t="s">
        <v>79</v>
      </c>
      <c r="AY504" s="248" t="s">
        <v>126</v>
      </c>
    </row>
    <row r="505" s="2" customFormat="1" ht="21.75" customHeight="1">
      <c r="A505" s="38"/>
      <c r="B505" s="39"/>
      <c r="C505" s="212" t="s">
        <v>533</v>
      </c>
      <c r="D505" s="212" t="s">
        <v>128</v>
      </c>
      <c r="E505" s="213" t="s">
        <v>534</v>
      </c>
      <c r="F505" s="214" t="s">
        <v>535</v>
      </c>
      <c r="G505" s="215" t="s">
        <v>131</v>
      </c>
      <c r="H505" s="216">
        <v>1935.26</v>
      </c>
      <c r="I505" s="217"/>
      <c r="J505" s="218">
        <f>ROUND(I505*H505,2)</f>
        <v>0</v>
      </c>
      <c r="K505" s="219"/>
      <c r="L505" s="44"/>
      <c r="M505" s="220" t="s">
        <v>1</v>
      </c>
      <c r="N505" s="221" t="s">
        <v>39</v>
      </c>
      <c r="O505" s="91"/>
      <c r="P505" s="222">
        <f>O505*H505</f>
        <v>0</v>
      </c>
      <c r="Q505" s="222">
        <v>0.0040499999999999998</v>
      </c>
      <c r="R505" s="222">
        <f>Q505*H505</f>
        <v>7.8378029999999992</v>
      </c>
      <c r="S505" s="222">
        <v>0</v>
      </c>
      <c r="T505" s="223">
        <f>S505*H505</f>
        <v>0</v>
      </c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R505" s="224" t="s">
        <v>132</v>
      </c>
      <c r="AT505" s="224" t="s">
        <v>128</v>
      </c>
      <c r="AU505" s="224" t="s">
        <v>81</v>
      </c>
      <c r="AY505" s="17" t="s">
        <v>126</v>
      </c>
      <c r="BE505" s="225">
        <f>IF(N505="základní",J505,0)</f>
        <v>0</v>
      </c>
      <c r="BF505" s="225">
        <f>IF(N505="snížená",J505,0)</f>
        <v>0</v>
      </c>
      <c r="BG505" s="225">
        <f>IF(N505="zákl. přenesená",J505,0)</f>
        <v>0</v>
      </c>
      <c r="BH505" s="225">
        <f>IF(N505="sníž. přenesená",J505,0)</f>
        <v>0</v>
      </c>
      <c r="BI505" s="225">
        <f>IF(N505="nulová",J505,0)</f>
        <v>0</v>
      </c>
      <c r="BJ505" s="17" t="s">
        <v>79</v>
      </c>
      <c r="BK505" s="225">
        <f>ROUND(I505*H505,2)</f>
        <v>0</v>
      </c>
      <c r="BL505" s="17" t="s">
        <v>132</v>
      </c>
      <c r="BM505" s="224" t="s">
        <v>536</v>
      </c>
    </row>
    <row r="506" s="13" customFormat="1">
      <c r="A506" s="13"/>
      <c r="B506" s="226"/>
      <c r="C506" s="227"/>
      <c r="D506" s="228" t="s">
        <v>134</v>
      </c>
      <c r="E506" s="229" t="s">
        <v>1</v>
      </c>
      <c r="F506" s="230" t="s">
        <v>468</v>
      </c>
      <c r="G506" s="227"/>
      <c r="H506" s="231">
        <v>6.5</v>
      </c>
      <c r="I506" s="232"/>
      <c r="J506" s="227"/>
      <c r="K506" s="227"/>
      <c r="L506" s="233"/>
      <c r="M506" s="234"/>
      <c r="N506" s="235"/>
      <c r="O506" s="235"/>
      <c r="P506" s="235"/>
      <c r="Q506" s="235"/>
      <c r="R506" s="235"/>
      <c r="S506" s="235"/>
      <c r="T506" s="23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37" t="s">
        <v>134</v>
      </c>
      <c r="AU506" s="237" t="s">
        <v>81</v>
      </c>
      <c r="AV506" s="13" t="s">
        <v>81</v>
      </c>
      <c r="AW506" s="13" t="s">
        <v>31</v>
      </c>
      <c r="AX506" s="13" t="s">
        <v>74</v>
      </c>
      <c r="AY506" s="237" t="s">
        <v>126</v>
      </c>
    </row>
    <row r="507" s="13" customFormat="1">
      <c r="A507" s="13"/>
      <c r="B507" s="226"/>
      <c r="C507" s="227"/>
      <c r="D507" s="228" t="s">
        <v>134</v>
      </c>
      <c r="E507" s="229" t="s">
        <v>1</v>
      </c>
      <c r="F507" s="230" t="s">
        <v>469</v>
      </c>
      <c r="G507" s="227"/>
      <c r="H507" s="231">
        <v>78.150000000000006</v>
      </c>
      <c r="I507" s="232"/>
      <c r="J507" s="227"/>
      <c r="K507" s="227"/>
      <c r="L507" s="233"/>
      <c r="M507" s="234"/>
      <c r="N507" s="235"/>
      <c r="O507" s="235"/>
      <c r="P507" s="235"/>
      <c r="Q507" s="235"/>
      <c r="R507" s="235"/>
      <c r="S507" s="235"/>
      <c r="T507" s="23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7" t="s">
        <v>134</v>
      </c>
      <c r="AU507" s="237" t="s">
        <v>81</v>
      </c>
      <c r="AV507" s="13" t="s">
        <v>81</v>
      </c>
      <c r="AW507" s="13" t="s">
        <v>31</v>
      </c>
      <c r="AX507" s="13" t="s">
        <v>74</v>
      </c>
      <c r="AY507" s="237" t="s">
        <v>126</v>
      </c>
    </row>
    <row r="508" s="13" customFormat="1">
      <c r="A508" s="13"/>
      <c r="B508" s="226"/>
      <c r="C508" s="227"/>
      <c r="D508" s="228" t="s">
        <v>134</v>
      </c>
      <c r="E508" s="229" t="s">
        <v>1</v>
      </c>
      <c r="F508" s="230" t="s">
        <v>470</v>
      </c>
      <c r="G508" s="227"/>
      <c r="H508" s="231">
        <v>97.069999999999993</v>
      </c>
      <c r="I508" s="232"/>
      <c r="J508" s="227"/>
      <c r="K508" s="227"/>
      <c r="L508" s="233"/>
      <c r="M508" s="234"/>
      <c r="N508" s="235"/>
      <c r="O508" s="235"/>
      <c r="P508" s="235"/>
      <c r="Q508" s="235"/>
      <c r="R508" s="235"/>
      <c r="S508" s="235"/>
      <c r="T508" s="23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7" t="s">
        <v>134</v>
      </c>
      <c r="AU508" s="237" t="s">
        <v>81</v>
      </c>
      <c r="AV508" s="13" t="s">
        <v>81</v>
      </c>
      <c r="AW508" s="13" t="s">
        <v>31</v>
      </c>
      <c r="AX508" s="13" t="s">
        <v>74</v>
      </c>
      <c r="AY508" s="237" t="s">
        <v>126</v>
      </c>
    </row>
    <row r="509" s="13" customFormat="1">
      <c r="A509" s="13"/>
      <c r="B509" s="226"/>
      <c r="C509" s="227"/>
      <c r="D509" s="228" t="s">
        <v>134</v>
      </c>
      <c r="E509" s="229" t="s">
        <v>1</v>
      </c>
      <c r="F509" s="230" t="s">
        <v>471</v>
      </c>
      <c r="G509" s="227"/>
      <c r="H509" s="231">
        <v>20.140000000000001</v>
      </c>
      <c r="I509" s="232"/>
      <c r="J509" s="227"/>
      <c r="K509" s="227"/>
      <c r="L509" s="233"/>
      <c r="M509" s="234"/>
      <c r="N509" s="235"/>
      <c r="O509" s="235"/>
      <c r="P509" s="235"/>
      <c r="Q509" s="235"/>
      <c r="R509" s="235"/>
      <c r="S509" s="235"/>
      <c r="T509" s="23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37" t="s">
        <v>134</v>
      </c>
      <c r="AU509" s="237" t="s">
        <v>81</v>
      </c>
      <c r="AV509" s="13" t="s">
        <v>81</v>
      </c>
      <c r="AW509" s="13" t="s">
        <v>31</v>
      </c>
      <c r="AX509" s="13" t="s">
        <v>74</v>
      </c>
      <c r="AY509" s="237" t="s">
        <v>126</v>
      </c>
    </row>
    <row r="510" s="13" customFormat="1">
      <c r="A510" s="13"/>
      <c r="B510" s="226"/>
      <c r="C510" s="227"/>
      <c r="D510" s="228" t="s">
        <v>134</v>
      </c>
      <c r="E510" s="229" t="s">
        <v>1</v>
      </c>
      <c r="F510" s="230" t="s">
        <v>472</v>
      </c>
      <c r="G510" s="227"/>
      <c r="H510" s="231">
        <v>16.120000000000001</v>
      </c>
      <c r="I510" s="232"/>
      <c r="J510" s="227"/>
      <c r="K510" s="227"/>
      <c r="L510" s="233"/>
      <c r="M510" s="234"/>
      <c r="N510" s="235"/>
      <c r="O510" s="235"/>
      <c r="P510" s="235"/>
      <c r="Q510" s="235"/>
      <c r="R510" s="235"/>
      <c r="S510" s="235"/>
      <c r="T510" s="236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37" t="s">
        <v>134</v>
      </c>
      <c r="AU510" s="237" t="s">
        <v>81</v>
      </c>
      <c r="AV510" s="13" t="s">
        <v>81</v>
      </c>
      <c r="AW510" s="13" t="s">
        <v>31</v>
      </c>
      <c r="AX510" s="13" t="s">
        <v>74</v>
      </c>
      <c r="AY510" s="237" t="s">
        <v>126</v>
      </c>
    </row>
    <row r="511" s="13" customFormat="1">
      <c r="A511" s="13"/>
      <c r="B511" s="226"/>
      <c r="C511" s="227"/>
      <c r="D511" s="228" t="s">
        <v>134</v>
      </c>
      <c r="E511" s="229" t="s">
        <v>1</v>
      </c>
      <c r="F511" s="230" t="s">
        <v>473</v>
      </c>
      <c r="G511" s="227"/>
      <c r="H511" s="231">
        <v>7.5899999999999999</v>
      </c>
      <c r="I511" s="232"/>
      <c r="J511" s="227"/>
      <c r="K511" s="227"/>
      <c r="L511" s="233"/>
      <c r="M511" s="234"/>
      <c r="N511" s="235"/>
      <c r="O511" s="235"/>
      <c r="P511" s="235"/>
      <c r="Q511" s="235"/>
      <c r="R511" s="235"/>
      <c r="S511" s="235"/>
      <c r="T511" s="236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37" t="s">
        <v>134</v>
      </c>
      <c r="AU511" s="237" t="s">
        <v>81</v>
      </c>
      <c r="AV511" s="13" t="s">
        <v>81</v>
      </c>
      <c r="AW511" s="13" t="s">
        <v>31</v>
      </c>
      <c r="AX511" s="13" t="s">
        <v>74</v>
      </c>
      <c r="AY511" s="237" t="s">
        <v>126</v>
      </c>
    </row>
    <row r="512" s="13" customFormat="1">
      <c r="A512" s="13"/>
      <c r="B512" s="226"/>
      <c r="C512" s="227"/>
      <c r="D512" s="228" t="s">
        <v>134</v>
      </c>
      <c r="E512" s="229" t="s">
        <v>1</v>
      </c>
      <c r="F512" s="230" t="s">
        <v>474</v>
      </c>
      <c r="G512" s="227"/>
      <c r="H512" s="231">
        <v>17.66</v>
      </c>
      <c r="I512" s="232"/>
      <c r="J512" s="227"/>
      <c r="K512" s="227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134</v>
      </c>
      <c r="AU512" s="237" t="s">
        <v>81</v>
      </c>
      <c r="AV512" s="13" t="s">
        <v>81</v>
      </c>
      <c r="AW512" s="13" t="s">
        <v>31</v>
      </c>
      <c r="AX512" s="13" t="s">
        <v>74</v>
      </c>
      <c r="AY512" s="237" t="s">
        <v>126</v>
      </c>
    </row>
    <row r="513" s="13" customFormat="1">
      <c r="A513" s="13"/>
      <c r="B513" s="226"/>
      <c r="C513" s="227"/>
      <c r="D513" s="228" t="s">
        <v>134</v>
      </c>
      <c r="E513" s="229" t="s">
        <v>1</v>
      </c>
      <c r="F513" s="230" t="s">
        <v>475</v>
      </c>
      <c r="G513" s="227"/>
      <c r="H513" s="231">
        <v>10</v>
      </c>
      <c r="I513" s="232"/>
      <c r="J513" s="227"/>
      <c r="K513" s="227"/>
      <c r="L513" s="233"/>
      <c r="M513" s="234"/>
      <c r="N513" s="235"/>
      <c r="O513" s="235"/>
      <c r="P513" s="235"/>
      <c r="Q513" s="235"/>
      <c r="R513" s="235"/>
      <c r="S513" s="235"/>
      <c r="T513" s="23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7" t="s">
        <v>134</v>
      </c>
      <c r="AU513" s="237" t="s">
        <v>81</v>
      </c>
      <c r="AV513" s="13" t="s">
        <v>81</v>
      </c>
      <c r="AW513" s="13" t="s">
        <v>31</v>
      </c>
      <c r="AX513" s="13" t="s">
        <v>74</v>
      </c>
      <c r="AY513" s="237" t="s">
        <v>126</v>
      </c>
    </row>
    <row r="514" s="13" customFormat="1">
      <c r="A514" s="13"/>
      <c r="B514" s="226"/>
      <c r="C514" s="227"/>
      <c r="D514" s="228" t="s">
        <v>134</v>
      </c>
      <c r="E514" s="229" t="s">
        <v>1</v>
      </c>
      <c r="F514" s="230" t="s">
        <v>476</v>
      </c>
      <c r="G514" s="227"/>
      <c r="H514" s="231">
        <v>18.329999999999998</v>
      </c>
      <c r="I514" s="232"/>
      <c r="J514" s="227"/>
      <c r="K514" s="227"/>
      <c r="L514" s="233"/>
      <c r="M514" s="234"/>
      <c r="N514" s="235"/>
      <c r="O514" s="235"/>
      <c r="P514" s="235"/>
      <c r="Q514" s="235"/>
      <c r="R514" s="235"/>
      <c r="S514" s="235"/>
      <c r="T514" s="23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37" t="s">
        <v>134</v>
      </c>
      <c r="AU514" s="237" t="s">
        <v>81</v>
      </c>
      <c r="AV514" s="13" t="s">
        <v>81</v>
      </c>
      <c r="AW514" s="13" t="s">
        <v>31</v>
      </c>
      <c r="AX514" s="13" t="s">
        <v>74</v>
      </c>
      <c r="AY514" s="237" t="s">
        <v>126</v>
      </c>
    </row>
    <row r="515" s="13" customFormat="1">
      <c r="A515" s="13"/>
      <c r="B515" s="226"/>
      <c r="C515" s="227"/>
      <c r="D515" s="228" t="s">
        <v>134</v>
      </c>
      <c r="E515" s="229" t="s">
        <v>1</v>
      </c>
      <c r="F515" s="230" t="s">
        <v>477</v>
      </c>
      <c r="G515" s="227"/>
      <c r="H515" s="231">
        <v>14.49</v>
      </c>
      <c r="I515" s="232"/>
      <c r="J515" s="227"/>
      <c r="K515" s="227"/>
      <c r="L515" s="233"/>
      <c r="M515" s="234"/>
      <c r="N515" s="235"/>
      <c r="O515" s="235"/>
      <c r="P515" s="235"/>
      <c r="Q515" s="235"/>
      <c r="R515" s="235"/>
      <c r="S515" s="235"/>
      <c r="T515" s="236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37" t="s">
        <v>134</v>
      </c>
      <c r="AU515" s="237" t="s">
        <v>81</v>
      </c>
      <c r="AV515" s="13" t="s">
        <v>81</v>
      </c>
      <c r="AW515" s="13" t="s">
        <v>31</v>
      </c>
      <c r="AX515" s="13" t="s">
        <v>74</v>
      </c>
      <c r="AY515" s="237" t="s">
        <v>126</v>
      </c>
    </row>
    <row r="516" s="13" customFormat="1">
      <c r="A516" s="13"/>
      <c r="B516" s="226"/>
      <c r="C516" s="227"/>
      <c r="D516" s="228" t="s">
        <v>134</v>
      </c>
      <c r="E516" s="229" t="s">
        <v>1</v>
      </c>
      <c r="F516" s="230" t="s">
        <v>478</v>
      </c>
      <c r="G516" s="227"/>
      <c r="H516" s="231">
        <v>13.789999999999999</v>
      </c>
      <c r="I516" s="232"/>
      <c r="J516" s="227"/>
      <c r="K516" s="227"/>
      <c r="L516" s="233"/>
      <c r="M516" s="234"/>
      <c r="N516" s="235"/>
      <c r="O516" s="235"/>
      <c r="P516" s="235"/>
      <c r="Q516" s="235"/>
      <c r="R516" s="235"/>
      <c r="S516" s="235"/>
      <c r="T516" s="23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7" t="s">
        <v>134</v>
      </c>
      <c r="AU516" s="237" t="s">
        <v>81</v>
      </c>
      <c r="AV516" s="13" t="s">
        <v>81</v>
      </c>
      <c r="AW516" s="13" t="s">
        <v>31</v>
      </c>
      <c r="AX516" s="13" t="s">
        <v>74</v>
      </c>
      <c r="AY516" s="237" t="s">
        <v>126</v>
      </c>
    </row>
    <row r="517" s="13" customFormat="1">
      <c r="A517" s="13"/>
      <c r="B517" s="226"/>
      <c r="C517" s="227"/>
      <c r="D517" s="228" t="s">
        <v>134</v>
      </c>
      <c r="E517" s="229" t="s">
        <v>1</v>
      </c>
      <c r="F517" s="230" t="s">
        <v>479</v>
      </c>
      <c r="G517" s="227"/>
      <c r="H517" s="231">
        <v>18.91</v>
      </c>
      <c r="I517" s="232"/>
      <c r="J517" s="227"/>
      <c r="K517" s="227"/>
      <c r="L517" s="233"/>
      <c r="M517" s="234"/>
      <c r="N517" s="235"/>
      <c r="O517" s="235"/>
      <c r="P517" s="235"/>
      <c r="Q517" s="235"/>
      <c r="R517" s="235"/>
      <c r="S517" s="235"/>
      <c r="T517" s="23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37" t="s">
        <v>134</v>
      </c>
      <c r="AU517" s="237" t="s">
        <v>81</v>
      </c>
      <c r="AV517" s="13" t="s">
        <v>81</v>
      </c>
      <c r="AW517" s="13" t="s">
        <v>31</v>
      </c>
      <c r="AX517" s="13" t="s">
        <v>74</v>
      </c>
      <c r="AY517" s="237" t="s">
        <v>126</v>
      </c>
    </row>
    <row r="518" s="13" customFormat="1">
      <c r="A518" s="13"/>
      <c r="B518" s="226"/>
      <c r="C518" s="227"/>
      <c r="D518" s="228" t="s">
        <v>134</v>
      </c>
      <c r="E518" s="229" t="s">
        <v>1</v>
      </c>
      <c r="F518" s="230" t="s">
        <v>480</v>
      </c>
      <c r="G518" s="227"/>
      <c r="H518" s="231">
        <v>8.1099999999999994</v>
      </c>
      <c r="I518" s="232"/>
      <c r="J518" s="227"/>
      <c r="K518" s="227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134</v>
      </c>
      <c r="AU518" s="237" t="s">
        <v>81</v>
      </c>
      <c r="AV518" s="13" t="s">
        <v>81</v>
      </c>
      <c r="AW518" s="13" t="s">
        <v>31</v>
      </c>
      <c r="AX518" s="13" t="s">
        <v>74</v>
      </c>
      <c r="AY518" s="237" t="s">
        <v>126</v>
      </c>
    </row>
    <row r="519" s="13" customFormat="1">
      <c r="A519" s="13"/>
      <c r="B519" s="226"/>
      <c r="C519" s="227"/>
      <c r="D519" s="228" t="s">
        <v>134</v>
      </c>
      <c r="E519" s="229" t="s">
        <v>1</v>
      </c>
      <c r="F519" s="230" t="s">
        <v>481</v>
      </c>
      <c r="G519" s="227"/>
      <c r="H519" s="231">
        <v>20.73</v>
      </c>
      <c r="I519" s="232"/>
      <c r="J519" s="227"/>
      <c r="K519" s="227"/>
      <c r="L519" s="233"/>
      <c r="M519" s="234"/>
      <c r="N519" s="235"/>
      <c r="O519" s="235"/>
      <c r="P519" s="235"/>
      <c r="Q519" s="235"/>
      <c r="R519" s="235"/>
      <c r="S519" s="235"/>
      <c r="T519" s="236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37" t="s">
        <v>134</v>
      </c>
      <c r="AU519" s="237" t="s">
        <v>81</v>
      </c>
      <c r="AV519" s="13" t="s">
        <v>81</v>
      </c>
      <c r="AW519" s="13" t="s">
        <v>31</v>
      </c>
      <c r="AX519" s="13" t="s">
        <v>74</v>
      </c>
      <c r="AY519" s="237" t="s">
        <v>126</v>
      </c>
    </row>
    <row r="520" s="13" customFormat="1">
      <c r="A520" s="13"/>
      <c r="B520" s="226"/>
      <c r="C520" s="227"/>
      <c r="D520" s="228" t="s">
        <v>134</v>
      </c>
      <c r="E520" s="229" t="s">
        <v>1</v>
      </c>
      <c r="F520" s="230" t="s">
        <v>482</v>
      </c>
      <c r="G520" s="227"/>
      <c r="H520" s="231">
        <v>14.949999999999999</v>
      </c>
      <c r="I520" s="232"/>
      <c r="J520" s="227"/>
      <c r="K520" s="227"/>
      <c r="L520" s="233"/>
      <c r="M520" s="234"/>
      <c r="N520" s="235"/>
      <c r="O520" s="235"/>
      <c r="P520" s="235"/>
      <c r="Q520" s="235"/>
      <c r="R520" s="235"/>
      <c r="S520" s="235"/>
      <c r="T520" s="236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37" t="s">
        <v>134</v>
      </c>
      <c r="AU520" s="237" t="s">
        <v>81</v>
      </c>
      <c r="AV520" s="13" t="s">
        <v>81</v>
      </c>
      <c r="AW520" s="13" t="s">
        <v>31</v>
      </c>
      <c r="AX520" s="13" t="s">
        <v>74</v>
      </c>
      <c r="AY520" s="237" t="s">
        <v>126</v>
      </c>
    </row>
    <row r="521" s="13" customFormat="1">
      <c r="A521" s="13"/>
      <c r="B521" s="226"/>
      <c r="C521" s="227"/>
      <c r="D521" s="228" t="s">
        <v>134</v>
      </c>
      <c r="E521" s="229" t="s">
        <v>1</v>
      </c>
      <c r="F521" s="230" t="s">
        <v>483</v>
      </c>
      <c r="G521" s="227"/>
      <c r="H521" s="231">
        <v>32.490000000000002</v>
      </c>
      <c r="I521" s="232"/>
      <c r="J521" s="227"/>
      <c r="K521" s="227"/>
      <c r="L521" s="233"/>
      <c r="M521" s="234"/>
      <c r="N521" s="235"/>
      <c r="O521" s="235"/>
      <c r="P521" s="235"/>
      <c r="Q521" s="235"/>
      <c r="R521" s="235"/>
      <c r="S521" s="235"/>
      <c r="T521" s="236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37" t="s">
        <v>134</v>
      </c>
      <c r="AU521" s="237" t="s">
        <v>81</v>
      </c>
      <c r="AV521" s="13" t="s">
        <v>81</v>
      </c>
      <c r="AW521" s="13" t="s">
        <v>31</v>
      </c>
      <c r="AX521" s="13" t="s">
        <v>74</v>
      </c>
      <c r="AY521" s="237" t="s">
        <v>126</v>
      </c>
    </row>
    <row r="522" s="13" customFormat="1">
      <c r="A522" s="13"/>
      <c r="B522" s="226"/>
      <c r="C522" s="227"/>
      <c r="D522" s="228" t="s">
        <v>134</v>
      </c>
      <c r="E522" s="229" t="s">
        <v>1</v>
      </c>
      <c r="F522" s="230" t="s">
        <v>484</v>
      </c>
      <c r="G522" s="227"/>
      <c r="H522" s="231">
        <v>16.579999999999998</v>
      </c>
      <c r="I522" s="232"/>
      <c r="J522" s="227"/>
      <c r="K522" s="227"/>
      <c r="L522" s="233"/>
      <c r="M522" s="234"/>
      <c r="N522" s="235"/>
      <c r="O522" s="235"/>
      <c r="P522" s="235"/>
      <c r="Q522" s="235"/>
      <c r="R522" s="235"/>
      <c r="S522" s="235"/>
      <c r="T522" s="23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7" t="s">
        <v>134</v>
      </c>
      <c r="AU522" s="237" t="s">
        <v>81</v>
      </c>
      <c r="AV522" s="13" t="s">
        <v>81</v>
      </c>
      <c r="AW522" s="13" t="s">
        <v>31</v>
      </c>
      <c r="AX522" s="13" t="s">
        <v>74</v>
      </c>
      <c r="AY522" s="237" t="s">
        <v>126</v>
      </c>
    </row>
    <row r="523" s="13" customFormat="1">
      <c r="A523" s="13"/>
      <c r="B523" s="226"/>
      <c r="C523" s="227"/>
      <c r="D523" s="228" t="s">
        <v>134</v>
      </c>
      <c r="E523" s="229" t="s">
        <v>1</v>
      </c>
      <c r="F523" s="230" t="s">
        <v>485</v>
      </c>
      <c r="G523" s="227"/>
      <c r="H523" s="231">
        <v>16.109999999999999</v>
      </c>
      <c r="I523" s="232"/>
      <c r="J523" s="227"/>
      <c r="K523" s="227"/>
      <c r="L523" s="233"/>
      <c r="M523" s="234"/>
      <c r="N523" s="235"/>
      <c r="O523" s="235"/>
      <c r="P523" s="235"/>
      <c r="Q523" s="235"/>
      <c r="R523" s="235"/>
      <c r="S523" s="235"/>
      <c r="T523" s="23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7" t="s">
        <v>134</v>
      </c>
      <c r="AU523" s="237" t="s">
        <v>81</v>
      </c>
      <c r="AV523" s="13" t="s">
        <v>81</v>
      </c>
      <c r="AW523" s="13" t="s">
        <v>31</v>
      </c>
      <c r="AX523" s="13" t="s">
        <v>74</v>
      </c>
      <c r="AY523" s="237" t="s">
        <v>126</v>
      </c>
    </row>
    <row r="524" s="13" customFormat="1">
      <c r="A524" s="13"/>
      <c r="B524" s="226"/>
      <c r="C524" s="227"/>
      <c r="D524" s="228" t="s">
        <v>134</v>
      </c>
      <c r="E524" s="229" t="s">
        <v>1</v>
      </c>
      <c r="F524" s="230" t="s">
        <v>486</v>
      </c>
      <c r="G524" s="227"/>
      <c r="H524" s="231">
        <v>17.16</v>
      </c>
      <c r="I524" s="232"/>
      <c r="J524" s="227"/>
      <c r="K524" s="227"/>
      <c r="L524" s="233"/>
      <c r="M524" s="234"/>
      <c r="N524" s="235"/>
      <c r="O524" s="235"/>
      <c r="P524" s="235"/>
      <c r="Q524" s="235"/>
      <c r="R524" s="235"/>
      <c r="S524" s="235"/>
      <c r="T524" s="236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37" t="s">
        <v>134</v>
      </c>
      <c r="AU524" s="237" t="s">
        <v>81</v>
      </c>
      <c r="AV524" s="13" t="s">
        <v>81</v>
      </c>
      <c r="AW524" s="13" t="s">
        <v>31</v>
      </c>
      <c r="AX524" s="13" t="s">
        <v>74</v>
      </c>
      <c r="AY524" s="237" t="s">
        <v>126</v>
      </c>
    </row>
    <row r="525" s="13" customFormat="1">
      <c r="A525" s="13"/>
      <c r="B525" s="226"/>
      <c r="C525" s="227"/>
      <c r="D525" s="228" t="s">
        <v>134</v>
      </c>
      <c r="E525" s="229" t="s">
        <v>1</v>
      </c>
      <c r="F525" s="230" t="s">
        <v>487</v>
      </c>
      <c r="G525" s="227"/>
      <c r="H525" s="231">
        <v>23.109999999999999</v>
      </c>
      <c r="I525" s="232"/>
      <c r="J525" s="227"/>
      <c r="K525" s="227"/>
      <c r="L525" s="233"/>
      <c r="M525" s="234"/>
      <c r="N525" s="235"/>
      <c r="O525" s="235"/>
      <c r="P525" s="235"/>
      <c r="Q525" s="235"/>
      <c r="R525" s="235"/>
      <c r="S525" s="235"/>
      <c r="T525" s="23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37" t="s">
        <v>134</v>
      </c>
      <c r="AU525" s="237" t="s">
        <v>81</v>
      </c>
      <c r="AV525" s="13" t="s">
        <v>81</v>
      </c>
      <c r="AW525" s="13" t="s">
        <v>31</v>
      </c>
      <c r="AX525" s="13" t="s">
        <v>74</v>
      </c>
      <c r="AY525" s="237" t="s">
        <v>126</v>
      </c>
    </row>
    <row r="526" s="13" customFormat="1">
      <c r="A526" s="13"/>
      <c r="B526" s="226"/>
      <c r="C526" s="227"/>
      <c r="D526" s="228" t="s">
        <v>134</v>
      </c>
      <c r="E526" s="229" t="s">
        <v>1</v>
      </c>
      <c r="F526" s="230" t="s">
        <v>488</v>
      </c>
      <c r="G526" s="227"/>
      <c r="H526" s="231">
        <v>13.92</v>
      </c>
      <c r="I526" s="232"/>
      <c r="J526" s="227"/>
      <c r="K526" s="227"/>
      <c r="L526" s="233"/>
      <c r="M526" s="234"/>
      <c r="N526" s="235"/>
      <c r="O526" s="235"/>
      <c r="P526" s="235"/>
      <c r="Q526" s="235"/>
      <c r="R526" s="235"/>
      <c r="S526" s="235"/>
      <c r="T526" s="23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7" t="s">
        <v>134</v>
      </c>
      <c r="AU526" s="237" t="s">
        <v>81</v>
      </c>
      <c r="AV526" s="13" t="s">
        <v>81</v>
      </c>
      <c r="AW526" s="13" t="s">
        <v>31</v>
      </c>
      <c r="AX526" s="13" t="s">
        <v>74</v>
      </c>
      <c r="AY526" s="237" t="s">
        <v>126</v>
      </c>
    </row>
    <row r="527" s="13" customFormat="1">
      <c r="A527" s="13"/>
      <c r="B527" s="226"/>
      <c r="C527" s="227"/>
      <c r="D527" s="228" t="s">
        <v>134</v>
      </c>
      <c r="E527" s="229" t="s">
        <v>1</v>
      </c>
      <c r="F527" s="230" t="s">
        <v>489</v>
      </c>
      <c r="G527" s="227"/>
      <c r="H527" s="231">
        <v>22.949999999999999</v>
      </c>
      <c r="I527" s="232"/>
      <c r="J527" s="227"/>
      <c r="K527" s="227"/>
      <c r="L527" s="233"/>
      <c r="M527" s="234"/>
      <c r="N527" s="235"/>
      <c r="O527" s="235"/>
      <c r="P527" s="235"/>
      <c r="Q527" s="235"/>
      <c r="R527" s="235"/>
      <c r="S527" s="235"/>
      <c r="T527" s="23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7" t="s">
        <v>134</v>
      </c>
      <c r="AU527" s="237" t="s">
        <v>81</v>
      </c>
      <c r="AV527" s="13" t="s">
        <v>81</v>
      </c>
      <c r="AW527" s="13" t="s">
        <v>31</v>
      </c>
      <c r="AX527" s="13" t="s">
        <v>74</v>
      </c>
      <c r="AY527" s="237" t="s">
        <v>126</v>
      </c>
    </row>
    <row r="528" s="13" customFormat="1">
      <c r="A528" s="13"/>
      <c r="B528" s="226"/>
      <c r="C528" s="227"/>
      <c r="D528" s="228" t="s">
        <v>134</v>
      </c>
      <c r="E528" s="229" t="s">
        <v>1</v>
      </c>
      <c r="F528" s="230" t="s">
        <v>490</v>
      </c>
      <c r="G528" s="227"/>
      <c r="H528" s="231">
        <v>17.199999999999999</v>
      </c>
      <c r="I528" s="232"/>
      <c r="J528" s="227"/>
      <c r="K528" s="227"/>
      <c r="L528" s="233"/>
      <c r="M528" s="234"/>
      <c r="N528" s="235"/>
      <c r="O528" s="235"/>
      <c r="P528" s="235"/>
      <c r="Q528" s="235"/>
      <c r="R528" s="235"/>
      <c r="S528" s="235"/>
      <c r="T528" s="236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37" t="s">
        <v>134</v>
      </c>
      <c r="AU528" s="237" t="s">
        <v>81</v>
      </c>
      <c r="AV528" s="13" t="s">
        <v>81</v>
      </c>
      <c r="AW528" s="13" t="s">
        <v>31</v>
      </c>
      <c r="AX528" s="13" t="s">
        <v>74</v>
      </c>
      <c r="AY528" s="237" t="s">
        <v>126</v>
      </c>
    </row>
    <row r="529" s="13" customFormat="1">
      <c r="A529" s="13"/>
      <c r="B529" s="226"/>
      <c r="C529" s="227"/>
      <c r="D529" s="228" t="s">
        <v>134</v>
      </c>
      <c r="E529" s="229" t="s">
        <v>1</v>
      </c>
      <c r="F529" s="230" t="s">
        <v>491</v>
      </c>
      <c r="G529" s="227"/>
      <c r="H529" s="231">
        <v>22.539999999999999</v>
      </c>
      <c r="I529" s="232"/>
      <c r="J529" s="227"/>
      <c r="K529" s="227"/>
      <c r="L529" s="233"/>
      <c r="M529" s="234"/>
      <c r="N529" s="235"/>
      <c r="O529" s="235"/>
      <c r="P529" s="235"/>
      <c r="Q529" s="235"/>
      <c r="R529" s="235"/>
      <c r="S529" s="235"/>
      <c r="T529" s="236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T529" s="237" t="s">
        <v>134</v>
      </c>
      <c r="AU529" s="237" t="s">
        <v>81</v>
      </c>
      <c r="AV529" s="13" t="s">
        <v>81</v>
      </c>
      <c r="AW529" s="13" t="s">
        <v>31</v>
      </c>
      <c r="AX529" s="13" t="s">
        <v>74</v>
      </c>
      <c r="AY529" s="237" t="s">
        <v>126</v>
      </c>
    </row>
    <row r="530" s="13" customFormat="1">
      <c r="A530" s="13"/>
      <c r="B530" s="226"/>
      <c r="C530" s="227"/>
      <c r="D530" s="228" t="s">
        <v>134</v>
      </c>
      <c r="E530" s="229" t="s">
        <v>1</v>
      </c>
      <c r="F530" s="230" t="s">
        <v>492</v>
      </c>
      <c r="G530" s="227"/>
      <c r="H530" s="231">
        <v>35.950000000000003</v>
      </c>
      <c r="I530" s="232"/>
      <c r="J530" s="227"/>
      <c r="K530" s="227"/>
      <c r="L530" s="233"/>
      <c r="M530" s="234"/>
      <c r="N530" s="235"/>
      <c r="O530" s="235"/>
      <c r="P530" s="235"/>
      <c r="Q530" s="235"/>
      <c r="R530" s="235"/>
      <c r="S530" s="235"/>
      <c r="T530" s="23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7" t="s">
        <v>134</v>
      </c>
      <c r="AU530" s="237" t="s">
        <v>81</v>
      </c>
      <c r="AV530" s="13" t="s">
        <v>81</v>
      </c>
      <c r="AW530" s="13" t="s">
        <v>31</v>
      </c>
      <c r="AX530" s="13" t="s">
        <v>74</v>
      </c>
      <c r="AY530" s="237" t="s">
        <v>126</v>
      </c>
    </row>
    <row r="531" s="13" customFormat="1">
      <c r="A531" s="13"/>
      <c r="B531" s="226"/>
      <c r="C531" s="227"/>
      <c r="D531" s="228" t="s">
        <v>134</v>
      </c>
      <c r="E531" s="229" t="s">
        <v>1</v>
      </c>
      <c r="F531" s="230" t="s">
        <v>493</v>
      </c>
      <c r="G531" s="227"/>
      <c r="H531" s="231">
        <v>33.57</v>
      </c>
      <c r="I531" s="232"/>
      <c r="J531" s="227"/>
      <c r="K531" s="227"/>
      <c r="L531" s="233"/>
      <c r="M531" s="234"/>
      <c r="N531" s="235"/>
      <c r="O531" s="235"/>
      <c r="P531" s="235"/>
      <c r="Q531" s="235"/>
      <c r="R531" s="235"/>
      <c r="S531" s="235"/>
      <c r="T531" s="236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37" t="s">
        <v>134</v>
      </c>
      <c r="AU531" s="237" t="s">
        <v>81</v>
      </c>
      <c r="AV531" s="13" t="s">
        <v>81</v>
      </c>
      <c r="AW531" s="13" t="s">
        <v>31</v>
      </c>
      <c r="AX531" s="13" t="s">
        <v>74</v>
      </c>
      <c r="AY531" s="237" t="s">
        <v>126</v>
      </c>
    </row>
    <row r="532" s="13" customFormat="1">
      <c r="A532" s="13"/>
      <c r="B532" s="226"/>
      <c r="C532" s="227"/>
      <c r="D532" s="228" t="s">
        <v>134</v>
      </c>
      <c r="E532" s="229" t="s">
        <v>1</v>
      </c>
      <c r="F532" s="230" t="s">
        <v>494</v>
      </c>
      <c r="G532" s="227"/>
      <c r="H532" s="231">
        <v>48.469999999999999</v>
      </c>
      <c r="I532" s="232"/>
      <c r="J532" s="227"/>
      <c r="K532" s="227"/>
      <c r="L532" s="233"/>
      <c r="M532" s="234"/>
      <c r="N532" s="235"/>
      <c r="O532" s="235"/>
      <c r="P532" s="235"/>
      <c r="Q532" s="235"/>
      <c r="R532" s="235"/>
      <c r="S532" s="235"/>
      <c r="T532" s="23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37" t="s">
        <v>134</v>
      </c>
      <c r="AU532" s="237" t="s">
        <v>81</v>
      </c>
      <c r="AV532" s="13" t="s">
        <v>81</v>
      </c>
      <c r="AW532" s="13" t="s">
        <v>31</v>
      </c>
      <c r="AX532" s="13" t="s">
        <v>74</v>
      </c>
      <c r="AY532" s="237" t="s">
        <v>126</v>
      </c>
    </row>
    <row r="533" s="13" customFormat="1">
      <c r="A533" s="13"/>
      <c r="B533" s="226"/>
      <c r="C533" s="227"/>
      <c r="D533" s="228" t="s">
        <v>134</v>
      </c>
      <c r="E533" s="229" t="s">
        <v>1</v>
      </c>
      <c r="F533" s="230" t="s">
        <v>495</v>
      </c>
      <c r="G533" s="227"/>
      <c r="H533" s="231">
        <v>39.5</v>
      </c>
      <c r="I533" s="232"/>
      <c r="J533" s="227"/>
      <c r="K533" s="227"/>
      <c r="L533" s="233"/>
      <c r="M533" s="234"/>
      <c r="N533" s="235"/>
      <c r="O533" s="235"/>
      <c r="P533" s="235"/>
      <c r="Q533" s="235"/>
      <c r="R533" s="235"/>
      <c r="S533" s="235"/>
      <c r="T533" s="23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37" t="s">
        <v>134</v>
      </c>
      <c r="AU533" s="237" t="s">
        <v>81</v>
      </c>
      <c r="AV533" s="13" t="s">
        <v>81</v>
      </c>
      <c r="AW533" s="13" t="s">
        <v>31</v>
      </c>
      <c r="AX533" s="13" t="s">
        <v>74</v>
      </c>
      <c r="AY533" s="237" t="s">
        <v>126</v>
      </c>
    </row>
    <row r="534" s="13" customFormat="1">
      <c r="A534" s="13"/>
      <c r="B534" s="226"/>
      <c r="C534" s="227"/>
      <c r="D534" s="228" t="s">
        <v>134</v>
      </c>
      <c r="E534" s="229" t="s">
        <v>1</v>
      </c>
      <c r="F534" s="230" t="s">
        <v>496</v>
      </c>
      <c r="G534" s="227"/>
      <c r="H534" s="231">
        <v>38.969999999999999</v>
      </c>
      <c r="I534" s="232"/>
      <c r="J534" s="227"/>
      <c r="K534" s="227"/>
      <c r="L534" s="233"/>
      <c r="M534" s="234"/>
      <c r="N534" s="235"/>
      <c r="O534" s="235"/>
      <c r="P534" s="235"/>
      <c r="Q534" s="235"/>
      <c r="R534" s="235"/>
      <c r="S534" s="235"/>
      <c r="T534" s="23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7" t="s">
        <v>134</v>
      </c>
      <c r="AU534" s="237" t="s">
        <v>81</v>
      </c>
      <c r="AV534" s="13" t="s">
        <v>81</v>
      </c>
      <c r="AW534" s="13" t="s">
        <v>31</v>
      </c>
      <c r="AX534" s="13" t="s">
        <v>74</v>
      </c>
      <c r="AY534" s="237" t="s">
        <v>126</v>
      </c>
    </row>
    <row r="535" s="13" customFormat="1">
      <c r="A535" s="13"/>
      <c r="B535" s="226"/>
      <c r="C535" s="227"/>
      <c r="D535" s="228" t="s">
        <v>134</v>
      </c>
      <c r="E535" s="229" t="s">
        <v>1</v>
      </c>
      <c r="F535" s="230" t="s">
        <v>497</v>
      </c>
      <c r="G535" s="227"/>
      <c r="H535" s="231">
        <v>33.049999999999997</v>
      </c>
      <c r="I535" s="232"/>
      <c r="J535" s="227"/>
      <c r="K535" s="227"/>
      <c r="L535" s="233"/>
      <c r="M535" s="234"/>
      <c r="N535" s="235"/>
      <c r="O535" s="235"/>
      <c r="P535" s="235"/>
      <c r="Q535" s="235"/>
      <c r="R535" s="235"/>
      <c r="S535" s="235"/>
      <c r="T535" s="23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7" t="s">
        <v>134</v>
      </c>
      <c r="AU535" s="237" t="s">
        <v>81</v>
      </c>
      <c r="AV535" s="13" t="s">
        <v>81</v>
      </c>
      <c r="AW535" s="13" t="s">
        <v>31</v>
      </c>
      <c r="AX535" s="13" t="s">
        <v>74</v>
      </c>
      <c r="AY535" s="237" t="s">
        <v>126</v>
      </c>
    </row>
    <row r="536" s="13" customFormat="1">
      <c r="A536" s="13"/>
      <c r="B536" s="226"/>
      <c r="C536" s="227"/>
      <c r="D536" s="228" t="s">
        <v>134</v>
      </c>
      <c r="E536" s="229" t="s">
        <v>1</v>
      </c>
      <c r="F536" s="230" t="s">
        <v>498</v>
      </c>
      <c r="G536" s="227"/>
      <c r="H536" s="231">
        <v>30.420000000000002</v>
      </c>
      <c r="I536" s="232"/>
      <c r="J536" s="227"/>
      <c r="K536" s="227"/>
      <c r="L536" s="233"/>
      <c r="M536" s="234"/>
      <c r="N536" s="235"/>
      <c r="O536" s="235"/>
      <c r="P536" s="235"/>
      <c r="Q536" s="235"/>
      <c r="R536" s="235"/>
      <c r="S536" s="235"/>
      <c r="T536" s="236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37" t="s">
        <v>134</v>
      </c>
      <c r="AU536" s="237" t="s">
        <v>81</v>
      </c>
      <c r="AV536" s="13" t="s">
        <v>81</v>
      </c>
      <c r="AW536" s="13" t="s">
        <v>31</v>
      </c>
      <c r="AX536" s="13" t="s">
        <v>74</v>
      </c>
      <c r="AY536" s="237" t="s">
        <v>126</v>
      </c>
    </row>
    <row r="537" s="13" customFormat="1">
      <c r="A537" s="13"/>
      <c r="B537" s="226"/>
      <c r="C537" s="227"/>
      <c r="D537" s="228" t="s">
        <v>134</v>
      </c>
      <c r="E537" s="229" t="s">
        <v>1</v>
      </c>
      <c r="F537" s="230" t="s">
        <v>499</v>
      </c>
      <c r="G537" s="227"/>
      <c r="H537" s="231">
        <v>16.949999999999999</v>
      </c>
      <c r="I537" s="232"/>
      <c r="J537" s="227"/>
      <c r="K537" s="227"/>
      <c r="L537" s="233"/>
      <c r="M537" s="234"/>
      <c r="N537" s="235"/>
      <c r="O537" s="235"/>
      <c r="P537" s="235"/>
      <c r="Q537" s="235"/>
      <c r="R537" s="235"/>
      <c r="S537" s="235"/>
      <c r="T537" s="236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37" t="s">
        <v>134</v>
      </c>
      <c r="AU537" s="237" t="s">
        <v>81</v>
      </c>
      <c r="AV537" s="13" t="s">
        <v>81</v>
      </c>
      <c r="AW537" s="13" t="s">
        <v>31</v>
      </c>
      <c r="AX537" s="13" t="s">
        <v>74</v>
      </c>
      <c r="AY537" s="237" t="s">
        <v>126</v>
      </c>
    </row>
    <row r="538" s="13" customFormat="1">
      <c r="A538" s="13"/>
      <c r="B538" s="226"/>
      <c r="C538" s="227"/>
      <c r="D538" s="228" t="s">
        <v>134</v>
      </c>
      <c r="E538" s="229" t="s">
        <v>1</v>
      </c>
      <c r="F538" s="230" t="s">
        <v>500</v>
      </c>
      <c r="G538" s="227"/>
      <c r="H538" s="231">
        <v>40.460000000000001</v>
      </c>
      <c r="I538" s="232"/>
      <c r="J538" s="227"/>
      <c r="K538" s="227"/>
      <c r="L538" s="233"/>
      <c r="M538" s="234"/>
      <c r="N538" s="235"/>
      <c r="O538" s="235"/>
      <c r="P538" s="235"/>
      <c r="Q538" s="235"/>
      <c r="R538" s="235"/>
      <c r="S538" s="235"/>
      <c r="T538" s="23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37" t="s">
        <v>134</v>
      </c>
      <c r="AU538" s="237" t="s">
        <v>81</v>
      </c>
      <c r="AV538" s="13" t="s">
        <v>81</v>
      </c>
      <c r="AW538" s="13" t="s">
        <v>31</v>
      </c>
      <c r="AX538" s="13" t="s">
        <v>74</v>
      </c>
      <c r="AY538" s="237" t="s">
        <v>126</v>
      </c>
    </row>
    <row r="539" s="13" customFormat="1">
      <c r="A539" s="13"/>
      <c r="B539" s="226"/>
      <c r="C539" s="227"/>
      <c r="D539" s="228" t="s">
        <v>134</v>
      </c>
      <c r="E539" s="229" t="s">
        <v>1</v>
      </c>
      <c r="F539" s="230" t="s">
        <v>501</v>
      </c>
      <c r="G539" s="227"/>
      <c r="H539" s="231">
        <v>42.100000000000001</v>
      </c>
      <c r="I539" s="232"/>
      <c r="J539" s="227"/>
      <c r="K539" s="227"/>
      <c r="L539" s="233"/>
      <c r="M539" s="234"/>
      <c r="N539" s="235"/>
      <c r="O539" s="235"/>
      <c r="P539" s="235"/>
      <c r="Q539" s="235"/>
      <c r="R539" s="235"/>
      <c r="S539" s="235"/>
      <c r="T539" s="23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7" t="s">
        <v>134</v>
      </c>
      <c r="AU539" s="237" t="s">
        <v>81</v>
      </c>
      <c r="AV539" s="13" t="s">
        <v>81</v>
      </c>
      <c r="AW539" s="13" t="s">
        <v>31</v>
      </c>
      <c r="AX539" s="13" t="s">
        <v>74</v>
      </c>
      <c r="AY539" s="237" t="s">
        <v>126</v>
      </c>
    </row>
    <row r="540" s="13" customFormat="1">
      <c r="A540" s="13"/>
      <c r="B540" s="226"/>
      <c r="C540" s="227"/>
      <c r="D540" s="228" t="s">
        <v>134</v>
      </c>
      <c r="E540" s="229" t="s">
        <v>1</v>
      </c>
      <c r="F540" s="230" t="s">
        <v>502</v>
      </c>
      <c r="G540" s="227"/>
      <c r="H540" s="231">
        <v>24.850000000000001</v>
      </c>
      <c r="I540" s="232"/>
      <c r="J540" s="227"/>
      <c r="K540" s="227"/>
      <c r="L540" s="233"/>
      <c r="M540" s="234"/>
      <c r="N540" s="235"/>
      <c r="O540" s="235"/>
      <c r="P540" s="235"/>
      <c r="Q540" s="235"/>
      <c r="R540" s="235"/>
      <c r="S540" s="235"/>
      <c r="T540" s="23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37" t="s">
        <v>134</v>
      </c>
      <c r="AU540" s="237" t="s">
        <v>81</v>
      </c>
      <c r="AV540" s="13" t="s">
        <v>81</v>
      </c>
      <c r="AW540" s="13" t="s">
        <v>31</v>
      </c>
      <c r="AX540" s="13" t="s">
        <v>74</v>
      </c>
      <c r="AY540" s="237" t="s">
        <v>126</v>
      </c>
    </row>
    <row r="541" s="13" customFormat="1">
      <c r="A541" s="13"/>
      <c r="B541" s="226"/>
      <c r="C541" s="227"/>
      <c r="D541" s="228" t="s">
        <v>134</v>
      </c>
      <c r="E541" s="229" t="s">
        <v>1</v>
      </c>
      <c r="F541" s="230" t="s">
        <v>503</v>
      </c>
      <c r="G541" s="227"/>
      <c r="H541" s="231">
        <v>25.559999999999999</v>
      </c>
      <c r="I541" s="232"/>
      <c r="J541" s="227"/>
      <c r="K541" s="227"/>
      <c r="L541" s="233"/>
      <c r="M541" s="234"/>
      <c r="N541" s="235"/>
      <c r="O541" s="235"/>
      <c r="P541" s="235"/>
      <c r="Q541" s="235"/>
      <c r="R541" s="235"/>
      <c r="S541" s="235"/>
      <c r="T541" s="23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37" t="s">
        <v>134</v>
      </c>
      <c r="AU541" s="237" t="s">
        <v>81</v>
      </c>
      <c r="AV541" s="13" t="s">
        <v>81</v>
      </c>
      <c r="AW541" s="13" t="s">
        <v>31</v>
      </c>
      <c r="AX541" s="13" t="s">
        <v>74</v>
      </c>
      <c r="AY541" s="237" t="s">
        <v>126</v>
      </c>
    </row>
    <row r="542" s="13" customFormat="1">
      <c r="A542" s="13"/>
      <c r="B542" s="226"/>
      <c r="C542" s="227"/>
      <c r="D542" s="228" t="s">
        <v>134</v>
      </c>
      <c r="E542" s="229" t="s">
        <v>1</v>
      </c>
      <c r="F542" s="230" t="s">
        <v>504</v>
      </c>
      <c r="G542" s="227"/>
      <c r="H542" s="231">
        <v>29.149999999999999</v>
      </c>
      <c r="I542" s="232"/>
      <c r="J542" s="227"/>
      <c r="K542" s="227"/>
      <c r="L542" s="233"/>
      <c r="M542" s="234"/>
      <c r="N542" s="235"/>
      <c r="O542" s="235"/>
      <c r="P542" s="235"/>
      <c r="Q542" s="235"/>
      <c r="R542" s="235"/>
      <c r="S542" s="235"/>
      <c r="T542" s="23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7" t="s">
        <v>134</v>
      </c>
      <c r="AU542" s="237" t="s">
        <v>81</v>
      </c>
      <c r="AV542" s="13" t="s">
        <v>81</v>
      </c>
      <c r="AW542" s="13" t="s">
        <v>31</v>
      </c>
      <c r="AX542" s="13" t="s">
        <v>74</v>
      </c>
      <c r="AY542" s="237" t="s">
        <v>126</v>
      </c>
    </row>
    <row r="543" s="13" customFormat="1">
      <c r="A543" s="13"/>
      <c r="B543" s="226"/>
      <c r="C543" s="227"/>
      <c r="D543" s="228" t="s">
        <v>134</v>
      </c>
      <c r="E543" s="229" t="s">
        <v>1</v>
      </c>
      <c r="F543" s="230" t="s">
        <v>505</v>
      </c>
      <c r="G543" s="227"/>
      <c r="H543" s="231">
        <v>8.7100000000000009</v>
      </c>
      <c r="I543" s="232"/>
      <c r="J543" s="227"/>
      <c r="K543" s="227"/>
      <c r="L543" s="233"/>
      <c r="M543" s="234"/>
      <c r="N543" s="235"/>
      <c r="O543" s="235"/>
      <c r="P543" s="235"/>
      <c r="Q543" s="235"/>
      <c r="R543" s="235"/>
      <c r="S543" s="235"/>
      <c r="T543" s="23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7" t="s">
        <v>134</v>
      </c>
      <c r="AU543" s="237" t="s">
        <v>81</v>
      </c>
      <c r="AV543" s="13" t="s">
        <v>81</v>
      </c>
      <c r="AW543" s="13" t="s">
        <v>31</v>
      </c>
      <c r="AX543" s="13" t="s">
        <v>74</v>
      </c>
      <c r="AY543" s="237" t="s">
        <v>126</v>
      </c>
    </row>
    <row r="544" s="13" customFormat="1">
      <c r="A544" s="13"/>
      <c r="B544" s="226"/>
      <c r="C544" s="227"/>
      <c r="D544" s="228" t="s">
        <v>134</v>
      </c>
      <c r="E544" s="229" t="s">
        <v>1</v>
      </c>
      <c r="F544" s="230" t="s">
        <v>506</v>
      </c>
      <c r="G544" s="227"/>
      <c r="H544" s="231">
        <v>24.699999999999999</v>
      </c>
      <c r="I544" s="232"/>
      <c r="J544" s="227"/>
      <c r="K544" s="227"/>
      <c r="L544" s="233"/>
      <c r="M544" s="234"/>
      <c r="N544" s="235"/>
      <c r="O544" s="235"/>
      <c r="P544" s="235"/>
      <c r="Q544" s="235"/>
      <c r="R544" s="235"/>
      <c r="S544" s="235"/>
      <c r="T544" s="236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37" t="s">
        <v>134</v>
      </c>
      <c r="AU544" s="237" t="s">
        <v>81</v>
      </c>
      <c r="AV544" s="13" t="s">
        <v>81</v>
      </c>
      <c r="AW544" s="13" t="s">
        <v>31</v>
      </c>
      <c r="AX544" s="13" t="s">
        <v>74</v>
      </c>
      <c r="AY544" s="237" t="s">
        <v>126</v>
      </c>
    </row>
    <row r="545" s="13" customFormat="1">
      <c r="A545" s="13"/>
      <c r="B545" s="226"/>
      <c r="C545" s="227"/>
      <c r="D545" s="228" t="s">
        <v>134</v>
      </c>
      <c r="E545" s="229" t="s">
        <v>1</v>
      </c>
      <c r="F545" s="230" t="s">
        <v>507</v>
      </c>
      <c r="G545" s="227"/>
      <c r="H545" s="231">
        <v>24.870000000000001</v>
      </c>
      <c r="I545" s="232"/>
      <c r="J545" s="227"/>
      <c r="K545" s="227"/>
      <c r="L545" s="233"/>
      <c r="M545" s="234"/>
      <c r="N545" s="235"/>
      <c r="O545" s="235"/>
      <c r="P545" s="235"/>
      <c r="Q545" s="235"/>
      <c r="R545" s="235"/>
      <c r="S545" s="235"/>
      <c r="T545" s="23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37" t="s">
        <v>134</v>
      </c>
      <c r="AU545" s="237" t="s">
        <v>81</v>
      </c>
      <c r="AV545" s="13" t="s">
        <v>81</v>
      </c>
      <c r="AW545" s="13" t="s">
        <v>31</v>
      </c>
      <c r="AX545" s="13" t="s">
        <v>74</v>
      </c>
      <c r="AY545" s="237" t="s">
        <v>126</v>
      </c>
    </row>
    <row r="546" s="13" customFormat="1">
      <c r="A546" s="13"/>
      <c r="B546" s="226"/>
      <c r="C546" s="227"/>
      <c r="D546" s="228" t="s">
        <v>134</v>
      </c>
      <c r="E546" s="229" t="s">
        <v>1</v>
      </c>
      <c r="F546" s="230" t="s">
        <v>508</v>
      </c>
      <c r="G546" s="227"/>
      <c r="H546" s="231">
        <v>43.619999999999997</v>
      </c>
      <c r="I546" s="232"/>
      <c r="J546" s="227"/>
      <c r="K546" s="227"/>
      <c r="L546" s="233"/>
      <c r="M546" s="234"/>
      <c r="N546" s="235"/>
      <c r="O546" s="235"/>
      <c r="P546" s="235"/>
      <c r="Q546" s="235"/>
      <c r="R546" s="235"/>
      <c r="S546" s="235"/>
      <c r="T546" s="236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37" t="s">
        <v>134</v>
      </c>
      <c r="AU546" s="237" t="s">
        <v>81</v>
      </c>
      <c r="AV546" s="13" t="s">
        <v>81</v>
      </c>
      <c r="AW546" s="13" t="s">
        <v>31</v>
      </c>
      <c r="AX546" s="13" t="s">
        <v>74</v>
      </c>
      <c r="AY546" s="237" t="s">
        <v>126</v>
      </c>
    </row>
    <row r="547" s="13" customFormat="1">
      <c r="A547" s="13"/>
      <c r="B547" s="226"/>
      <c r="C547" s="227"/>
      <c r="D547" s="228" t="s">
        <v>134</v>
      </c>
      <c r="E547" s="229" t="s">
        <v>1</v>
      </c>
      <c r="F547" s="230" t="s">
        <v>509</v>
      </c>
      <c r="G547" s="227"/>
      <c r="H547" s="231">
        <v>41.380000000000003</v>
      </c>
      <c r="I547" s="232"/>
      <c r="J547" s="227"/>
      <c r="K547" s="227"/>
      <c r="L547" s="233"/>
      <c r="M547" s="234"/>
      <c r="N547" s="235"/>
      <c r="O547" s="235"/>
      <c r="P547" s="235"/>
      <c r="Q547" s="235"/>
      <c r="R547" s="235"/>
      <c r="S547" s="235"/>
      <c r="T547" s="23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7" t="s">
        <v>134</v>
      </c>
      <c r="AU547" s="237" t="s">
        <v>81</v>
      </c>
      <c r="AV547" s="13" t="s">
        <v>81</v>
      </c>
      <c r="AW547" s="13" t="s">
        <v>31</v>
      </c>
      <c r="AX547" s="13" t="s">
        <v>74</v>
      </c>
      <c r="AY547" s="237" t="s">
        <v>126</v>
      </c>
    </row>
    <row r="548" s="13" customFormat="1">
      <c r="A548" s="13"/>
      <c r="B548" s="226"/>
      <c r="C548" s="227"/>
      <c r="D548" s="228" t="s">
        <v>134</v>
      </c>
      <c r="E548" s="229" t="s">
        <v>1</v>
      </c>
      <c r="F548" s="230" t="s">
        <v>510</v>
      </c>
      <c r="G548" s="227"/>
      <c r="H548" s="231">
        <v>43.380000000000003</v>
      </c>
      <c r="I548" s="232"/>
      <c r="J548" s="227"/>
      <c r="K548" s="227"/>
      <c r="L548" s="233"/>
      <c r="M548" s="234"/>
      <c r="N548" s="235"/>
      <c r="O548" s="235"/>
      <c r="P548" s="235"/>
      <c r="Q548" s="235"/>
      <c r="R548" s="235"/>
      <c r="S548" s="235"/>
      <c r="T548" s="236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37" t="s">
        <v>134</v>
      </c>
      <c r="AU548" s="237" t="s">
        <v>81</v>
      </c>
      <c r="AV548" s="13" t="s">
        <v>81</v>
      </c>
      <c r="AW548" s="13" t="s">
        <v>31</v>
      </c>
      <c r="AX548" s="13" t="s">
        <v>74</v>
      </c>
      <c r="AY548" s="237" t="s">
        <v>126</v>
      </c>
    </row>
    <row r="549" s="13" customFormat="1">
      <c r="A549" s="13"/>
      <c r="B549" s="226"/>
      <c r="C549" s="227"/>
      <c r="D549" s="228" t="s">
        <v>134</v>
      </c>
      <c r="E549" s="229" t="s">
        <v>1</v>
      </c>
      <c r="F549" s="230" t="s">
        <v>511</v>
      </c>
      <c r="G549" s="227"/>
      <c r="H549" s="231">
        <v>28.109999999999999</v>
      </c>
      <c r="I549" s="232"/>
      <c r="J549" s="227"/>
      <c r="K549" s="227"/>
      <c r="L549" s="233"/>
      <c r="M549" s="234"/>
      <c r="N549" s="235"/>
      <c r="O549" s="235"/>
      <c r="P549" s="235"/>
      <c r="Q549" s="235"/>
      <c r="R549" s="235"/>
      <c r="S549" s="235"/>
      <c r="T549" s="23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7" t="s">
        <v>134</v>
      </c>
      <c r="AU549" s="237" t="s">
        <v>81</v>
      </c>
      <c r="AV549" s="13" t="s">
        <v>81</v>
      </c>
      <c r="AW549" s="13" t="s">
        <v>31</v>
      </c>
      <c r="AX549" s="13" t="s">
        <v>74</v>
      </c>
      <c r="AY549" s="237" t="s">
        <v>126</v>
      </c>
    </row>
    <row r="550" s="13" customFormat="1">
      <c r="A550" s="13"/>
      <c r="B550" s="226"/>
      <c r="C550" s="227"/>
      <c r="D550" s="228" t="s">
        <v>134</v>
      </c>
      <c r="E550" s="229" t="s">
        <v>1</v>
      </c>
      <c r="F550" s="230" t="s">
        <v>512</v>
      </c>
      <c r="G550" s="227"/>
      <c r="H550" s="231">
        <v>35.770000000000003</v>
      </c>
      <c r="I550" s="232"/>
      <c r="J550" s="227"/>
      <c r="K550" s="227"/>
      <c r="L550" s="233"/>
      <c r="M550" s="234"/>
      <c r="N550" s="235"/>
      <c r="O550" s="235"/>
      <c r="P550" s="235"/>
      <c r="Q550" s="235"/>
      <c r="R550" s="235"/>
      <c r="S550" s="235"/>
      <c r="T550" s="236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37" t="s">
        <v>134</v>
      </c>
      <c r="AU550" s="237" t="s">
        <v>81</v>
      </c>
      <c r="AV550" s="13" t="s">
        <v>81</v>
      </c>
      <c r="AW550" s="13" t="s">
        <v>31</v>
      </c>
      <c r="AX550" s="13" t="s">
        <v>74</v>
      </c>
      <c r="AY550" s="237" t="s">
        <v>126</v>
      </c>
    </row>
    <row r="551" s="13" customFormat="1">
      <c r="A551" s="13"/>
      <c r="B551" s="226"/>
      <c r="C551" s="227"/>
      <c r="D551" s="228" t="s">
        <v>134</v>
      </c>
      <c r="E551" s="229" t="s">
        <v>1</v>
      </c>
      <c r="F551" s="230" t="s">
        <v>513</v>
      </c>
      <c r="G551" s="227"/>
      <c r="H551" s="231">
        <v>20.100000000000001</v>
      </c>
      <c r="I551" s="232"/>
      <c r="J551" s="227"/>
      <c r="K551" s="227"/>
      <c r="L551" s="233"/>
      <c r="M551" s="234"/>
      <c r="N551" s="235"/>
      <c r="O551" s="235"/>
      <c r="P551" s="235"/>
      <c r="Q551" s="235"/>
      <c r="R551" s="235"/>
      <c r="S551" s="235"/>
      <c r="T551" s="236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37" t="s">
        <v>134</v>
      </c>
      <c r="AU551" s="237" t="s">
        <v>81</v>
      </c>
      <c r="AV551" s="13" t="s">
        <v>81</v>
      </c>
      <c r="AW551" s="13" t="s">
        <v>31</v>
      </c>
      <c r="AX551" s="13" t="s">
        <v>74</v>
      </c>
      <c r="AY551" s="237" t="s">
        <v>126</v>
      </c>
    </row>
    <row r="552" s="13" customFormat="1">
      <c r="A552" s="13"/>
      <c r="B552" s="226"/>
      <c r="C552" s="227"/>
      <c r="D552" s="228" t="s">
        <v>134</v>
      </c>
      <c r="E552" s="229" t="s">
        <v>1</v>
      </c>
      <c r="F552" s="230" t="s">
        <v>514</v>
      </c>
      <c r="G552" s="227"/>
      <c r="H552" s="231">
        <v>24.190000000000001</v>
      </c>
      <c r="I552" s="232"/>
      <c r="J552" s="227"/>
      <c r="K552" s="227"/>
      <c r="L552" s="233"/>
      <c r="M552" s="234"/>
      <c r="N552" s="235"/>
      <c r="O552" s="235"/>
      <c r="P552" s="235"/>
      <c r="Q552" s="235"/>
      <c r="R552" s="235"/>
      <c r="S552" s="235"/>
      <c r="T552" s="23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37" t="s">
        <v>134</v>
      </c>
      <c r="AU552" s="237" t="s">
        <v>81</v>
      </c>
      <c r="AV552" s="13" t="s">
        <v>81</v>
      </c>
      <c r="AW552" s="13" t="s">
        <v>31</v>
      </c>
      <c r="AX552" s="13" t="s">
        <v>74</v>
      </c>
      <c r="AY552" s="237" t="s">
        <v>126</v>
      </c>
    </row>
    <row r="553" s="13" customFormat="1">
      <c r="A553" s="13"/>
      <c r="B553" s="226"/>
      <c r="C553" s="227"/>
      <c r="D553" s="228" t="s">
        <v>134</v>
      </c>
      <c r="E553" s="229" t="s">
        <v>1</v>
      </c>
      <c r="F553" s="230" t="s">
        <v>515</v>
      </c>
      <c r="G553" s="227"/>
      <c r="H553" s="231">
        <v>15.630000000000001</v>
      </c>
      <c r="I553" s="232"/>
      <c r="J553" s="227"/>
      <c r="K553" s="227"/>
      <c r="L553" s="233"/>
      <c r="M553" s="234"/>
      <c r="N553" s="235"/>
      <c r="O553" s="235"/>
      <c r="P553" s="235"/>
      <c r="Q553" s="235"/>
      <c r="R553" s="235"/>
      <c r="S553" s="235"/>
      <c r="T553" s="23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7" t="s">
        <v>134</v>
      </c>
      <c r="AU553" s="237" t="s">
        <v>81</v>
      </c>
      <c r="AV553" s="13" t="s">
        <v>81</v>
      </c>
      <c r="AW553" s="13" t="s">
        <v>31</v>
      </c>
      <c r="AX553" s="13" t="s">
        <v>74</v>
      </c>
      <c r="AY553" s="237" t="s">
        <v>126</v>
      </c>
    </row>
    <row r="554" s="13" customFormat="1">
      <c r="A554" s="13"/>
      <c r="B554" s="226"/>
      <c r="C554" s="227"/>
      <c r="D554" s="228" t="s">
        <v>134</v>
      </c>
      <c r="E554" s="229" t="s">
        <v>1</v>
      </c>
      <c r="F554" s="230" t="s">
        <v>516</v>
      </c>
      <c r="G554" s="227"/>
      <c r="H554" s="231">
        <v>29.199999999999999</v>
      </c>
      <c r="I554" s="232"/>
      <c r="J554" s="227"/>
      <c r="K554" s="227"/>
      <c r="L554" s="233"/>
      <c r="M554" s="234"/>
      <c r="N554" s="235"/>
      <c r="O554" s="235"/>
      <c r="P554" s="235"/>
      <c r="Q554" s="235"/>
      <c r="R554" s="235"/>
      <c r="S554" s="235"/>
      <c r="T554" s="236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37" t="s">
        <v>134</v>
      </c>
      <c r="AU554" s="237" t="s">
        <v>81</v>
      </c>
      <c r="AV554" s="13" t="s">
        <v>81</v>
      </c>
      <c r="AW554" s="13" t="s">
        <v>31</v>
      </c>
      <c r="AX554" s="13" t="s">
        <v>74</v>
      </c>
      <c r="AY554" s="237" t="s">
        <v>126</v>
      </c>
    </row>
    <row r="555" s="13" customFormat="1">
      <c r="A555" s="13"/>
      <c r="B555" s="226"/>
      <c r="C555" s="227"/>
      <c r="D555" s="228" t="s">
        <v>134</v>
      </c>
      <c r="E555" s="229" t="s">
        <v>1</v>
      </c>
      <c r="F555" s="230" t="s">
        <v>517</v>
      </c>
      <c r="G555" s="227"/>
      <c r="H555" s="231">
        <v>40.299999999999997</v>
      </c>
      <c r="I555" s="232"/>
      <c r="J555" s="227"/>
      <c r="K555" s="227"/>
      <c r="L555" s="233"/>
      <c r="M555" s="234"/>
      <c r="N555" s="235"/>
      <c r="O555" s="235"/>
      <c r="P555" s="235"/>
      <c r="Q555" s="235"/>
      <c r="R555" s="235"/>
      <c r="S555" s="235"/>
      <c r="T555" s="236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37" t="s">
        <v>134</v>
      </c>
      <c r="AU555" s="237" t="s">
        <v>81</v>
      </c>
      <c r="AV555" s="13" t="s">
        <v>81</v>
      </c>
      <c r="AW555" s="13" t="s">
        <v>31</v>
      </c>
      <c r="AX555" s="13" t="s">
        <v>74</v>
      </c>
      <c r="AY555" s="237" t="s">
        <v>126</v>
      </c>
    </row>
    <row r="556" s="13" customFormat="1">
      <c r="A556" s="13"/>
      <c r="B556" s="226"/>
      <c r="C556" s="227"/>
      <c r="D556" s="228" t="s">
        <v>134</v>
      </c>
      <c r="E556" s="229" t="s">
        <v>1</v>
      </c>
      <c r="F556" s="230" t="s">
        <v>518</v>
      </c>
      <c r="G556" s="227"/>
      <c r="H556" s="231">
        <v>40.659999999999997</v>
      </c>
      <c r="I556" s="232"/>
      <c r="J556" s="227"/>
      <c r="K556" s="227"/>
      <c r="L556" s="233"/>
      <c r="M556" s="234"/>
      <c r="N556" s="235"/>
      <c r="O556" s="235"/>
      <c r="P556" s="235"/>
      <c r="Q556" s="235"/>
      <c r="R556" s="235"/>
      <c r="S556" s="235"/>
      <c r="T556" s="236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37" t="s">
        <v>134</v>
      </c>
      <c r="AU556" s="237" t="s">
        <v>81</v>
      </c>
      <c r="AV556" s="13" t="s">
        <v>81</v>
      </c>
      <c r="AW556" s="13" t="s">
        <v>31</v>
      </c>
      <c r="AX556" s="13" t="s">
        <v>74</v>
      </c>
      <c r="AY556" s="237" t="s">
        <v>126</v>
      </c>
    </row>
    <row r="557" s="13" customFormat="1">
      <c r="A557" s="13"/>
      <c r="B557" s="226"/>
      <c r="C557" s="227"/>
      <c r="D557" s="228" t="s">
        <v>134</v>
      </c>
      <c r="E557" s="229" t="s">
        <v>1</v>
      </c>
      <c r="F557" s="230" t="s">
        <v>519</v>
      </c>
      <c r="G557" s="227"/>
      <c r="H557" s="231">
        <v>38.350000000000001</v>
      </c>
      <c r="I557" s="232"/>
      <c r="J557" s="227"/>
      <c r="K557" s="227"/>
      <c r="L557" s="233"/>
      <c r="M557" s="234"/>
      <c r="N557" s="235"/>
      <c r="O557" s="235"/>
      <c r="P557" s="235"/>
      <c r="Q557" s="235"/>
      <c r="R557" s="235"/>
      <c r="S557" s="235"/>
      <c r="T557" s="23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37" t="s">
        <v>134</v>
      </c>
      <c r="AU557" s="237" t="s">
        <v>81</v>
      </c>
      <c r="AV557" s="13" t="s">
        <v>81</v>
      </c>
      <c r="AW557" s="13" t="s">
        <v>31</v>
      </c>
      <c r="AX557" s="13" t="s">
        <v>74</v>
      </c>
      <c r="AY557" s="237" t="s">
        <v>126</v>
      </c>
    </row>
    <row r="558" s="13" customFormat="1">
      <c r="A558" s="13"/>
      <c r="B558" s="226"/>
      <c r="C558" s="227"/>
      <c r="D558" s="228" t="s">
        <v>134</v>
      </c>
      <c r="E558" s="229" t="s">
        <v>1</v>
      </c>
      <c r="F558" s="230" t="s">
        <v>520</v>
      </c>
      <c r="G558" s="227"/>
      <c r="H558" s="231">
        <v>39.719999999999999</v>
      </c>
      <c r="I558" s="232"/>
      <c r="J558" s="227"/>
      <c r="K558" s="227"/>
      <c r="L558" s="233"/>
      <c r="M558" s="234"/>
      <c r="N558" s="235"/>
      <c r="O558" s="235"/>
      <c r="P558" s="235"/>
      <c r="Q558" s="235"/>
      <c r="R558" s="235"/>
      <c r="S558" s="235"/>
      <c r="T558" s="23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7" t="s">
        <v>134</v>
      </c>
      <c r="AU558" s="237" t="s">
        <v>81</v>
      </c>
      <c r="AV558" s="13" t="s">
        <v>81</v>
      </c>
      <c r="AW558" s="13" t="s">
        <v>31</v>
      </c>
      <c r="AX558" s="13" t="s">
        <v>74</v>
      </c>
      <c r="AY558" s="237" t="s">
        <v>126</v>
      </c>
    </row>
    <row r="559" s="13" customFormat="1">
      <c r="A559" s="13"/>
      <c r="B559" s="226"/>
      <c r="C559" s="227"/>
      <c r="D559" s="228" t="s">
        <v>134</v>
      </c>
      <c r="E559" s="229" t="s">
        <v>1</v>
      </c>
      <c r="F559" s="230" t="s">
        <v>521</v>
      </c>
      <c r="G559" s="227"/>
      <c r="H559" s="231">
        <v>41.340000000000003</v>
      </c>
      <c r="I559" s="232"/>
      <c r="J559" s="227"/>
      <c r="K559" s="227"/>
      <c r="L559" s="233"/>
      <c r="M559" s="234"/>
      <c r="N559" s="235"/>
      <c r="O559" s="235"/>
      <c r="P559" s="235"/>
      <c r="Q559" s="235"/>
      <c r="R559" s="235"/>
      <c r="S559" s="235"/>
      <c r="T559" s="23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7" t="s">
        <v>134</v>
      </c>
      <c r="AU559" s="237" t="s">
        <v>81</v>
      </c>
      <c r="AV559" s="13" t="s">
        <v>81</v>
      </c>
      <c r="AW559" s="13" t="s">
        <v>31</v>
      </c>
      <c r="AX559" s="13" t="s">
        <v>74</v>
      </c>
      <c r="AY559" s="237" t="s">
        <v>126</v>
      </c>
    </row>
    <row r="560" s="13" customFormat="1">
      <c r="A560" s="13"/>
      <c r="B560" s="226"/>
      <c r="C560" s="227"/>
      <c r="D560" s="228" t="s">
        <v>134</v>
      </c>
      <c r="E560" s="229" t="s">
        <v>1</v>
      </c>
      <c r="F560" s="230" t="s">
        <v>522</v>
      </c>
      <c r="G560" s="227"/>
      <c r="H560" s="231">
        <v>42.950000000000003</v>
      </c>
      <c r="I560" s="232"/>
      <c r="J560" s="227"/>
      <c r="K560" s="227"/>
      <c r="L560" s="233"/>
      <c r="M560" s="234"/>
      <c r="N560" s="235"/>
      <c r="O560" s="235"/>
      <c r="P560" s="235"/>
      <c r="Q560" s="235"/>
      <c r="R560" s="235"/>
      <c r="S560" s="235"/>
      <c r="T560" s="236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37" t="s">
        <v>134</v>
      </c>
      <c r="AU560" s="237" t="s">
        <v>81</v>
      </c>
      <c r="AV560" s="13" t="s">
        <v>81</v>
      </c>
      <c r="AW560" s="13" t="s">
        <v>31</v>
      </c>
      <c r="AX560" s="13" t="s">
        <v>74</v>
      </c>
      <c r="AY560" s="237" t="s">
        <v>126</v>
      </c>
    </row>
    <row r="561" s="13" customFormat="1">
      <c r="A561" s="13"/>
      <c r="B561" s="226"/>
      <c r="C561" s="227"/>
      <c r="D561" s="228" t="s">
        <v>134</v>
      </c>
      <c r="E561" s="229" t="s">
        <v>1</v>
      </c>
      <c r="F561" s="230" t="s">
        <v>523</v>
      </c>
      <c r="G561" s="227"/>
      <c r="H561" s="231">
        <v>43.100000000000001</v>
      </c>
      <c r="I561" s="232"/>
      <c r="J561" s="227"/>
      <c r="K561" s="227"/>
      <c r="L561" s="233"/>
      <c r="M561" s="234"/>
      <c r="N561" s="235"/>
      <c r="O561" s="235"/>
      <c r="P561" s="235"/>
      <c r="Q561" s="235"/>
      <c r="R561" s="235"/>
      <c r="S561" s="235"/>
      <c r="T561" s="23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37" t="s">
        <v>134</v>
      </c>
      <c r="AU561" s="237" t="s">
        <v>81</v>
      </c>
      <c r="AV561" s="13" t="s">
        <v>81</v>
      </c>
      <c r="AW561" s="13" t="s">
        <v>31</v>
      </c>
      <c r="AX561" s="13" t="s">
        <v>74</v>
      </c>
      <c r="AY561" s="237" t="s">
        <v>126</v>
      </c>
    </row>
    <row r="562" s="13" customFormat="1">
      <c r="A562" s="13"/>
      <c r="B562" s="226"/>
      <c r="C562" s="227"/>
      <c r="D562" s="228" t="s">
        <v>134</v>
      </c>
      <c r="E562" s="229" t="s">
        <v>1</v>
      </c>
      <c r="F562" s="230" t="s">
        <v>524</v>
      </c>
      <c r="G562" s="227"/>
      <c r="H562" s="231">
        <v>41.710000000000001</v>
      </c>
      <c r="I562" s="232"/>
      <c r="J562" s="227"/>
      <c r="K562" s="227"/>
      <c r="L562" s="233"/>
      <c r="M562" s="234"/>
      <c r="N562" s="235"/>
      <c r="O562" s="235"/>
      <c r="P562" s="235"/>
      <c r="Q562" s="235"/>
      <c r="R562" s="235"/>
      <c r="S562" s="235"/>
      <c r="T562" s="23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37" t="s">
        <v>134</v>
      </c>
      <c r="AU562" s="237" t="s">
        <v>81</v>
      </c>
      <c r="AV562" s="13" t="s">
        <v>81</v>
      </c>
      <c r="AW562" s="13" t="s">
        <v>31</v>
      </c>
      <c r="AX562" s="13" t="s">
        <v>74</v>
      </c>
      <c r="AY562" s="237" t="s">
        <v>126</v>
      </c>
    </row>
    <row r="563" s="13" customFormat="1">
      <c r="A563" s="13"/>
      <c r="B563" s="226"/>
      <c r="C563" s="227"/>
      <c r="D563" s="228" t="s">
        <v>134</v>
      </c>
      <c r="E563" s="229" t="s">
        <v>1</v>
      </c>
      <c r="F563" s="230" t="s">
        <v>525</v>
      </c>
      <c r="G563" s="227"/>
      <c r="H563" s="231">
        <v>25.260000000000002</v>
      </c>
      <c r="I563" s="232"/>
      <c r="J563" s="227"/>
      <c r="K563" s="227"/>
      <c r="L563" s="233"/>
      <c r="M563" s="234"/>
      <c r="N563" s="235"/>
      <c r="O563" s="235"/>
      <c r="P563" s="235"/>
      <c r="Q563" s="235"/>
      <c r="R563" s="235"/>
      <c r="S563" s="235"/>
      <c r="T563" s="236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37" t="s">
        <v>134</v>
      </c>
      <c r="AU563" s="237" t="s">
        <v>81</v>
      </c>
      <c r="AV563" s="13" t="s">
        <v>81</v>
      </c>
      <c r="AW563" s="13" t="s">
        <v>31</v>
      </c>
      <c r="AX563" s="13" t="s">
        <v>74</v>
      </c>
      <c r="AY563" s="237" t="s">
        <v>126</v>
      </c>
    </row>
    <row r="564" s="13" customFormat="1">
      <c r="A564" s="13"/>
      <c r="B564" s="226"/>
      <c r="C564" s="227"/>
      <c r="D564" s="228" t="s">
        <v>134</v>
      </c>
      <c r="E564" s="229" t="s">
        <v>1</v>
      </c>
      <c r="F564" s="230" t="s">
        <v>526</v>
      </c>
      <c r="G564" s="227"/>
      <c r="H564" s="231">
        <v>34.100000000000001</v>
      </c>
      <c r="I564" s="232"/>
      <c r="J564" s="227"/>
      <c r="K564" s="227"/>
      <c r="L564" s="233"/>
      <c r="M564" s="234"/>
      <c r="N564" s="235"/>
      <c r="O564" s="235"/>
      <c r="P564" s="235"/>
      <c r="Q564" s="235"/>
      <c r="R564" s="235"/>
      <c r="S564" s="235"/>
      <c r="T564" s="23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7" t="s">
        <v>134</v>
      </c>
      <c r="AU564" s="237" t="s">
        <v>81</v>
      </c>
      <c r="AV564" s="13" t="s">
        <v>81</v>
      </c>
      <c r="AW564" s="13" t="s">
        <v>31</v>
      </c>
      <c r="AX564" s="13" t="s">
        <v>74</v>
      </c>
      <c r="AY564" s="237" t="s">
        <v>126</v>
      </c>
    </row>
    <row r="565" s="13" customFormat="1">
      <c r="A565" s="13"/>
      <c r="B565" s="226"/>
      <c r="C565" s="227"/>
      <c r="D565" s="228" t="s">
        <v>134</v>
      </c>
      <c r="E565" s="229" t="s">
        <v>1</v>
      </c>
      <c r="F565" s="230" t="s">
        <v>527</v>
      </c>
      <c r="G565" s="227"/>
      <c r="H565" s="231">
        <v>43.030000000000001</v>
      </c>
      <c r="I565" s="232"/>
      <c r="J565" s="227"/>
      <c r="K565" s="227"/>
      <c r="L565" s="233"/>
      <c r="M565" s="234"/>
      <c r="N565" s="235"/>
      <c r="O565" s="235"/>
      <c r="P565" s="235"/>
      <c r="Q565" s="235"/>
      <c r="R565" s="235"/>
      <c r="S565" s="235"/>
      <c r="T565" s="236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37" t="s">
        <v>134</v>
      </c>
      <c r="AU565" s="237" t="s">
        <v>81</v>
      </c>
      <c r="AV565" s="13" t="s">
        <v>81</v>
      </c>
      <c r="AW565" s="13" t="s">
        <v>31</v>
      </c>
      <c r="AX565" s="13" t="s">
        <v>74</v>
      </c>
      <c r="AY565" s="237" t="s">
        <v>126</v>
      </c>
    </row>
    <row r="566" s="13" customFormat="1">
      <c r="A566" s="13"/>
      <c r="B566" s="226"/>
      <c r="C566" s="227"/>
      <c r="D566" s="228" t="s">
        <v>134</v>
      </c>
      <c r="E566" s="229" t="s">
        <v>1</v>
      </c>
      <c r="F566" s="230" t="s">
        <v>528</v>
      </c>
      <c r="G566" s="227"/>
      <c r="H566" s="231">
        <v>15.32</v>
      </c>
      <c r="I566" s="232"/>
      <c r="J566" s="227"/>
      <c r="K566" s="227"/>
      <c r="L566" s="233"/>
      <c r="M566" s="234"/>
      <c r="N566" s="235"/>
      <c r="O566" s="235"/>
      <c r="P566" s="235"/>
      <c r="Q566" s="235"/>
      <c r="R566" s="235"/>
      <c r="S566" s="235"/>
      <c r="T566" s="23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37" t="s">
        <v>134</v>
      </c>
      <c r="AU566" s="237" t="s">
        <v>81</v>
      </c>
      <c r="AV566" s="13" t="s">
        <v>81</v>
      </c>
      <c r="AW566" s="13" t="s">
        <v>31</v>
      </c>
      <c r="AX566" s="13" t="s">
        <v>74</v>
      </c>
      <c r="AY566" s="237" t="s">
        <v>126</v>
      </c>
    </row>
    <row r="567" s="13" customFormat="1">
      <c r="A567" s="13"/>
      <c r="B567" s="226"/>
      <c r="C567" s="227"/>
      <c r="D567" s="228" t="s">
        <v>134</v>
      </c>
      <c r="E567" s="229" t="s">
        <v>1</v>
      </c>
      <c r="F567" s="230" t="s">
        <v>529</v>
      </c>
      <c r="G567" s="227"/>
      <c r="H567" s="231">
        <v>43.329999999999998</v>
      </c>
      <c r="I567" s="232"/>
      <c r="J567" s="227"/>
      <c r="K567" s="227"/>
      <c r="L567" s="233"/>
      <c r="M567" s="234"/>
      <c r="N567" s="235"/>
      <c r="O567" s="235"/>
      <c r="P567" s="235"/>
      <c r="Q567" s="235"/>
      <c r="R567" s="235"/>
      <c r="S567" s="235"/>
      <c r="T567" s="236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37" t="s">
        <v>134</v>
      </c>
      <c r="AU567" s="237" t="s">
        <v>81</v>
      </c>
      <c r="AV567" s="13" t="s">
        <v>81</v>
      </c>
      <c r="AW567" s="13" t="s">
        <v>31</v>
      </c>
      <c r="AX567" s="13" t="s">
        <v>74</v>
      </c>
      <c r="AY567" s="237" t="s">
        <v>126</v>
      </c>
    </row>
    <row r="568" s="13" customFormat="1">
      <c r="A568" s="13"/>
      <c r="B568" s="226"/>
      <c r="C568" s="227"/>
      <c r="D568" s="228" t="s">
        <v>134</v>
      </c>
      <c r="E568" s="229" t="s">
        <v>1</v>
      </c>
      <c r="F568" s="230" t="s">
        <v>530</v>
      </c>
      <c r="G568" s="227"/>
      <c r="H568" s="231">
        <v>41.039999999999999</v>
      </c>
      <c r="I568" s="232"/>
      <c r="J568" s="227"/>
      <c r="K568" s="227"/>
      <c r="L568" s="233"/>
      <c r="M568" s="234"/>
      <c r="N568" s="235"/>
      <c r="O568" s="235"/>
      <c r="P568" s="235"/>
      <c r="Q568" s="235"/>
      <c r="R568" s="235"/>
      <c r="S568" s="235"/>
      <c r="T568" s="23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37" t="s">
        <v>134</v>
      </c>
      <c r="AU568" s="237" t="s">
        <v>81</v>
      </c>
      <c r="AV568" s="13" t="s">
        <v>81</v>
      </c>
      <c r="AW568" s="13" t="s">
        <v>31</v>
      </c>
      <c r="AX568" s="13" t="s">
        <v>74</v>
      </c>
      <c r="AY568" s="237" t="s">
        <v>126</v>
      </c>
    </row>
    <row r="569" s="13" customFormat="1">
      <c r="A569" s="13"/>
      <c r="B569" s="226"/>
      <c r="C569" s="227"/>
      <c r="D569" s="228" t="s">
        <v>134</v>
      </c>
      <c r="E569" s="229" t="s">
        <v>1</v>
      </c>
      <c r="F569" s="230" t="s">
        <v>531</v>
      </c>
      <c r="G569" s="227"/>
      <c r="H569" s="231">
        <v>41.590000000000003</v>
      </c>
      <c r="I569" s="232"/>
      <c r="J569" s="227"/>
      <c r="K569" s="227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134</v>
      </c>
      <c r="AU569" s="237" t="s">
        <v>81</v>
      </c>
      <c r="AV569" s="13" t="s">
        <v>81</v>
      </c>
      <c r="AW569" s="13" t="s">
        <v>31</v>
      </c>
      <c r="AX569" s="13" t="s">
        <v>74</v>
      </c>
      <c r="AY569" s="237" t="s">
        <v>126</v>
      </c>
    </row>
    <row r="570" s="13" customFormat="1">
      <c r="A570" s="13"/>
      <c r="B570" s="226"/>
      <c r="C570" s="227"/>
      <c r="D570" s="228" t="s">
        <v>134</v>
      </c>
      <c r="E570" s="229" t="s">
        <v>1</v>
      </c>
      <c r="F570" s="230" t="s">
        <v>532</v>
      </c>
      <c r="G570" s="227"/>
      <c r="H570" s="231">
        <v>40.200000000000003</v>
      </c>
      <c r="I570" s="232"/>
      <c r="J570" s="227"/>
      <c r="K570" s="227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134</v>
      </c>
      <c r="AU570" s="237" t="s">
        <v>81</v>
      </c>
      <c r="AV570" s="13" t="s">
        <v>81</v>
      </c>
      <c r="AW570" s="13" t="s">
        <v>31</v>
      </c>
      <c r="AX570" s="13" t="s">
        <v>74</v>
      </c>
      <c r="AY570" s="237" t="s">
        <v>126</v>
      </c>
    </row>
    <row r="571" s="14" customFormat="1">
      <c r="A571" s="14"/>
      <c r="B571" s="238"/>
      <c r="C571" s="239"/>
      <c r="D571" s="228" t="s">
        <v>134</v>
      </c>
      <c r="E571" s="240" t="s">
        <v>1</v>
      </c>
      <c r="F571" s="241" t="s">
        <v>137</v>
      </c>
      <c r="G571" s="239"/>
      <c r="H571" s="242">
        <v>1935.26</v>
      </c>
      <c r="I571" s="243"/>
      <c r="J571" s="239"/>
      <c r="K571" s="239"/>
      <c r="L571" s="244"/>
      <c r="M571" s="245"/>
      <c r="N571" s="246"/>
      <c r="O571" s="246"/>
      <c r="P571" s="246"/>
      <c r="Q571" s="246"/>
      <c r="R571" s="246"/>
      <c r="S571" s="246"/>
      <c r="T571" s="24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48" t="s">
        <v>134</v>
      </c>
      <c r="AU571" s="248" t="s">
        <v>81</v>
      </c>
      <c r="AV571" s="14" t="s">
        <v>132</v>
      </c>
      <c r="AW571" s="14" t="s">
        <v>31</v>
      </c>
      <c r="AX571" s="14" t="s">
        <v>79</v>
      </c>
      <c r="AY571" s="248" t="s">
        <v>126</v>
      </c>
    </row>
    <row r="572" s="2" customFormat="1" ht="24.15" customHeight="1">
      <c r="A572" s="38"/>
      <c r="B572" s="39"/>
      <c r="C572" s="212" t="s">
        <v>537</v>
      </c>
      <c r="D572" s="212" t="s">
        <v>128</v>
      </c>
      <c r="E572" s="213" t="s">
        <v>538</v>
      </c>
      <c r="F572" s="214" t="s">
        <v>539</v>
      </c>
      <c r="G572" s="215" t="s">
        <v>131</v>
      </c>
      <c r="H572" s="216">
        <v>3870.52</v>
      </c>
      <c r="I572" s="217"/>
      <c r="J572" s="218">
        <f>ROUND(I572*H572,2)</f>
        <v>0</v>
      </c>
      <c r="K572" s="219"/>
      <c r="L572" s="44"/>
      <c r="M572" s="220" t="s">
        <v>1</v>
      </c>
      <c r="N572" s="221" t="s">
        <v>39</v>
      </c>
      <c r="O572" s="91"/>
      <c r="P572" s="222">
        <f>O572*H572</f>
        <v>0</v>
      </c>
      <c r="Q572" s="222">
        <v>0.012</v>
      </c>
      <c r="R572" s="222">
        <f>Q572*H572</f>
        <v>46.446240000000003</v>
      </c>
      <c r="S572" s="222">
        <v>0</v>
      </c>
      <c r="T572" s="223">
        <f>S572*H572</f>
        <v>0</v>
      </c>
      <c r="U572" s="38"/>
      <c r="V572" s="38"/>
      <c r="W572" s="38"/>
      <c r="X572" s="38"/>
      <c r="Y572" s="38"/>
      <c r="Z572" s="38"/>
      <c r="AA572" s="38"/>
      <c r="AB572" s="38"/>
      <c r="AC572" s="38"/>
      <c r="AD572" s="38"/>
      <c r="AE572" s="38"/>
      <c r="AR572" s="224" t="s">
        <v>132</v>
      </c>
      <c r="AT572" s="224" t="s">
        <v>128</v>
      </c>
      <c r="AU572" s="224" t="s">
        <v>81</v>
      </c>
      <c r="AY572" s="17" t="s">
        <v>126</v>
      </c>
      <c r="BE572" s="225">
        <f>IF(N572="základní",J572,0)</f>
        <v>0</v>
      </c>
      <c r="BF572" s="225">
        <f>IF(N572="snížená",J572,0)</f>
        <v>0</v>
      </c>
      <c r="BG572" s="225">
        <f>IF(N572="zákl. přenesená",J572,0)</f>
        <v>0</v>
      </c>
      <c r="BH572" s="225">
        <f>IF(N572="sníž. přenesená",J572,0)</f>
        <v>0</v>
      </c>
      <c r="BI572" s="225">
        <f>IF(N572="nulová",J572,0)</f>
        <v>0</v>
      </c>
      <c r="BJ572" s="17" t="s">
        <v>79</v>
      </c>
      <c r="BK572" s="225">
        <f>ROUND(I572*H572,2)</f>
        <v>0</v>
      </c>
      <c r="BL572" s="17" t="s">
        <v>132</v>
      </c>
      <c r="BM572" s="224" t="s">
        <v>540</v>
      </c>
    </row>
    <row r="573" s="13" customFormat="1">
      <c r="A573" s="13"/>
      <c r="B573" s="226"/>
      <c r="C573" s="227"/>
      <c r="D573" s="228" t="s">
        <v>134</v>
      </c>
      <c r="E573" s="229" t="s">
        <v>1</v>
      </c>
      <c r="F573" s="230" t="s">
        <v>541</v>
      </c>
      <c r="G573" s="227"/>
      <c r="H573" s="231">
        <v>3870.52</v>
      </c>
      <c r="I573" s="232"/>
      <c r="J573" s="227"/>
      <c r="K573" s="227"/>
      <c r="L573" s="233"/>
      <c r="M573" s="234"/>
      <c r="N573" s="235"/>
      <c r="O573" s="235"/>
      <c r="P573" s="235"/>
      <c r="Q573" s="235"/>
      <c r="R573" s="235"/>
      <c r="S573" s="235"/>
      <c r="T573" s="236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T573" s="237" t="s">
        <v>134</v>
      </c>
      <c r="AU573" s="237" t="s">
        <v>81</v>
      </c>
      <c r="AV573" s="13" t="s">
        <v>81</v>
      </c>
      <c r="AW573" s="13" t="s">
        <v>31</v>
      </c>
      <c r="AX573" s="13" t="s">
        <v>79</v>
      </c>
      <c r="AY573" s="237" t="s">
        <v>126</v>
      </c>
    </row>
    <row r="574" s="2" customFormat="1" ht="21.75" customHeight="1">
      <c r="A574" s="38"/>
      <c r="B574" s="39"/>
      <c r="C574" s="212" t="s">
        <v>542</v>
      </c>
      <c r="D574" s="212" t="s">
        <v>128</v>
      </c>
      <c r="E574" s="213" t="s">
        <v>543</v>
      </c>
      <c r="F574" s="214" t="s">
        <v>544</v>
      </c>
      <c r="G574" s="215" t="s">
        <v>131</v>
      </c>
      <c r="H574" s="216">
        <v>1935.26</v>
      </c>
      <c r="I574" s="217"/>
      <c r="J574" s="218">
        <f>ROUND(I574*H574,2)</f>
        <v>0</v>
      </c>
      <c r="K574" s="219"/>
      <c r="L574" s="44"/>
      <c r="M574" s="220" t="s">
        <v>1</v>
      </c>
      <c r="N574" s="221" t="s">
        <v>39</v>
      </c>
      <c r="O574" s="91"/>
      <c r="P574" s="222">
        <f>O574*H574</f>
        <v>0</v>
      </c>
      <c r="Q574" s="222">
        <v>0.016199999999999999</v>
      </c>
      <c r="R574" s="222">
        <f>Q574*H574</f>
        <v>31.351211999999997</v>
      </c>
      <c r="S574" s="222">
        <v>0</v>
      </c>
      <c r="T574" s="223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24" t="s">
        <v>132</v>
      </c>
      <c r="AT574" s="224" t="s">
        <v>128</v>
      </c>
      <c r="AU574" s="224" t="s">
        <v>81</v>
      </c>
      <c r="AY574" s="17" t="s">
        <v>126</v>
      </c>
      <c r="BE574" s="225">
        <f>IF(N574="základní",J574,0)</f>
        <v>0</v>
      </c>
      <c r="BF574" s="225">
        <f>IF(N574="snížená",J574,0)</f>
        <v>0</v>
      </c>
      <c r="BG574" s="225">
        <f>IF(N574="zákl. přenesená",J574,0)</f>
        <v>0</v>
      </c>
      <c r="BH574" s="225">
        <f>IF(N574="sníž. přenesená",J574,0)</f>
        <v>0</v>
      </c>
      <c r="BI574" s="225">
        <f>IF(N574="nulová",J574,0)</f>
        <v>0</v>
      </c>
      <c r="BJ574" s="17" t="s">
        <v>79</v>
      </c>
      <c r="BK574" s="225">
        <f>ROUND(I574*H574,2)</f>
        <v>0</v>
      </c>
      <c r="BL574" s="17" t="s">
        <v>132</v>
      </c>
      <c r="BM574" s="224" t="s">
        <v>545</v>
      </c>
    </row>
    <row r="575" s="13" customFormat="1">
      <c r="A575" s="13"/>
      <c r="B575" s="226"/>
      <c r="C575" s="227"/>
      <c r="D575" s="228" t="s">
        <v>134</v>
      </c>
      <c r="E575" s="229" t="s">
        <v>1</v>
      </c>
      <c r="F575" s="230" t="s">
        <v>468</v>
      </c>
      <c r="G575" s="227"/>
      <c r="H575" s="231">
        <v>6.5</v>
      </c>
      <c r="I575" s="232"/>
      <c r="J575" s="227"/>
      <c r="K575" s="227"/>
      <c r="L575" s="233"/>
      <c r="M575" s="234"/>
      <c r="N575" s="235"/>
      <c r="O575" s="235"/>
      <c r="P575" s="235"/>
      <c r="Q575" s="235"/>
      <c r="R575" s="235"/>
      <c r="S575" s="235"/>
      <c r="T575" s="23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7" t="s">
        <v>134</v>
      </c>
      <c r="AU575" s="237" t="s">
        <v>81</v>
      </c>
      <c r="AV575" s="13" t="s">
        <v>81</v>
      </c>
      <c r="AW575" s="13" t="s">
        <v>31</v>
      </c>
      <c r="AX575" s="13" t="s">
        <v>74</v>
      </c>
      <c r="AY575" s="237" t="s">
        <v>126</v>
      </c>
    </row>
    <row r="576" s="13" customFormat="1">
      <c r="A576" s="13"/>
      <c r="B576" s="226"/>
      <c r="C576" s="227"/>
      <c r="D576" s="228" t="s">
        <v>134</v>
      </c>
      <c r="E576" s="229" t="s">
        <v>1</v>
      </c>
      <c r="F576" s="230" t="s">
        <v>469</v>
      </c>
      <c r="G576" s="227"/>
      <c r="H576" s="231">
        <v>78.150000000000006</v>
      </c>
      <c r="I576" s="232"/>
      <c r="J576" s="227"/>
      <c r="K576" s="227"/>
      <c r="L576" s="233"/>
      <c r="M576" s="234"/>
      <c r="N576" s="235"/>
      <c r="O576" s="235"/>
      <c r="P576" s="235"/>
      <c r="Q576" s="235"/>
      <c r="R576" s="235"/>
      <c r="S576" s="235"/>
      <c r="T576" s="23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37" t="s">
        <v>134</v>
      </c>
      <c r="AU576" s="237" t="s">
        <v>81</v>
      </c>
      <c r="AV576" s="13" t="s">
        <v>81</v>
      </c>
      <c r="AW576" s="13" t="s">
        <v>31</v>
      </c>
      <c r="AX576" s="13" t="s">
        <v>74</v>
      </c>
      <c r="AY576" s="237" t="s">
        <v>126</v>
      </c>
    </row>
    <row r="577" s="13" customFormat="1">
      <c r="A577" s="13"/>
      <c r="B577" s="226"/>
      <c r="C577" s="227"/>
      <c r="D577" s="228" t="s">
        <v>134</v>
      </c>
      <c r="E577" s="229" t="s">
        <v>1</v>
      </c>
      <c r="F577" s="230" t="s">
        <v>470</v>
      </c>
      <c r="G577" s="227"/>
      <c r="H577" s="231">
        <v>97.069999999999993</v>
      </c>
      <c r="I577" s="232"/>
      <c r="J577" s="227"/>
      <c r="K577" s="227"/>
      <c r="L577" s="233"/>
      <c r="M577" s="234"/>
      <c r="N577" s="235"/>
      <c r="O577" s="235"/>
      <c r="P577" s="235"/>
      <c r="Q577" s="235"/>
      <c r="R577" s="235"/>
      <c r="S577" s="235"/>
      <c r="T577" s="23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37" t="s">
        <v>134</v>
      </c>
      <c r="AU577" s="237" t="s">
        <v>81</v>
      </c>
      <c r="AV577" s="13" t="s">
        <v>81</v>
      </c>
      <c r="AW577" s="13" t="s">
        <v>31</v>
      </c>
      <c r="AX577" s="13" t="s">
        <v>74</v>
      </c>
      <c r="AY577" s="237" t="s">
        <v>126</v>
      </c>
    </row>
    <row r="578" s="13" customFormat="1">
      <c r="A578" s="13"/>
      <c r="B578" s="226"/>
      <c r="C578" s="227"/>
      <c r="D578" s="228" t="s">
        <v>134</v>
      </c>
      <c r="E578" s="229" t="s">
        <v>1</v>
      </c>
      <c r="F578" s="230" t="s">
        <v>471</v>
      </c>
      <c r="G578" s="227"/>
      <c r="H578" s="231">
        <v>20.140000000000001</v>
      </c>
      <c r="I578" s="232"/>
      <c r="J578" s="227"/>
      <c r="K578" s="227"/>
      <c r="L578" s="233"/>
      <c r="M578" s="234"/>
      <c r="N578" s="235"/>
      <c r="O578" s="235"/>
      <c r="P578" s="235"/>
      <c r="Q578" s="235"/>
      <c r="R578" s="235"/>
      <c r="S578" s="235"/>
      <c r="T578" s="23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7" t="s">
        <v>134</v>
      </c>
      <c r="AU578" s="237" t="s">
        <v>81</v>
      </c>
      <c r="AV578" s="13" t="s">
        <v>81</v>
      </c>
      <c r="AW578" s="13" t="s">
        <v>31</v>
      </c>
      <c r="AX578" s="13" t="s">
        <v>74</v>
      </c>
      <c r="AY578" s="237" t="s">
        <v>126</v>
      </c>
    </row>
    <row r="579" s="13" customFormat="1">
      <c r="A579" s="13"/>
      <c r="B579" s="226"/>
      <c r="C579" s="227"/>
      <c r="D579" s="228" t="s">
        <v>134</v>
      </c>
      <c r="E579" s="229" t="s">
        <v>1</v>
      </c>
      <c r="F579" s="230" t="s">
        <v>472</v>
      </c>
      <c r="G579" s="227"/>
      <c r="H579" s="231">
        <v>16.120000000000001</v>
      </c>
      <c r="I579" s="232"/>
      <c r="J579" s="227"/>
      <c r="K579" s="227"/>
      <c r="L579" s="233"/>
      <c r="M579" s="234"/>
      <c r="N579" s="235"/>
      <c r="O579" s="235"/>
      <c r="P579" s="235"/>
      <c r="Q579" s="235"/>
      <c r="R579" s="235"/>
      <c r="S579" s="235"/>
      <c r="T579" s="23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7" t="s">
        <v>134</v>
      </c>
      <c r="AU579" s="237" t="s">
        <v>81</v>
      </c>
      <c r="AV579" s="13" t="s">
        <v>81</v>
      </c>
      <c r="AW579" s="13" t="s">
        <v>31</v>
      </c>
      <c r="AX579" s="13" t="s">
        <v>74</v>
      </c>
      <c r="AY579" s="237" t="s">
        <v>126</v>
      </c>
    </row>
    <row r="580" s="13" customFormat="1">
      <c r="A580" s="13"/>
      <c r="B580" s="226"/>
      <c r="C580" s="227"/>
      <c r="D580" s="228" t="s">
        <v>134</v>
      </c>
      <c r="E580" s="229" t="s">
        <v>1</v>
      </c>
      <c r="F580" s="230" t="s">
        <v>473</v>
      </c>
      <c r="G580" s="227"/>
      <c r="H580" s="231">
        <v>7.5899999999999999</v>
      </c>
      <c r="I580" s="232"/>
      <c r="J580" s="227"/>
      <c r="K580" s="227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134</v>
      </c>
      <c r="AU580" s="237" t="s">
        <v>81</v>
      </c>
      <c r="AV580" s="13" t="s">
        <v>81</v>
      </c>
      <c r="AW580" s="13" t="s">
        <v>31</v>
      </c>
      <c r="AX580" s="13" t="s">
        <v>74</v>
      </c>
      <c r="AY580" s="237" t="s">
        <v>126</v>
      </c>
    </row>
    <row r="581" s="13" customFormat="1">
      <c r="A581" s="13"/>
      <c r="B581" s="226"/>
      <c r="C581" s="227"/>
      <c r="D581" s="228" t="s">
        <v>134</v>
      </c>
      <c r="E581" s="229" t="s">
        <v>1</v>
      </c>
      <c r="F581" s="230" t="s">
        <v>474</v>
      </c>
      <c r="G581" s="227"/>
      <c r="H581" s="231">
        <v>17.66</v>
      </c>
      <c r="I581" s="232"/>
      <c r="J581" s="227"/>
      <c r="K581" s="227"/>
      <c r="L581" s="233"/>
      <c r="M581" s="234"/>
      <c r="N581" s="235"/>
      <c r="O581" s="235"/>
      <c r="P581" s="235"/>
      <c r="Q581" s="235"/>
      <c r="R581" s="235"/>
      <c r="S581" s="235"/>
      <c r="T581" s="236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T581" s="237" t="s">
        <v>134</v>
      </c>
      <c r="AU581" s="237" t="s">
        <v>81</v>
      </c>
      <c r="AV581" s="13" t="s">
        <v>81</v>
      </c>
      <c r="AW581" s="13" t="s">
        <v>31</v>
      </c>
      <c r="AX581" s="13" t="s">
        <v>74</v>
      </c>
      <c r="AY581" s="237" t="s">
        <v>126</v>
      </c>
    </row>
    <row r="582" s="13" customFormat="1">
      <c r="A582" s="13"/>
      <c r="B582" s="226"/>
      <c r="C582" s="227"/>
      <c r="D582" s="228" t="s">
        <v>134</v>
      </c>
      <c r="E582" s="229" t="s">
        <v>1</v>
      </c>
      <c r="F582" s="230" t="s">
        <v>475</v>
      </c>
      <c r="G582" s="227"/>
      <c r="H582" s="231">
        <v>10</v>
      </c>
      <c r="I582" s="232"/>
      <c r="J582" s="227"/>
      <c r="K582" s="227"/>
      <c r="L582" s="233"/>
      <c r="M582" s="234"/>
      <c r="N582" s="235"/>
      <c r="O582" s="235"/>
      <c r="P582" s="235"/>
      <c r="Q582" s="235"/>
      <c r="R582" s="235"/>
      <c r="S582" s="235"/>
      <c r="T582" s="23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37" t="s">
        <v>134</v>
      </c>
      <c r="AU582" s="237" t="s">
        <v>81</v>
      </c>
      <c r="AV582" s="13" t="s">
        <v>81</v>
      </c>
      <c r="AW582" s="13" t="s">
        <v>31</v>
      </c>
      <c r="AX582" s="13" t="s">
        <v>74</v>
      </c>
      <c r="AY582" s="237" t="s">
        <v>126</v>
      </c>
    </row>
    <row r="583" s="13" customFormat="1">
      <c r="A583" s="13"/>
      <c r="B583" s="226"/>
      <c r="C583" s="227"/>
      <c r="D583" s="228" t="s">
        <v>134</v>
      </c>
      <c r="E583" s="229" t="s">
        <v>1</v>
      </c>
      <c r="F583" s="230" t="s">
        <v>476</v>
      </c>
      <c r="G583" s="227"/>
      <c r="H583" s="231">
        <v>18.329999999999998</v>
      </c>
      <c r="I583" s="232"/>
      <c r="J583" s="227"/>
      <c r="K583" s="227"/>
      <c r="L583" s="233"/>
      <c r="M583" s="234"/>
      <c r="N583" s="235"/>
      <c r="O583" s="235"/>
      <c r="P583" s="235"/>
      <c r="Q583" s="235"/>
      <c r="R583" s="235"/>
      <c r="S583" s="235"/>
      <c r="T583" s="236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37" t="s">
        <v>134</v>
      </c>
      <c r="AU583" s="237" t="s">
        <v>81</v>
      </c>
      <c r="AV583" s="13" t="s">
        <v>81</v>
      </c>
      <c r="AW583" s="13" t="s">
        <v>31</v>
      </c>
      <c r="AX583" s="13" t="s">
        <v>74</v>
      </c>
      <c r="AY583" s="237" t="s">
        <v>126</v>
      </c>
    </row>
    <row r="584" s="13" customFormat="1">
      <c r="A584" s="13"/>
      <c r="B584" s="226"/>
      <c r="C584" s="227"/>
      <c r="D584" s="228" t="s">
        <v>134</v>
      </c>
      <c r="E584" s="229" t="s">
        <v>1</v>
      </c>
      <c r="F584" s="230" t="s">
        <v>477</v>
      </c>
      <c r="G584" s="227"/>
      <c r="H584" s="231">
        <v>14.49</v>
      </c>
      <c r="I584" s="232"/>
      <c r="J584" s="227"/>
      <c r="K584" s="227"/>
      <c r="L584" s="233"/>
      <c r="M584" s="234"/>
      <c r="N584" s="235"/>
      <c r="O584" s="235"/>
      <c r="P584" s="235"/>
      <c r="Q584" s="235"/>
      <c r="R584" s="235"/>
      <c r="S584" s="235"/>
      <c r="T584" s="236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37" t="s">
        <v>134</v>
      </c>
      <c r="AU584" s="237" t="s">
        <v>81</v>
      </c>
      <c r="AV584" s="13" t="s">
        <v>81</v>
      </c>
      <c r="AW584" s="13" t="s">
        <v>31</v>
      </c>
      <c r="AX584" s="13" t="s">
        <v>74</v>
      </c>
      <c r="AY584" s="237" t="s">
        <v>126</v>
      </c>
    </row>
    <row r="585" s="13" customFormat="1">
      <c r="A585" s="13"/>
      <c r="B585" s="226"/>
      <c r="C585" s="227"/>
      <c r="D585" s="228" t="s">
        <v>134</v>
      </c>
      <c r="E585" s="229" t="s">
        <v>1</v>
      </c>
      <c r="F585" s="230" t="s">
        <v>478</v>
      </c>
      <c r="G585" s="227"/>
      <c r="H585" s="231">
        <v>13.789999999999999</v>
      </c>
      <c r="I585" s="232"/>
      <c r="J585" s="227"/>
      <c r="K585" s="227"/>
      <c r="L585" s="233"/>
      <c r="M585" s="234"/>
      <c r="N585" s="235"/>
      <c r="O585" s="235"/>
      <c r="P585" s="235"/>
      <c r="Q585" s="235"/>
      <c r="R585" s="235"/>
      <c r="S585" s="235"/>
      <c r="T585" s="23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7" t="s">
        <v>134</v>
      </c>
      <c r="AU585" s="237" t="s">
        <v>81</v>
      </c>
      <c r="AV585" s="13" t="s">
        <v>81</v>
      </c>
      <c r="AW585" s="13" t="s">
        <v>31</v>
      </c>
      <c r="AX585" s="13" t="s">
        <v>74</v>
      </c>
      <c r="AY585" s="237" t="s">
        <v>126</v>
      </c>
    </row>
    <row r="586" s="13" customFormat="1">
      <c r="A586" s="13"/>
      <c r="B586" s="226"/>
      <c r="C586" s="227"/>
      <c r="D586" s="228" t="s">
        <v>134</v>
      </c>
      <c r="E586" s="229" t="s">
        <v>1</v>
      </c>
      <c r="F586" s="230" t="s">
        <v>479</v>
      </c>
      <c r="G586" s="227"/>
      <c r="H586" s="231">
        <v>18.91</v>
      </c>
      <c r="I586" s="232"/>
      <c r="J586" s="227"/>
      <c r="K586" s="227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134</v>
      </c>
      <c r="AU586" s="237" t="s">
        <v>81</v>
      </c>
      <c r="AV586" s="13" t="s">
        <v>81</v>
      </c>
      <c r="AW586" s="13" t="s">
        <v>31</v>
      </c>
      <c r="AX586" s="13" t="s">
        <v>74</v>
      </c>
      <c r="AY586" s="237" t="s">
        <v>126</v>
      </c>
    </row>
    <row r="587" s="13" customFormat="1">
      <c r="A587" s="13"/>
      <c r="B587" s="226"/>
      <c r="C587" s="227"/>
      <c r="D587" s="228" t="s">
        <v>134</v>
      </c>
      <c r="E587" s="229" t="s">
        <v>1</v>
      </c>
      <c r="F587" s="230" t="s">
        <v>480</v>
      </c>
      <c r="G587" s="227"/>
      <c r="H587" s="231">
        <v>8.1099999999999994</v>
      </c>
      <c r="I587" s="232"/>
      <c r="J587" s="227"/>
      <c r="K587" s="227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134</v>
      </c>
      <c r="AU587" s="237" t="s">
        <v>81</v>
      </c>
      <c r="AV587" s="13" t="s">
        <v>81</v>
      </c>
      <c r="AW587" s="13" t="s">
        <v>31</v>
      </c>
      <c r="AX587" s="13" t="s">
        <v>74</v>
      </c>
      <c r="AY587" s="237" t="s">
        <v>126</v>
      </c>
    </row>
    <row r="588" s="13" customFormat="1">
      <c r="A588" s="13"/>
      <c r="B588" s="226"/>
      <c r="C588" s="227"/>
      <c r="D588" s="228" t="s">
        <v>134</v>
      </c>
      <c r="E588" s="229" t="s">
        <v>1</v>
      </c>
      <c r="F588" s="230" t="s">
        <v>481</v>
      </c>
      <c r="G588" s="227"/>
      <c r="H588" s="231">
        <v>20.73</v>
      </c>
      <c r="I588" s="232"/>
      <c r="J588" s="227"/>
      <c r="K588" s="227"/>
      <c r="L588" s="233"/>
      <c r="M588" s="234"/>
      <c r="N588" s="235"/>
      <c r="O588" s="235"/>
      <c r="P588" s="235"/>
      <c r="Q588" s="235"/>
      <c r="R588" s="235"/>
      <c r="S588" s="235"/>
      <c r="T588" s="23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7" t="s">
        <v>134</v>
      </c>
      <c r="AU588" s="237" t="s">
        <v>81</v>
      </c>
      <c r="AV588" s="13" t="s">
        <v>81</v>
      </c>
      <c r="AW588" s="13" t="s">
        <v>31</v>
      </c>
      <c r="AX588" s="13" t="s">
        <v>74</v>
      </c>
      <c r="AY588" s="237" t="s">
        <v>126</v>
      </c>
    </row>
    <row r="589" s="13" customFormat="1">
      <c r="A589" s="13"/>
      <c r="B589" s="226"/>
      <c r="C589" s="227"/>
      <c r="D589" s="228" t="s">
        <v>134</v>
      </c>
      <c r="E589" s="229" t="s">
        <v>1</v>
      </c>
      <c r="F589" s="230" t="s">
        <v>482</v>
      </c>
      <c r="G589" s="227"/>
      <c r="H589" s="231">
        <v>14.949999999999999</v>
      </c>
      <c r="I589" s="232"/>
      <c r="J589" s="227"/>
      <c r="K589" s="227"/>
      <c r="L589" s="233"/>
      <c r="M589" s="234"/>
      <c r="N589" s="235"/>
      <c r="O589" s="235"/>
      <c r="P589" s="235"/>
      <c r="Q589" s="235"/>
      <c r="R589" s="235"/>
      <c r="S589" s="235"/>
      <c r="T589" s="236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T589" s="237" t="s">
        <v>134</v>
      </c>
      <c r="AU589" s="237" t="s">
        <v>81</v>
      </c>
      <c r="AV589" s="13" t="s">
        <v>81</v>
      </c>
      <c r="AW589" s="13" t="s">
        <v>31</v>
      </c>
      <c r="AX589" s="13" t="s">
        <v>74</v>
      </c>
      <c r="AY589" s="237" t="s">
        <v>126</v>
      </c>
    </row>
    <row r="590" s="13" customFormat="1">
      <c r="A590" s="13"/>
      <c r="B590" s="226"/>
      <c r="C590" s="227"/>
      <c r="D590" s="228" t="s">
        <v>134</v>
      </c>
      <c r="E590" s="229" t="s">
        <v>1</v>
      </c>
      <c r="F590" s="230" t="s">
        <v>483</v>
      </c>
      <c r="G590" s="227"/>
      <c r="H590" s="231">
        <v>32.490000000000002</v>
      </c>
      <c r="I590" s="232"/>
      <c r="J590" s="227"/>
      <c r="K590" s="227"/>
      <c r="L590" s="233"/>
      <c r="M590" s="234"/>
      <c r="N590" s="235"/>
      <c r="O590" s="235"/>
      <c r="P590" s="235"/>
      <c r="Q590" s="235"/>
      <c r="R590" s="235"/>
      <c r="S590" s="235"/>
      <c r="T590" s="23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7" t="s">
        <v>134</v>
      </c>
      <c r="AU590" s="237" t="s">
        <v>81</v>
      </c>
      <c r="AV590" s="13" t="s">
        <v>81</v>
      </c>
      <c r="AW590" s="13" t="s">
        <v>31</v>
      </c>
      <c r="AX590" s="13" t="s">
        <v>74</v>
      </c>
      <c r="AY590" s="237" t="s">
        <v>126</v>
      </c>
    </row>
    <row r="591" s="13" customFormat="1">
      <c r="A591" s="13"/>
      <c r="B591" s="226"/>
      <c r="C591" s="227"/>
      <c r="D591" s="228" t="s">
        <v>134</v>
      </c>
      <c r="E591" s="229" t="s">
        <v>1</v>
      </c>
      <c r="F591" s="230" t="s">
        <v>484</v>
      </c>
      <c r="G591" s="227"/>
      <c r="H591" s="231">
        <v>16.579999999999998</v>
      </c>
      <c r="I591" s="232"/>
      <c r="J591" s="227"/>
      <c r="K591" s="227"/>
      <c r="L591" s="233"/>
      <c r="M591" s="234"/>
      <c r="N591" s="235"/>
      <c r="O591" s="235"/>
      <c r="P591" s="235"/>
      <c r="Q591" s="235"/>
      <c r="R591" s="235"/>
      <c r="S591" s="235"/>
      <c r="T591" s="236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37" t="s">
        <v>134</v>
      </c>
      <c r="AU591" s="237" t="s">
        <v>81</v>
      </c>
      <c r="AV591" s="13" t="s">
        <v>81</v>
      </c>
      <c r="AW591" s="13" t="s">
        <v>31</v>
      </c>
      <c r="AX591" s="13" t="s">
        <v>74</v>
      </c>
      <c r="AY591" s="237" t="s">
        <v>126</v>
      </c>
    </row>
    <row r="592" s="13" customFormat="1">
      <c r="A592" s="13"/>
      <c r="B592" s="226"/>
      <c r="C592" s="227"/>
      <c r="D592" s="228" t="s">
        <v>134</v>
      </c>
      <c r="E592" s="229" t="s">
        <v>1</v>
      </c>
      <c r="F592" s="230" t="s">
        <v>485</v>
      </c>
      <c r="G592" s="227"/>
      <c r="H592" s="231">
        <v>16.109999999999999</v>
      </c>
      <c r="I592" s="232"/>
      <c r="J592" s="227"/>
      <c r="K592" s="227"/>
      <c r="L592" s="233"/>
      <c r="M592" s="234"/>
      <c r="N592" s="235"/>
      <c r="O592" s="235"/>
      <c r="P592" s="235"/>
      <c r="Q592" s="235"/>
      <c r="R592" s="235"/>
      <c r="S592" s="235"/>
      <c r="T592" s="23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37" t="s">
        <v>134</v>
      </c>
      <c r="AU592" s="237" t="s">
        <v>81</v>
      </c>
      <c r="AV592" s="13" t="s">
        <v>81</v>
      </c>
      <c r="AW592" s="13" t="s">
        <v>31</v>
      </c>
      <c r="AX592" s="13" t="s">
        <v>74</v>
      </c>
      <c r="AY592" s="237" t="s">
        <v>126</v>
      </c>
    </row>
    <row r="593" s="13" customFormat="1">
      <c r="A593" s="13"/>
      <c r="B593" s="226"/>
      <c r="C593" s="227"/>
      <c r="D593" s="228" t="s">
        <v>134</v>
      </c>
      <c r="E593" s="229" t="s">
        <v>1</v>
      </c>
      <c r="F593" s="230" t="s">
        <v>486</v>
      </c>
      <c r="G593" s="227"/>
      <c r="H593" s="231">
        <v>17.16</v>
      </c>
      <c r="I593" s="232"/>
      <c r="J593" s="227"/>
      <c r="K593" s="227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134</v>
      </c>
      <c r="AU593" s="237" t="s">
        <v>81</v>
      </c>
      <c r="AV593" s="13" t="s">
        <v>81</v>
      </c>
      <c r="AW593" s="13" t="s">
        <v>31</v>
      </c>
      <c r="AX593" s="13" t="s">
        <v>74</v>
      </c>
      <c r="AY593" s="237" t="s">
        <v>126</v>
      </c>
    </row>
    <row r="594" s="13" customFormat="1">
      <c r="A594" s="13"/>
      <c r="B594" s="226"/>
      <c r="C594" s="227"/>
      <c r="D594" s="228" t="s">
        <v>134</v>
      </c>
      <c r="E594" s="229" t="s">
        <v>1</v>
      </c>
      <c r="F594" s="230" t="s">
        <v>487</v>
      </c>
      <c r="G594" s="227"/>
      <c r="H594" s="231">
        <v>23.109999999999999</v>
      </c>
      <c r="I594" s="232"/>
      <c r="J594" s="227"/>
      <c r="K594" s="227"/>
      <c r="L594" s="233"/>
      <c r="M594" s="234"/>
      <c r="N594" s="235"/>
      <c r="O594" s="235"/>
      <c r="P594" s="235"/>
      <c r="Q594" s="235"/>
      <c r="R594" s="235"/>
      <c r="S594" s="235"/>
      <c r="T594" s="236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37" t="s">
        <v>134</v>
      </c>
      <c r="AU594" s="237" t="s">
        <v>81</v>
      </c>
      <c r="AV594" s="13" t="s">
        <v>81</v>
      </c>
      <c r="AW594" s="13" t="s">
        <v>31</v>
      </c>
      <c r="AX594" s="13" t="s">
        <v>74</v>
      </c>
      <c r="AY594" s="237" t="s">
        <v>126</v>
      </c>
    </row>
    <row r="595" s="13" customFormat="1">
      <c r="A595" s="13"/>
      <c r="B595" s="226"/>
      <c r="C595" s="227"/>
      <c r="D595" s="228" t="s">
        <v>134</v>
      </c>
      <c r="E595" s="229" t="s">
        <v>1</v>
      </c>
      <c r="F595" s="230" t="s">
        <v>488</v>
      </c>
      <c r="G595" s="227"/>
      <c r="H595" s="231">
        <v>13.92</v>
      </c>
      <c r="I595" s="232"/>
      <c r="J595" s="227"/>
      <c r="K595" s="227"/>
      <c r="L595" s="233"/>
      <c r="M595" s="234"/>
      <c r="N595" s="235"/>
      <c r="O595" s="235"/>
      <c r="P595" s="235"/>
      <c r="Q595" s="235"/>
      <c r="R595" s="235"/>
      <c r="S595" s="235"/>
      <c r="T595" s="23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7" t="s">
        <v>134</v>
      </c>
      <c r="AU595" s="237" t="s">
        <v>81</v>
      </c>
      <c r="AV595" s="13" t="s">
        <v>81</v>
      </c>
      <c r="AW595" s="13" t="s">
        <v>31</v>
      </c>
      <c r="AX595" s="13" t="s">
        <v>74</v>
      </c>
      <c r="AY595" s="237" t="s">
        <v>126</v>
      </c>
    </row>
    <row r="596" s="13" customFormat="1">
      <c r="A596" s="13"/>
      <c r="B596" s="226"/>
      <c r="C596" s="227"/>
      <c r="D596" s="228" t="s">
        <v>134</v>
      </c>
      <c r="E596" s="229" t="s">
        <v>1</v>
      </c>
      <c r="F596" s="230" t="s">
        <v>489</v>
      </c>
      <c r="G596" s="227"/>
      <c r="H596" s="231">
        <v>22.949999999999999</v>
      </c>
      <c r="I596" s="232"/>
      <c r="J596" s="227"/>
      <c r="K596" s="227"/>
      <c r="L596" s="233"/>
      <c r="M596" s="234"/>
      <c r="N596" s="235"/>
      <c r="O596" s="235"/>
      <c r="P596" s="235"/>
      <c r="Q596" s="235"/>
      <c r="R596" s="235"/>
      <c r="S596" s="235"/>
      <c r="T596" s="23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37" t="s">
        <v>134</v>
      </c>
      <c r="AU596" s="237" t="s">
        <v>81</v>
      </c>
      <c r="AV596" s="13" t="s">
        <v>81</v>
      </c>
      <c r="AW596" s="13" t="s">
        <v>31</v>
      </c>
      <c r="AX596" s="13" t="s">
        <v>74</v>
      </c>
      <c r="AY596" s="237" t="s">
        <v>126</v>
      </c>
    </row>
    <row r="597" s="13" customFormat="1">
      <c r="A597" s="13"/>
      <c r="B597" s="226"/>
      <c r="C597" s="227"/>
      <c r="D597" s="228" t="s">
        <v>134</v>
      </c>
      <c r="E597" s="229" t="s">
        <v>1</v>
      </c>
      <c r="F597" s="230" t="s">
        <v>490</v>
      </c>
      <c r="G597" s="227"/>
      <c r="H597" s="231">
        <v>17.199999999999999</v>
      </c>
      <c r="I597" s="232"/>
      <c r="J597" s="227"/>
      <c r="K597" s="227"/>
      <c r="L597" s="233"/>
      <c r="M597" s="234"/>
      <c r="N597" s="235"/>
      <c r="O597" s="235"/>
      <c r="P597" s="235"/>
      <c r="Q597" s="235"/>
      <c r="R597" s="235"/>
      <c r="S597" s="235"/>
      <c r="T597" s="23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37" t="s">
        <v>134</v>
      </c>
      <c r="AU597" s="237" t="s">
        <v>81</v>
      </c>
      <c r="AV597" s="13" t="s">
        <v>81</v>
      </c>
      <c r="AW597" s="13" t="s">
        <v>31</v>
      </c>
      <c r="AX597" s="13" t="s">
        <v>74</v>
      </c>
      <c r="AY597" s="237" t="s">
        <v>126</v>
      </c>
    </row>
    <row r="598" s="13" customFormat="1">
      <c r="A598" s="13"/>
      <c r="B598" s="226"/>
      <c r="C598" s="227"/>
      <c r="D598" s="228" t="s">
        <v>134</v>
      </c>
      <c r="E598" s="229" t="s">
        <v>1</v>
      </c>
      <c r="F598" s="230" t="s">
        <v>491</v>
      </c>
      <c r="G598" s="227"/>
      <c r="H598" s="231">
        <v>22.539999999999999</v>
      </c>
      <c r="I598" s="232"/>
      <c r="J598" s="227"/>
      <c r="K598" s="227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134</v>
      </c>
      <c r="AU598" s="237" t="s">
        <v>81</v>
      </c>
      <c r="AV598" s="13" t="s">
        <v>81</v>
      </c>
      <c r="AW598" s="13" t="s">
        <v>31</v>
      </c>
      <c r="AX598" s="13" t="s">
        <v>74</v>
      </c>
      <c r="AY598" s="237" t="s">
        <v>126</v>
      </c>
    </row>
    <row r="599" s="13" customFormat="1">
      <c r="A599" s="13"/>
      <c r="B599" s="226"/>
      <c r="C599" s="227"/>
      <c r="D599" s="228" t="s">
        <v>134</v>
      </c>
      <c r="E599" s="229" t="s">
        <v>1</v>
      </c>
      <c r="F599" s="230" t="s">
        <v>492</v>
      </c>
      <c r="G599" s="227"/>
      <c r="H599" s="231">
        <v>35.950000000000003</v>
      </c>
      <c r="I599" s="232"/>
      <c r="J599" s="227"/>
      <c r="K599" s="227"/>
      <c r="L599" s="233"/>
      <c r="M599" s="234"/>
      <c r="N599" s="235"/>
      <c r="O599" s="235"/>
      <c r="P599" s="235"/>
      <c r="Q599" s="235"/>
      <c r="R599" s="235"/>
      <c r="S599" s="235"/>
      <c r="T599" s="23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7" t="s">
        <v>134</v>
      </c>
      <c r="AU599" s="237" t="s">
        <v>81</v>
      </c>
      <c r="AV599" s="13" t="s">
        <v>81</v>
      </c>
      <c r="AW599" s="13" t="s">
        <v>31</v>
      </c>
      <c r="AX599" s="13" t="s">
        <v>74</v>
      </c>
      <c r="AY599" s="237" t="s">
        <v>126</v>
      </c>
    </row>
    <row r="600" s="13" customFormat="1">
      <c r="A600" s="13"/>
      <c r="B600" s="226"/>
      <c r="C600" s="227"/>
      <c r="D600" s="228" t="s">
        <v>134</v>
      </c>
      <c r="E600" s="229" t="s">
        <v>1</v>
      </c>
      <c r="F600" s="230" t="s">
        <v>493</v>
      </c>
      <c r="G600" s="227"/>
      <c r="H600" s="231">
        <v>33.57</v>
      </c>
      <c r="I600" s="232"/>
      <c r="J600" s="227"/>
      <c r="K600" s="227"/>
      <c r="L600" s="233"/>
      <c r="M600" s="234"/>
      <c r="N600" s="235"/>
      <c r="O600" s="235"/>
      <c r="P600" s="235"/>
      <c r="Q600" s="235"/>
      <c r="R600" s="235"/>
      <c r="S600" s="235"/>
      <c r="T600" s="23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7" t="s">
        <v>134</v>
      </c>
      <c r="AU600" s="237" t="s">
        <v>81</v>
      </c>
      <c r="AV600" s="13" t="s">
        <v>81</v>
      </c>
      <c r="AW600" s="13" t="s">
        <v>31</v>
      </c>
      <c r="AX600" s="13" t="s">
        <v>74</v>
      </c>
      <c r="AY600" s="237" t="s">
        <v>126</v>
      </c>
    </row>
    <row r="601" s="13" customFormat="1">
      <c r="A601" s="13"/>
      <c r="B601" s="226"/>
      <c r="C601" s="227"/>
      <c r="D601" s="228" t="s">
        <v>134</v>
      </c>
      <c r="E601" s="229" t="s">
        <v>1</v>
      </c>
      <c r="F601" s="230" t="s">
        <v>494</v>
      </c>
      <c r="G601" s="227"/>
      <c r="H601" s="231">
        <v>48.469999999999999</v>
      </c>
      <c r="I601" s="232"/>
      <c r="J601" s="227"/>
      <c r="K601" s="227"/>
      <c r="L601" s="233"/>
      <c r="M601" s="234"/>
      <c r="N601" s="235"/>
      <c r="O601" s="235"/>
      <c r="P601" s="235"/>
      <c r="Q601" s="235"/>
      <c r="R601" s="235"/>
      <c r="S601" s="235"/>
      <c r="T601" s="236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37" t="s">
        <v>134</v>
      </c>
      <c r="AU601" s="237" t="s">
        <v>81</v>
      </c>
      <c r="AV601" s="13" t="s">
        <v>81</v>
      </c>
      <c r="AW601" s="13" t="s">
        <v>31</v>
      </c>
      <c r="AX601" s="13" t="s">
        <v>74</v>
      </c>
      <c r="AY601" s="237" t="s">
        <v>126</v>
      </c>
    </row>
    <row r="602" s="13" customFormat="1">
      <c r="A602" s="13"/>
      <c r="B602" s="226"/>
      <c r="C602" s="227"/>
      <c r="D602" s="228" t="s">
        <v>134</v>
      </c>
      <c r="E602" s="229" t="s">
        <v>1</v>
      </c>
      <c r="F602" s="230" t="s">
        <v>495</v>
      </c>
      <c r="G602" s="227"/>
      <c r="H602" s="231">
        <v>39.5</v>
      </c>
      <c r="I602" s="232"/>
      <c r="J602" s="227"/>
      <c r="K602" s="227"/>
      <c r="L602" s="233"/>
      <c r="M602" s="234"/>
      <c r="N602" s="235"/>
      <c r="O602" s="235"/>
      <c r="P602" s="235"/>
      <c r="Q602" s="235"/>
      <c r="R602" s="235"/>
      <c r="S602" s="235"/>
      <c r="T602" s="236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37" t="s">
        <v>134</v>
      </c>
      <c r="AU602" s="237" t="s">
        <v>81</v>
      </c>
      <c r="AV602" s="13" t="s">
        <v>81</v>
      </c>
      <c r="AW602" s="13" t="s">
        <v>31</v>
      </c>
      <c r="AX602" s="13" t="s">
        <v>74</v>
      </c>
      <c r="AY602" s="237" t="s">
        <v>126</v>
      </c>
    </row>
    <row r="603" s="13" customFormat="1">
      <c r="A603" s="13"/>
      <c r="B603" s="226"/>
      <c r="C603" s="227"/>
      <c r="D603" s="228" t="s">
        <v>134</v>
      </c>
      <c r="E603" s="229" t="s">
        <v>1</v>
      </c>
      <c r="F603" s="230" t="s">
        <v>496</v>
      </c>
      <c r="G603" s="227"/>
      <c r="H603" s="231">
        <v>38.969999999999999</v>
      </c>
      <c r="I603" s="232"/>
      <c r="J603" s="227"/>
      <c r="K603" s="227"/>
      <c r="L603" s="233"/>
      <c r="M603" s="234"/>
      <c r="N603" s="235"/>
      <c r="O603" s="235"/>
      <c r="P603" s="235"/>
      <c r="Q603" s="235"/>
      <c r="R603" s="235"/>
      <c r="S603" s="235"/>
      <c r="T603" s="236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37" t="s">
        <v>134</v>
      </c>
      <c r="AU603" s="237" t="s">
        <v>81</v>
      </c>
      <c r="AV603" s="13" t="s">
        <v>81</v>
      </c>
      <c r="AW603" s="13" t="s">
        <v>31</v>
      </c>
      <c r="AX603" s="13" t="s">
        <v>74</v>
      </c>
      <c r="AY603" s="237" t="s">
        <v>126</v>
      </c>
    </row>
    <row r="604" s="13" customFormat="1">
      <c r="A604" s="13"/>
      <c r="B604" s="226"/>
      <c r="C604" s="227"/>
      <c r="D604" s="228" t="s">
        <v>134</v>
      </c>
      <c r="E604" s="229" t="s">
        <v>1</v>
      </c>
      <c r="F604" s="230" t="s">
        <v>497</v>
      </c>
      <c r="G604" s="227"/>
      <c r="H604" s="231">
        <v>33.049999999999997</v>
      </c>
      <c r="I604" s="232"/>
      <c r="J604" s="227"/>
      <c r="K604" s="227"/>
      <c r="L604" s="233"/>
      <c r="M604" s="234"/>
      <c r="N604" s="235"/>
      <c r="O604" s="235"/>
      <c r="P604" s="235"/>
      <c r="Q604" s="235"/>
      <c r="R604" s="235"/>
      <c r="S604" s="235"/>
      <c r="T604" s="23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37" t="s">
        <v>134</v>
      </c>
      <c r="AU604" s="237" t="s">
        <v>81</v>
      </c>
      <c r="AV604" s="13" t="s">
        <v>81</v>
      </c>
      <c r="AW604" s="13" t="s">
        <v>31</v>
      </c>
      <c r="AX604" s="13" t="s">
        <v>74</v>
      </c>
      <c r="AY604" s="237" t="s">
        <v>126</v>
      </c>
    </row>
    <row r="605" s="13" customFormat="1">
      <c r="A605" s="13"/>
      <c r="B605" s="226"/>
      <c r="C605" s="227"/>
      <c r="D605" s="228" t="s">
        <v>134</v>
      </c>
      <c r="E605" s="229" t="s">
        <v>1</v>
      </c>
      <c r="F605" s="230" t="s">
        <v>498</v>
      </c>
      <c r="G605" s="227"/>
      <c r="H605" s="231">
        <v>30.420000000000002</v>
      </c>
      <c r="I605" s="232"/>
      <c r="J605" s="227"/>
      <c r="K605" s="227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134</v>
      </c>
      <c r="AU605" s="237" t="s">
        <v>81</v>
      </c>
      <c r="AV605" s="13" t="s">
        <v>81</v>
      </c>
      <c r="AW605" s="13" t="s">
        <v>31</v>
      </c>
      <c r="AX605" s="13" t="s">
        <v>74</v>
      </c>
      <c r="AY605" s="237" t="s">
        <v>126</v>
      </c>
    </row>
    <row r="606" s="13" customFormat="1">
      <c r="A606" s="13"/>
      <c r="B606" s="226"/>
      <c r="C606" s="227"/>
      <c r="D606" s="228" t="s">
        <v>134</v>
      </c>
      <c r="E606" s="229" t="s">
        <v>1</v>
      </c>
      <c r="F606" s="230" t="s">
        <v>499</v>
      </c>
      <c r="G606" s="227"/>
      <c r="H606" s="231">
        <v>16.949999999999999</v>
      </c>
      <c r="I606" s="232"/>
      <c r="J606" s="227"/>
      <c r="K606" s="227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134</v>
      </c>
      <c r="AU606" s="237" t="s">
        <v>81</v>
      </c>
      <c r="AV606" s="13" t="s">
        <v>81</v>
      </c>
      <c r="AW606" s="13" t="s">
        <v>31</v>
      </c>
      <c r="AX606" s="13" t="s">
        <v>74</v>
      </c>
      <c r="AY606" s="237" t="s">
        <v>126</v>
      </c>
    </row>
    <row r="607" s="13" customFormat="1">
      <c r="A607" s="13"/>
      <c r="B607" s="226"/>
      <c r="C607" s="227"/>
      <c r="D607" s="228" t="s">
        <v>134</v>
      </c>
      <c r="E607" s="229" t="s">
        <v>1</v>
      </c>
      <c r="F607" s="230" t="s">
        <v>500</v>
      </c>
      <c r="G607" s="227"/>
      <c r="H607" s="231">
        <v>40.460000000000001</v>
      </c>
      <c r="I607" s="232"/>
      <c r="J607" s="227"/>
      <c r="K607" s="227"/>
      <c r="L607" s="233"/>
      <c r="M607" s="234"/>
      <c r="N607" s="235"/>
      <c r="O607" s="235"/>
      <c r="P607" s="235"/>
      <c r="Q607" s="235"/>
      <c r="R607" s="235"/>
      <c r="S607" s="235"/>
      <c r="T607" s="236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T607" s="237" t="s">
        <v>134</v>
      </c>
      <c r="AU607" s="237" t="s">
        <v>81</v>
      </c>
      <c r="AV607" s="13" t="s">
        <v>81</v>
      </c>
      <c r="AW607" s="13" t="s">
        <v>31</v>
      </c>
      <c r="AX607" s="13" t="s">
        <v>74</v>
      </c>
      <c r="AY607" s="237" t="s">
        <v>126</v>
      </c>
    </row>
    <row r="608" s="13" customFormat="1">
      <c r="A608" s="13"/>
      <c r="B608" s="226"/>
      <c r="C608" s="227"/>
      <c r="D608" s="228" t="s">
        <v>134</v>
      </c>
      <c r="E608" s="229" t="s">
        <v>1</v>
      </c>
      <c r="F608" s="230" t="s">
        <v>501</v>
      </c>
      <c r="G608" s="227"/>
      <c r="H608" s="231">
        <v>42.100000000000001</v>
      </c>
      <c r="I608" s="232"/>
      <c r="J608" s="227"/>
      <c r="K608" s="227"/>
      <c r="L608" s="233"/>
      <c r="M608" s="234"/>
      <c r="N608" s="235"/>
      <c r="O608" s="235"/>
      <c r="P608" s="235"/>
      <c r="Q608" s="235"/>
      <c r="R608" s="235"/>
      <c r="S608" s="235"/>
      <c r="T608" s="236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37" t="s">
        <v>134</v>
      </c>
      <c r="AU608" s="237" t="s">
        <v>81</v>
      </c>
      <c r="AV608" s="13" t="s">
        <v>81</v>
      </c>
      <c r="AW608" s="13" t="s">
        <v>31</v>
      </c>
      <c r="AX608" s="13" t="s">
        <v>74</v>
      </c>
      <c r="AY608" s="237" t="s">
        <v>126</v>
      </c>
    </row>
    <row r="609" s="13" customFormat="1">
      <c r="A609" s="13"/>
      <c r="B609" s="226"/>
      <c r="C609" s="227"/>
      <c r="D609" s="228" t="s">
        <v>134</v>
      </c>
      <c r="E609" s="229" t="s">
        <v>1</v>
      </c>
      <c r="F609" s="230" t="s">
        <v>502</v>
      </c>
      <c r="G609" s="227"/>
      <c r="H609" s="231">
        <v>24.850000000000001</v>
      </c>
      <c r="I609" s="232"/>
      <c r="J609" s="227"/>
      <c r="K609" s="227"/>
      <c r="L609" s="233"/>
      <c r="M609" s="234"/>
      <c r="N609" s="235"/>
      <c r="O609" s="235"/>
      <c r="P609" s="235"/>
      <c r="Q609" s="235"/>
      <c r="R609" s="235"/>
      <c r="S609" s="235"/>
      <c r="T609" s="236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37" t="s">
        <v>134</v>
      </c>
      <c r="AU609" s="237" t="s">
        <v>81</v>
      </c>
      <c r="AV609" s="13" t="s">
        <v>81</v>
      </c>
      <c r="AW609" s="13" t="s">
        <v>31</v>
      </c>
      <c r="AX609" s="13" t="s">
        <v>74</v>
      </c>
      <c r="AY609" s="237" t="s">
        <v>126</v>
      </c>
    </row>
    <row r="610" s="13" customFormat="1">
      <c r="A610" s="13"/>
      <c r="B610" s="226"/>
      <c r="C610" s="227"/>
      <c r="D610" s="228" t="s">
        <v>134</v>
      </c>
      <c r="E610" s="229" t="s">
        <v>1</v>
      </c>
      <c r="F610" s="230" t="s">
        <v>503</v>
      </c>
      <c r="G610" s="227"/>
      <c r="H610" s="231">
        <v>25.559999999999999</v>
      </c>
      <c r="I610" s="232"/>
      <c r="J610" s="227"/>
      <c r="K610" s="227"/>
      <c r="L610" s="233"/>
      <c r="M610" s="234"/>
      <c r="N610" s="235"/>
      <c r="O610" s="235"/>
      <c r="P610" s="235"/>
      <c r="Q610" s="235"/>
      <c r="R610" s="235"/>
      <c r="S610" s="235"/>
      <c r="T610" s="23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7" t="s">
        <v>134</v>
      </c>
      <c r="AU610" s="237" t="s">
        <v>81</v>
      </c>
      <c r="AV610" s="13" t="s">
        <v>81</v>
      </c>
      <c r="AW610" s="13" t="s">
        <v>31</v>
      </c>
      <c r="AX610" s="13" t="s">
        <v>74</v>
      </c>
      <c r="AY610" s="237" t="s">
        <v>126</v>
      </c>
    </row>
    <row r="611" s="13" customFormat="1">
      <c r="A611" s="13"/>
      <c r="B611" s="226"/>
      <c r="C611" s="227"/>
      <c r="D611" s="228" t="s">
        <v>134</v>
      </c>
      <c r="E611" s="229" t="s">
        <v>1</v>
      </c>
      <c r="F611" s="230" t="s">
        <v>504</v>
      </c>
      <c r="G611" s="227"/>
      <c r="H611" s="231">
        <v>29.149999999999999</v>
      </c>
      <c r="I611" s="232"/>
      <c r="J611" s="227"/>
      <c r="K611" s="227"/>
      <c r="L611" s="233"/>
      <c r="M611" s="234"/>
      <c r="N611" s="235"/>
      <c r="O611" s="235"/>
      <c r="P611" s="235"/>
      <c r="Q611" s="235"/>
      <c r="R611" s="235"/>
      <c r="S611" s="235"/>
      <c r="T611" s="236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T611" s="237" t="s">
        <v>134</v>
      </c>
      <c r="AU611" s="237" t="s">
        <v>81</v>
      </c>
      <c r="AV611" s="13" t="s">
        <v>81</v>
      </c>
      <c r="AW611" s="13" t="s">
        <v>31</v>
      </c>
      <c r="AX611" s="13" t="s">
        <v>74</v>
      </c>
      <c r="AY611" s="237" t="s">
        <v>126</v>
      </c>
    </row>
    <row r="612" s="13" customFormat="1">
      <c r="A612" s="13"/>
      <c r="B612" s="226"/>
      <c r="C612" s="227"/>
      <c r="D612" s="228" t="s">
        <v>134</v>
      </c>
      <c r="E612" s="229" t="s">
        <v>1</v>
      </c>
      <c r="F612" s="230" t="s">
        <v>505</v>
      </c>
      <c r="G612" s="227"/>
      <c r="H612" s="231">
        <v>8.7100000000000009</v>
      </c>
      <c r="I612" s="232"/>
      <c r="J612" s="227"/>
      <c r="K612" s="227"/>
      <c r="L612" s="233"/>
      <c r="M612" s="234"/>
      <c r="N612" s="235"/>
      <c r="O612" s="235"/>
      <c r="P612" s="235"/>
      <c r="Q612" s="235"/>
      <c r="R612" s="235"/>
      <c r="S612" s="235"/>
      <c r="T612" s="23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37" t="s">
        <v>134</v>
      </c>
      <c r="AU612" s="237" t="s">
        <v>81</v>
      </c>
      <c r="AV612" s="13" t="s">
        <v>81</v>
      </c>
      <c r="AW612" s="13" t="s">
        <v>31</v>
      </c>
      <c r="AX612" s="13" t="s">
        <v>74</v>
      </c>
      <c r="AY612" s="237" t="s">
        <v>126</v>
      </c>
    </row>
    <row r="613" s="13" customFormat="1">
      <c r="A613" s="13"/>
      <c r="B613" s="226"/>
      <c r="C613" s="227"/>
      <c r="D613" s="228" t="s">
        <v>134</v>
      </c>
      <c r="E613" s="229" t="s">
        <v>1</v>
      </c>
      <c r="F613" s="230" t="s">
        <v>506</v>
      </c>
      <c r="G613" s="227"/>
      <c r="H613" s="231">
        <v>24.699999999999999</v>
      </c>
      <c r="I613" s="232"/>
      <c r="J613" s="227"/>
      <c r="K613" s="227"/>
      <c r="L613" s="233"/>
      <c r="M613" s="234"/>
      <c r="N613" s="235"/>
      <c r="O613" s="235"/>
      <c r="P613" s="235"/>
      <c r="Q613" s="235"/>
      <c r="R613" s="235"/>
      <c r="S613" s="235"/>
      <c r="T613" s="23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37" t="s">
        <v>134</v>
      </c>
      <c r="AU613" s="237" t="s">
        <v>81</v>
      </c>
      <c r="AV613" s="13" t="s">
        <v>81</v>
      </c>
      <c r="AW613" s="13" t="s">
        <v>31</v>
      </c>
      <c r="AX613" s="13" t="s">
        <v>74</v>
      </c>
      <c r="AY613" s="237" t="s">
        <v>126</v>
      </c>
    </row>
    <row r="614" s="13" customFormat="1">
      <c r="A614" s="13"/>
      <c r="B614" s="226"/>
      <c r="C614" s="227"/>
      <c r="D614" s="228" t="s">
        <v>134</v>
      </c>
      <c r="E614" s="229" t="s">
        <v>1</v>
      </c>
      <c r="F614" s="230" t="s">
        <v>507</v>
      </c>
      <c r="G614" s="227"/>
      <c r="H614" s="231">
        <v>24.870000000000001</v>
      </c>
      <c r="I614" s="232"/>
      <c r="J614" s="227"/>
      <c r="K614" s="227"/>
      <c r="L614" s="233"/>
      <c r="M614" s="234"/>
      <c r="N614" s="235"/>
      <c r="O614" s="235"/>
      <c r="P614" s="235"/>
      <c r="Q614" s="235"/>
      <c r="R614" s="235"/>
      <c r="S614" s="235"/>
      <c r="T614" s="23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37" t="s">
        <v>134</v>
      </c>
      <c r="AU614" s="237" t="s">
        <v>81</v>
      </c>
      <c r="AV614" s="13" t="s">
        <v>81</v>
      </c>
      <c r="AW614" s="13" t="s">
        <v>31</v>
      </c>
      <c r="AX614" s="13" t="s">
        <v>74</v>
      </c>
      <c r="AY614" s="237" t="s">
        <v>126</v>
      </c>
    </row>
    <row r="615" s="13" customFormat="1">
      <c r="A615" s="13"/>
      <c r="B615" s="226"/>
      <c r="C615" s="227"/>
      <c r="D615" s="228" t="s">
        <v>134</v>
      </c>
      <c r="E615" s="229" t="s">
        <v>1</v>
      </c>
      <c r="F615" s="230" t="s">
        <v>508</v>
      </c>
      <c r="G615" s="227"/>
      <c r="H615" s="231">
        <v>43.619999999999997</v>
      </c>
      <c r="I615" s="232"/>
      <c r="J615" s="227"/>
      <c r="K615" s="227"/>
      <c r="L615" s="233"/>
      <c r="M615" s="234"/>
      <c r="N615" s="235"/>
      <c r="O615" s="235"/>
      <c r="P615" s="235"/>
      <c r="Q615" s="235"/>
      <c r="R615" s="235"/>
      <c r="S615" s="235"/>
      <c r="T615" s="23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7" t="s">
        <v>134</v>
      </c>
      <c r="AU615" s="237" t="s">
        <v>81</v>
      </c>
      <c r="AV615" s="13" t="s">
        <v>81</v>
      </c>
      <c r="AW615" s="13" t="s">
        <v>31</v>
      </c>
      <c r="AX615" s="13" t="s">
        <v>74</v>
      </c>
      <c r="AY615" s="237" t="s">
        <v>126</v>
      </c>
    </row>
    <row r="616" s="13" customFormat="1">
      <c r="A616" s="13"/>
      <c r="B616" s="226"/>
      <c r="C616" s="227"/>
      <c r="D616" s="228" t="s">
        <v>134</v>
      </c>
      <c r="E616" s="229" t="s">
        <v>1</v>
      </c>
      <c r="F616" s="230" t="s">
        <v>509</v>
      </c>
      <c r="G616" s="227"/>
      <c r="H616" s="231">
        <v>41.380000000000003</v>
      </c>
      <c r="I616" s="232"/>
      <c r="J616" s="227"/>
      <c r="K616" s="227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134</v>
      </c>
      <c r="AU616" s="237" t="s">
        <v>81</v>
      </c>
      <c r="AV616" s="13" t="s">
        <v>81</v>
      </c>
      <c r="AW616" s="13" t="s">
        <v>31</v>
      </c>
      <c r="AX616" s="13" t="s">
        <v>74</v>
      </c>
      <c r="AY616" s="237" t="s">
        <v>126</v>
      </c>
    </row>
    <row r="617" s="13" customFormat="1">
      <c r="A617" s="13"/>
      <c r="B617" s="226"/>
      <c r="C617" s="227"/>
      <c r="D617" s="228" t="s">
        <v>134</v>
      </c>
      <c r="E617" s="229" t="s">
        <v>1</v>
      </c>
      <c r="F617" s="230" t="s">
        <v>510</v>
      </c>
      <c r="G617" s="227"/>
      <c r="H617" s="231">
        <v>43.380000000000003</v>
      </c>
      <c r="I617" s="232"/>
      <c r="J617" s="227"/>
      <c r="K617" s="227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134</v>
      </c>
      <c r="AU617" s="237" t="s">
        <v>81</v>
      </c>
      <c r="AV617" s="13" t="s">
        <v>81</v>
      </c>
      <c r="AW617" s="13" t="s">
        <v>31</v>
      </c>
      <c r="AX617" s="13" t="s">
        <v>74</v>
      </c>
      <c r="AY617" s="237" t="s">
        <v>126</v>
      </c>
    </row>
    <row r="618" s="13" customFormat="1">
      <c r="A618" s="13"/>
      <c r="B618" s="226"/>
      <c r="C618" s="227"/>
      <c r="D618" s="228" t="s">
        <v>134</v>
      </c>
      <c r="E618" s="229" t="s">
        <v>1</v>
      </c>
      <c r="F618" s="230" t="s">
        <v>511</v>
      </c>
      <c r="G618" s="227"/>
      <c r="H618" s="231">
        <v>28.109999999999999</v>
      </c>
      <c r="I618" s="232"/>
      <c r="J618" s="227"/>
      <c r="K618" s="227"/>
      <c r="L618" s="233"/>
      <c r="M618" s="234"/>
      <c r="N618" s="235"/>
      <c r="O618" s="235"/>
      <c r="P618" s="235"/>
      <c r="Q618" s="235"/>
      <c r="R618" s="235"/>
      <c r="S618" s="235"/>
      <c r="T618" s="23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7" t="s">
        <v>134</v>
      </c>
      <c r="AU618" s="237" t="s">
        <v>81</v>
      </c>
      <c r="AV618" s="13" t="s">
        <v>81</v>
      </c>
      <c r="AW618" s="13" t="s">
        <v>31</v>
      </c>
      <c r="AX618" s="13" t="s">
        <v>74</v>
      </c>
      <c r="AY618" s="237" t="s">
        <v>126</v>
      </c>
    </row>
    <row r="619" s="13" customFormat="1">
      <c r="A619" s="13"/>
      <c r="B619" s="226"/>
      <c r="C619" s="227"/>
      <c r="D619" s="228" t="s">
        <v>134</v>
      </c>
      <c r="E619" s="229" t="s">
        <v>1</v>
      </c>
      <c r="F619" s="230" t="s">
        <v>512</v>
      </c>
      <c r="G619" s="227"/>
      <c r="H619" s="231">
        <v>35.770000000000003</v>
      </c>
      <c r="I619" s="232"/>
      <c r="J619" s="227"/>
      <c r="K619" s="227"/>
      <c r="L619" s="233"/>
      <c r="M619" s="234"/>
      <c r="N619" s="235"/>
      <c r="O619" s="235"/>
      <c r="P619" s="235"/>
      <c r="Q619" s="235"/>
      <c r="R619" s="235"/>
      <c r="S619" s="235"/>
      <c r="T619" s="236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37" t="s">
        <v>134</v>
      </c>
      <c r="AU619" s="237" t="s">
        <v>81</v>
      </c>
      <c r="AV619" s="13" t="s">
        <v>81</v>
      </c>
      <c r="AW619" s="13" t="s">
        <v>31</v>
      </c>
      <c r="AX619" s="13" t="s">
        <v>74</v>
      </c>
      <c r="AY619" s="237" t="s">
        <v>126</v>
      </c>
    </row>
    <row r="620" s="13" customFormat="1">
      <c r="A620" s="13"/>
      <c r="B620" s="226"/>
      <c r="C620" s="227"/>
      <c r="D620" s="228" t="s">
        <v>134</v>
      </c>
      <c r="E620" s="229" t="s">
        <v>1</v>
      </c>
      <c r="F620" s="230" t="s">
        <v>513</v>
      </c>
      <c r="G620" s="227"/>
      <c r="H620" s="231">
        <v>20.100000000000001</v>
      </c>
      <c r="I620" s="232"/>
      <c r="J620" s="227"/>
      <c r="K620" s="227"/>
      <c r="L620" s="233"/>
      <c r="M620" s="234"/>
      <c r="N620" s="235"/>
      <c r="O620" s="235"/>
      <c r="P620" s="235"/>
      <c r="Q620" s="235"/>
      <c r="R620" s="235"/>
      <c r="S620" s="235"/>
      <c r="T620" s="23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7" t="s">
        <v>134</v>
      </c>
      <c r="AU620" s="237" t="s">
        <v>81</v>
      </c>
      <c r="AV620" s="13" t="s">
        <v>81</v>
      </c>
      <c r="AW620" s="13" t="s">
        <v>31</v>
      </c>
      <c r="AX620" s="13" t="s">
        <v>74</v>
      </c>
      <c r="AY620" s="237" t="s">
        <v>126</v>
      </c>
    </row>
    <row r="621" s="13" customFormat="1">
      <c r="A621" s="13"/>
      <c r="B621" s="226"/>
      <c r="C621" s="227"/>
      <c r="D621" s="228" t="s">
        <v>134</v>
      </c>
      <c r="E621" s="229" t="s">
        <v>1</v>
      </c>
      <c r="F621" s="230" t="s">
        <v>514</v>
      </c>
      <c r="G621" s="227"/>
      <c r="H621" s="231">
        <v>24.190000000000001</v>
      </c>
      <c r="I621" s="232"/>
      <c r="J621" s="227"/>
      <c r="K621" s="227"/>
      <c r="L621" s="233"/>
      <c r="M621" s="234"/>
      <c r="N621" s="235"/>
      <c r="O621" s="235"/>
      <c r="P621" s="235"/>
      <c r="Q621" s="235"/>
      <c r="R621" s="235"/>
      <c r="S621" s="235"/>
      <c r="T621" s="23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37" t="s">
        <v>134</v>
      </c>
      <c r="AU621" s="237" t="s">
        <v>81</v>
      </c>
      <c r="AV621" s="13" t="s">
        <v>81</v>
      </c>
      <c r="AW621" s="13" t="s">
        <v>31</v>
      </c>
      <c r="AX621" s="13" t="s">
        <v>74</v>
      </c>
      <c r="AY621" s="237" t="s">
        <v>126</v>
      </c>
    </row>
    <row r="622" s="13" customFormat="1">
      <c r="A622" s="13"/>
      <c r="B622" s="226"/>
      <c r="C622" s="227"/>
      <c r="D622" s="228" t="s">
        <v>134</v>
      </c>
      <c r="E622" s="229" t="s">
        <v>1</v>
      </c>
      <c r="F622" s="230" t="s">
        <v>515</v>
      </c>
      <c r="G622" s="227"/>
      <c r="H622" s="231">
        <v>15.630000000000001</v>
      </c>
      <c r="I622" s="232"/>
      <c r="J622" s="227"/>
      <c r="K622" s="227"/>
      <c r="L622" s="233"/>
      <c r="M622" s="234"/>
      <c r="N622" s="235"/>
      <c r="O622" s="235"/>
      <c r="P622" s="235"/>
      <c r="Q622" s="235"/>
      <c r="R622" s="235"/>
      <c r="S622" s="235"/>
      <c r="T622" s="23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37" t="s">
        <v>134</v>
      </c>
      <c r="AU622" s="237" t="s">
        <v>81</v>
      </c>
      <c r="AV622" s="13" t="s">
        <v>81</v>
      </c>
      <c r="AW622" s="13" t="s">
        <v>31</v>
      </c>
      <c r="AX622" s="13" t="s">
        <v>74</v>
      </c>
      <c r="AY622" s="237" t="s">
        <v>126</v>
      </c>
    </row>
    <row r="623" s="13" customFormat="1">
      <c r="A623" s="13"/>
      <c r="B623" s="226"/>
      <c r="C623" s="227"/>
      <c r="D623" s="228" t="s">
        <v>134</v>
      </c>
      <c r="E623" s="229" t="s">
        <v>1</v>
      </c>
      <c r="F623" s="230" t="s">
        <v>516</v>
      </c>
      <c r="G623" s="227"/>
      <c r="H623" s="231">
        <v>29.199999999999999</v>
      </c>
      <c r="I623" s="232"/>
      <c r="J623" s="227"/>
      <c r="K623" s="227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134</v>
      </c>
      <c r="AU623" s="237" t="s">
        <v>81</v>
      </c>
      <c r="AV623" s="13" t="s">
        <v>81</v>
      </c>
      <c r="AW623" s="13" t="s">
        <v>31</v>
      </c>
      <c r="AX623" s="13" t="s">
        <v>74</v>
      </c>
      <c r="AY623" s="237" t="s">
        <v>126</v>
      </c>
    </row>
    <row r="624" s="13" customFormat="1">
      <c r="A624" s="13"/>
      <c r="B624" s="226"/>
      <c r="C624" s="227"/>
      <c r="D624" s="228" t="s">
        <v>134</v>
      </c>
      <c r="E624" s="229" t="s">
        <v>1</v>
      </c>
      <c r="F624" s="230" t="s">
        <v>517</v>
      </c>
      <c r="G624" s="227"/>
      <c r="H624" s="231">
        <v>40.299999999999997</v>
      </c>
      <c r="I624" s="232"/>
      <c r="J624" s="227"/>
      <c r="K624" s="227"/>
      <c r="L624" s="233"/>
      <c r="M624" s="234"/>
      <c r="N624" s="235"/>
      <c r="O624" s="235"/>
      <c r="P624" s="235"/>
      <c r="Q624" s="235"/>
      <c r="R624" s="235"/>
      <c r="S624" s="235"/>
      <c r="T624" s="236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T624" s="237" t="s">
        <v>134</v>
      </c>
      <c r="AU624" s="237" t="s">
        <v>81</v>
      </c>
      <c r="AV624" s="13" t="s">
        <v>81</v>
      </c>
      <c r="AW624" s="13" t="s">
        <v>31</v>
      </c>
      <c r="AX624" s="13" t="s">
        <v>74</v>
      </c>
      <c r="AY624" s="237" t="s">
        <v>126</v>
      </c>
    </row>
    <row r="625" s="13" customFormat="1">
      <c r="A625" s="13"/>
      <c r="B625" s="226"/>
      <c r="C625" s="227"/>
      <c r="D625" s="228" t="s">
        <v>134</v>
      </c>
      <c r="E625" s="229" t="s">
        <v>1</v>
      </c>
      <c r="F625" s="230" t="s">
        <v>518</v>
      </c>
      <c r="G625" s="227"/>
      <c r="H625" s="231">
        <v>40.659999999999997</v>
      </c>
      <c r="I625" s="232"/>
      <c r="J625" s="227"/>
      <c r="K625" s="227"/>
      <c r="L625" s="233"/>
      <c r="M625" s="234"/>
      <c r="N625" s="235"/>
      <c r="O625" s="235"/>
      <c r="P625" s="235"/>
      <c r="Q625" s="235"/>
      <c r="R625" s="235"/>
      <c r="S625" s="235"/>
      <c r="T625" s="236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37" t="s">
        <v>134</v>
      </c>
      <c r="AU625" s="237" t="s">
        <v>81</v>
      </c>
      <c r="AV625" s="13" t="s">
        <v>81</v>
      </c>
      <c r="AW625" s="13" t="s">
        <v>31</v>
      </c>
      <c r="AX625" s="13" t="s">
        <v>74</v>
      </c>
      <c r="AY625" s="237" t="s">
        <v>126</v>
      </c>
    </row>
    <row r="626" s="13" customFormat="1">
      <c r="A626" s="13"/>
      <c r="B626" s="226"/>
      <c r="C626" s="227"/>
      <c r="D626" s="228" t="s">
        <v>134</v>
      </c>
      <c r="E626" s="229" t="s">
        <v>1</v>
      </c>
      <c r="F626" s="230" t="s">
        <v>519</v>
      </c>
      <c r="G626" s="227"/>
      <c r="H626" s="231">
        <v>38.350000000000001</v>
      </c>
      <c r="I626" s="232"/>
      <c r="J626" s="227"/>
      <c r="K626" s="227"/>
      <c r="L626" s="233"/>
      <c r="M626" s="234"/>
      <c r="N626" s="235"/>
      <c r="O626" s="235"/>
      <c r="P626" s="235"/>
      <c r="Q626" s="235"/>
      <c r="R626" s="235"/>
      <c r="S626" s="235"/>
      <c r="T626" s="23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37" t="s">
        <v>134</v>
      </c>
      <c r="AU626" s="237" t="s">
        <v>81</v>
      </c>
      <c r="AV626" s="13" t="s">
        <v>81</v>
      </c>
      <c r="AW626" s="13" t="s">
        <v>31</v>
      </c>
      <c r="AX626" s="13" t="s">
        <v>74</v>
      </c>
      <c r="AY626" s="237" t="s">
        <v>126</v>
      </c>
    </row>
    <row r="627" s="13" customFormat="1">
      <c r="A627" s="13"/>
      <c r="B627" s="226"/>
      <c r="C627" s="227"/>
      <c r="D627" s="228" t="s">
        <v>134</v>
      </c>
      <c r="E627" s="229" t="s">
        <v>1</v>
      </c>
      <c r="F627" s="230" t="s">
        <v>520</v>
      </c>
      <c r="G627" s="227"/>
      <c r="H627" s="231">
        <v>39.719999999999999</v>
      </c>
      <c r="I627" s="232"/>
      <c r="J627" s="227"/>
      <c r="K627" s="227"/>
      <c r="L627" s="233"/>
      <c r="M627" s="234"/>
      <c r="N627" s="235"/>
      <c r="O627" s="235"/>
      <c r="P627" s="235"/>
      <c r="Q627" s="235"/>
      <c r="R627" s="235"/>
      <c r="S627" s="235"/>
      <c r="T627" s="23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7" t="s">
        <v>134</v>
      </c>
      <c r="AU627" s="237" t="s">
        <v>81</v>
      </c>
      <c r="AV627" s="13" t="s">
        <v>81</v>
      </c>
      <c r="AW627" s="13" t="s">
        <v>31</v>
      </c>
      <c r="AX627" s="13" t="s">
        <v>74</v>
      </c>
      <c r="AY627" s="237" t="s">
        <v>126</v>
      </c>
    </row>
    <row r="628" s="13" customFormat="1">
      <c r="A628" s="13"/>
      <c r="B628" s="226"/>
      <c r="C628" s="227"/>
      <c r="D628" s="228" t="s">
        <v>134</v>
      </c>
      <c r="E628" s="229" t="s">
        <v>1</v>
      </c>
      <c r="F628" s="230" t="s">
        <v>521</v>
      </c>
      <c r="G628" s="227"/>
      <c r="H628" s="231">
        <v>41.340000000000003</v>
      </c>
      <c r="I628" s="232"/>
      <c r="J628" s="227"/>
      <c r="K628" s="227"/>
      <c r="L628" s="233"/>
      <c r="M628" s="234"/>
      <c r="N628" s="235"/>
      <c r="O628" s="235"/>
      <c r="P628" s="235"/>
      <c r="Q628" s="235"/>
      <c r="R628" s="235"/>
      <c r="S628" s="235"/>
      <c r="T628" s="23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7" t="s">
        <v>134</v>
      </c>
      <c r="AU628" s="237" t="s">
        <v>81</v>
      </c>
      <c r="AV628" s="13" t="s">
        <v>81</v>
      </c>
      <c r="AW628" s="13" t="s">
        <v>31</v>
      </c>
      <c r="AX628" s="13" t="s">
        <v>74</v>
      </c>
      <c r="AY628" s="237" t="s">
        <v>126</v>
      </c>
    </row>
    <row r="629" s="13" customFormat="1">
      <c r="A629" s="13"/>
      <c r="B629" s="226"/>
      <c r="C629" s="227"/>
      <c r="D629" s="228" t="s">
        <v>134</v>
      </c>
      <c r="E629" s="229" t="s">
        <v>1</v>
      </c>
      <c r="F629" s="230" t="s">
        <v>522</v>
      </c>
      <c r="G629" s="227"/>
      <c r="H629" s="231">
        <v>42.950000000000003</v>
      </c>
      <c r="I629" s="232"/>
      <c r="J629" s="227"/>
      <c r="K629" s="227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134</v>
      </c>
      <c r="AU629" s="237" t="s">
        <v>81</v>
      </c>
      <c r="AV629" s="13" t="s">
        <v>81</v>
      </c>
      <c r="AW629" s="13" t="s">
        <v>31</v>
      </c>
      <c r="AX629" s="13" t="s">
        <v>74</v>
      </c>
      <c r="AY629" s="237" t="s">
        <v>126</v>
      </c>
    </row>
    <row r="630" s="13" customFormat="1">
      <c r="A630" s="13"/>
      <c r="B630" s="226"/>
      <c r="C630" s="227"/>
      <c r="D630" s="228" t="s">
        <v>134</v>
      </c>
      <c r="E630" s="229" t="s">
        <v>1</v>
      </c>
      <c r="F630" s="230" t="s">
        <v>523</v>
      </c>
      <c r="G630" s="227"/>
      <c r="H630" s="231">
        <v>43.100000000000001</v>
      </c>
      <c r="I630" s="232"/>
      <c r="J630" s="227"/>
      <c r="K630" s="227"/>
      <c r="L630" s="233"/>
      <c r="M630" s="234"/>
      <c r="N630" s="235"/>
      <c r="O630" s="235"/>
      <c r="P630" s="235"/>
      <c r="Q630" s="235"/>
      <c r="R630" s="235"/>
      <c r="S630" s="235"/>
      <c r="T630" s="236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T630" s="237" t="s">
        <v>134</v>
      </c>
      <c r="AU630" s="237" t="s">
        <v>81</v>
      </c>
      <c r="AV630" s="13" t="s">
        <v>81</v>
      </c>
      <c r="AW630" s="13" t="s">
        <v>31</v>
      </c>
      <c r="AX630" s="13" t="s">
        <v>74</v>
      </c>
      <c r="AY630" s="237" t="s">
        <v>126</v>
      </c>
    </row>
    <row r="631" s="13" customFormat="1">
      <c r="A631" s="13"/>
      <c r="B631" s="226"/>
      <c r="C631" s="227"/>
      <c r="D631" s="228" t="s">
        <v>134</v>
      </c>
      <c r="E631" s="229" t="s">
        <v>1</v>
      </c>
      <c r="F631" s="230" t="s">
        <v>524</v>
      </c>
      <c r="G631" s="227"/>
      <c r="H631" s="231">
        <v>41.710000000000001</v>
      </c>
      <c r="I631" s="232"/>
      <c r="J631" s="227"/>
      <c r="K631" s="227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134</v>
      </c>
      <c r="AU631" s="237" t="s">
        <v>81</v>
      </c>
      <c r="AV631" s="13" t="s">
        <v>81</v>
      </c>
      <c r="AW631" s="13" t="s">
        <v>31</v>
      </c>
      <c r="AX631" s="13" t="s">
        <v>74</v>
      </c>
      <c r="AY631" s="237" t="s">
        <v>126</v>
      </c>
    </row>
    <row r="632" s="13" customFormat="1">
      <c r="A632" s="13"/>
      <c r="B632" s="226"/>
      <c r="C632" s="227"/>
      <c r="D632" s="228" t="s">
        <v>134</v>
      </c>
      <c r="E632" s="229" t="s">
        <v>1</v>
      </c>
      <c r="F632" s="230" t="s">
        <v>525</v>
      </c>
      <c r="G632" s="227"/>
      <c r="H632" s="231">
        <v>25.260000000000002</v>
      </c>
      <c r="I632" s="232"/>
      <c r="J632" s="227"/>
      <c r="K632" s="227"/>
      <c r="L632" s="233"/>
      <c r="M632" s="234"/>
      <c r="N632" s="235"/>
      <c r="O632" s="235"/>
      <c r="P632" s="235"/>
      <c r="Q632" s="235"/>
      <c r="R632" s="235"/>
      <c r="S632" s="235"/>
      <c r="T632" s="23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37" t="s">
        <v>134</v>
      </c>
      <c r="AU632" s="237" t="s">
        <v>81</v>
      </c>
      <c r="AV632" s="13" t="s">
        <v>81</v>
      </c>
      <c r="AW632" s="13" t="s">
        <v>31</v>
      </c>
      <c r="AX632" s="13" t="s">
        <v>74</v>
      </c>
      <c r="AY632" s="237" t="s">
        <v>126</v>
      </c>
    </row>
    <row r="633" s="13" customFormat="1">
      <c r="A633" s="13"/>
      <c r="B633" s="226"/>
      <c r="C633" s="227"/>
      <c r="D633" s="228" t="s">
        <v>134</v>
      </c>
      <c r="E633" s="229" t="s">
        <v>1</v>
      </c>
      <c r="F633" s="230" t="s">
        <v>526</v>
      </c>
      <c r="G633" s="227"/>
      <c r="H633" s="231">
        <v>34.100000000000001</v>
      </c>
      <c r="I633" s="232"/>
      <c r="J633" s="227"/>
      <c r="K633" s="227"/>
      <c r="L633" s="233"/>
      <c r="M633" s="234"/>
      <c r="N633" s="235"/>
      <c r="O633" s="235"/>
      <c r="P633" s="235"/>
      <c r="Q633" s="235"/>
      <c r="R633" s="235"/>
      <c r="S633" s="235"/>
      <c r="T633" s="236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37" t="s">
        <v>134</v>
      </c>
      <c r="AU633" s="237" t="s">
        <v>81</v>
      </c>
      <c r="AV633" s="13" t="s">
        <v>81</v>
      </c>
      <c r="AW633" s="13" t="s">
        <v>31</v>
      </c>
      <c r="AX633" s="13" t="s">
        <v>74</v>
      </c>
      <c r="AY633" s="237" t="s">
        <v>126</v>
      </c>
    </row>
    <row r="634" s="13" customFormat="1">
      <c r="A634" s="13"/>
      <c r="B634" s="226"/>
      <c r="C634" s="227"/>
      <c r="D634" s="228" t="s">
        <v>134</v>
      </c>
      <c r="E634" s="229" t="s">
        <v>1</v>
      </c>
      <c r="F634" s="230" t="s">
        <v>527</v>
      </c>
      <c r="G634" s="227"/>
      <c r="H634" s="231">
        <v>43.030000000000001</v>
      </c>
      <c r="I634" s="232"/>
      <c r="J634" s="227"/>
      <c r="K634" s="227"/>
      <c r="L634" s="233"/>
      <c r="M634" s="234"/>
      <c r="N634" s="235"/>
      <c r="O634" s="235"/>
      <c r="P634" s="235"/>
      <c r="Q634" s="235"/>
      <c r="R634" s="235"/>
      <c r="S634" s="235"/>
      <c r="T634" s="23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7" t="s">
        <v>134</v>
      </c>
      <c r="AU634" s="237" t="s">
        <v>81</v>
      </c>
      <c r="AV634" s="13" t="s">
        <v>81</v>
      </c>
      <c r="AW634" s="13" t="s">
        <v>31</v>
      </c>
      <c r="AX634" s="13" t="s">
        <v>74</v>
      </c>
      <c r="AY634" s="237" t="s">
        <v>126</v>
      </c>
    </row>
    <row r="635" s="13" customFormat="1">
      <c r="A635" s="13"/>
      <c r="B635" s="226"/>
      <c r="C635" s="227"/>
      <c r="D635" s="228" t="s">
        <v>134</v>
      </c>
      <c r="E635" s="229" t="s">
        <v>1</v>
      </c>
      <c r="F635" s="230" t="s">
        <v>528</v>
      </c>
      <c r="G635" s="227"/>
      <c r="H635" s="231">
        <v>15.32</v>
      </c>
      <c r="I635" s="232"/>
      <c r="J635" s="227"/>
      <c r="K635" s="227"/>
      <c r="L635" s="233"/>
      <c r="M635" s="234"/>
      <c r="N635" s="235"/>
      <c r="O635" s="235"/>
      <c r="P635" s="235"/>
      <c r="Q635" s="235"/>
      <c r="R635" s="235"/>
      <c r="S635" s="235"/>
      <c r="T635" s="236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37" t="s">
        <v>134</v>
      </c>
      <c r="AU635" s="237" t="s">
        <v>81</v>
      </c>
      <c r="AV635" s="13" t="s">
        <v>81</v>
      </c>
      <c r="AW635" s="13" t="s">
        <v>31</v>
      </c>
      <c r="AX635" s="13" t="s">
        <v>74</v>
      </c>
      <c r="AY635" s="237" t="s">
        <v>126</v>
      </c>
    </row>
    <row r="636" s="13" customFormat="1">
      <c r="A636" s="13"/>
      <c r="B636" s="226"/>
      <c r="C636" s="227"/>
      <c r="D636" s="228" t="s">
        <v>134</v>
      </c>
      <c r="E636" s="229" t="s">
        <v>1</v>
      </c>
      <c r="F636" s="230" t="s">
        <v>529</v>
      </c>
      <c r="G636" s="227"/>
      <c r="H636" s="231">
        <v>43.329999999999998</v>
      </c>
      <c r="I636" s="232"/>
      <c r="J636" s="227"/>
      <c r="K636" s="227"/>
      <c r="L636" s="233"/>
      <c r="M636" s="234"/>
      <c r="N636" s="235"/>
      <c r="O636" s="235"/>
      <c r="P636" s="235"/>
      <c r="Q636" s="235"/>
      <c r="R636" s="235"/>
      <c r="S636" s="235"/>
      <c r="T636" s="236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T636" s="237" t="s">
        <v>134</v>
      </c>
      <c r="AU636" s="237" t="s">
        <v>81</v>
      </c>
      <c r="AV636" s="13" t="s">
        <v>81</v>
      </c>
      <c r="AW636" s="13" t="s">
        <v>31</v>
      </c>
      <c r="AX636" s="13" t="s">
        <v>74</v>
      </c>
      <c r="AY636" s="237" t="s">
        <v>126</v>
      </c>
    </row>
    <row r="637" s="13" customFormat="1">
      <c r="A637" s="13"/>
      <c r="B637" s="226"/>
      <c r="C637" s="227"/>
      <c r="D637" s="228" t="s">
        <v>134</v>
      </c>
      <c r="E637" s="229" t="s">
        <v>1</v>
      </c>
      <c r="F637" s="230" t="s">
        <v>530</v>
      </c>
      <c r="G637" s="227"/>
      <c r="H637" s="231">
        <v>41.039999999999999</v>
      </c>
      <c r="I637" s="232"/>
      <c r="J637" s="227"/>
      <c r="K637" s="227"/>
      <c r="L637" s="233"/>
      <c r="M637" s="234"/>
      <c r="N637" s="235"/>
      <c r="O637" s="235"/>
      <c r="P637" s="235"/>
      <c r="Q637" s="235"/>
      <c r="R637" s="235"/>
      <c r="S637" s="235"/>
      <c r="T637" s="23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7" t="s">
        <v>134</v>
      </c>
      <c r="AU637" s="237" t="s">
        <v>81</v>
      </c>
      <c r="AV637" s="13" t="s">
        <v>81</v>
      </c>
      <c r="AW637" s="13" t="s">
        <v>31</v>
      </c>
      <c r="AX637" s="13" t="s">
        <v>74</v>
      </c>
      <c r="AY637" s="237" t="s">
        <v>126</v>
      </c>
    </row>
    <row r="638" s="13" customFormat="1">
      <c r="A638" s="13"/>
      <c r="B638" s="226"/>
      <c r="C638" s="227"/>
      <c r="D638" s="228" t="s">
        <v>134</v>
      </c>
      <c r="E638" s="229" t="s">
        <v>1</v>
      </c>
      <c r="F638" s="230" t="s">
        <v>531</v>
      </c>
      <c r="G638" s="227"/>
      <c r="H638" s="231">
        <v>41.590000000000003</v>
      </c>
      <c r="I638" s="232"/>
      <c r="J638" s="227"/>
      <c r="K638" s="227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134</v>
      </c>
      <c r="AU638" s="237" t="s">
        <v>81</v>
      </c>
      <c r="AV638" s="13" t="s">
        <v>81</v>
      </c>
      <c r="AW638" s="13" t="s">
        <v>31</v>
      </c>
      <c r="AX638" s="13" t="s">
        <v>74</v>
      </c>
      <c r="AY638" s="237" t="s">
        <v>126</v>
      </c>
    </row>
    <row r="639" s="13" customFormat="1">
      <c r="A639" s="13"/>
      <c r="B639" s="226"/>
      <c r="C639" s="227"/>
      <c r="D639" s="228" t="s">
        <v>134</v>
      </c>
      <c r="E639" s="229" t="s">
        <v>1</v>
      </c>
      <c r="F639" s="230" t="s">
        <v>532</v>
      </c>
      <c r="G639" s="227"/>
      <c r="H639" s="231">
        <v>40.200000000000003</v>
      </c>
      <c r="I639" s="232"/>
      <c r="J639" s="227"/>
      <c r="K639" s="227"/>
      <c r="L639" s="233"/>
      <c r="M639" s="234"/>
      <c r="N639" s="235"/>
      <c r="O639" s="235"/>
      <c r="P639" s="235"/>
      <c r="Q639" s="235"/>
      <c r="R639" s="235"/>
      <c r="S639" s="235"/>
      <c r="T639" s="23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37" t="s">
        <v>134</v>
      </c>
      <c r="AU639" s="237" t="s">
        <v>81</v>
      </c>
      <c r="AV639" s="13" t="s">
        <v>81</v>
      </c>
      <c r="AW639" s="13" t="s">
        <v>31</v>
      </c>
      <c r="AX639" s="13" t="s">
        <v>74</v>
      </c>
      <c r="AY639" s="237" t="s">
        <v>126</v>
      </c>
    </row>
    <row r="640" s="14" customFormat="1">
      <c r="A640" s="14"/>
      <c r="B640" s="238"/>
      <c r="C640" s="239"/>
      <c r="D640" s="228" t="s">
        <v>134</v>
      </c>
      <c r="E640" s="240" t="s">
        <v>1</v>
      </c>
      <c r="F640" s="241" t="s">
        <v>137</v>
      </c>
      <c r="G640" s="239"/>
      <c r="H640" s="242">
        <v>1935.26</v>
      </c>
      <c r="I640" s="243"/>
      <c r="J640" s="239"/>
      <c r="K640" s="239"/>
      <c r="L640" s="244"/>
      <c r="M640" s="245"/>
      <c r="N640" s="246"/>
      <c r="O640" s="246"/>
      <c r="P640" s="246"/>
      <c r="Q640" s="246"/>
      <c r="R640" s="246"/>
      <c r="S640" s="246"/>
      <c r="T640" s="247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48" t="s">
        <v>134</v>
      </c>
      <c r="AU640" s="248" t="s">
        <v>81</v>
      </c>
      <c r="AV640" s="14" t="s">
        <v>132</v>
      </c>
      <c r="AW640" s="14" t="s">
        <v>31</v>
      </c>
      <c r="AX640" s="14" t="s">
        <v>79</v>
      </c>
      <c r="AY640" s="248" t="s">
        <v>126</v>
      </c>
    </row>
    <row r="641" s="2" customFormat="1" ht="16.5" customHeight="1">
      <c r="A641" s="38"/>
      <c r="B641" s="39"/>
      <c r="C641" s="212" t="s">
        <v>546</v>
      </c>
      <c r="D641" s="212" t="s">
        <v>128</v>
      </c>
      <c r="E641" s="213" t="s">
        <v>547</v>
      </c>
      <c r="F641" s="214" t="s">
        <v>548</v>
      </c>
      <c r="G641" s="215" t="s">
        <v>131</v>
      </c>
      <c r="H641" s="216">
        <v>1935.26</v>
      </c>
      <c r="I641" s="217"/>
      <c r="J641" s="218">
        <f>ROUND(I641*H641,2)</f>
        <v>0</v>
      </c>
      <c r="K641" s="219"/>
      <c r="L641" s="44"/>
      <c r="M641" s="220" t="s">
        <v>1</v>
      </c>
      <c r="N641" s="221" t="s">
        <v>39</v>
      </c>
      <c r="O641" s="91"/>
      <c r="P641" s="222">
        <f>O641*H641</f>
        <v>0</v>
      </c>
      <c r="Q641" s="222">
        <v>0.0040000000000000001</v>
      </c>
      <c r="R641" s="222">
        <f>Q641*H641</f>
        <v>7.7410399999999999</v>
      </c>
      <c r="S641" s="222">
        <v>0</v>
      </c>
      <c r="T641" s="223">
        <f>S641*H641</f>
        <v>0</v>
      </c>
      <c r="U641" s="38"/>
      <c r="V641" s="38"/>
      <c r="W641" s="38"/>
      <c r="X641" s="38"/>
      <c r="Y641" s="38"/>
      <c r="Z641" s="38"/>
      <c r="AA641" s="38"/>
      <c r="AB641" s="38"/>
      <c r="AC641" s="38"/>
      <c r="AD641" s="38"/>
      <c r="AE641" s="38"/>
      <c r="AR641" s="224" t="s">
        <v>132</v>
      </c>
      <c r="AT641" s="224" t="s">
        <v>128</v>
      </c>
      <c r="AU641" s="224" t="s">
        <v>81</v>
      </c>
      <c r="AY641" s="17" t="s">
        <v>126</v>
      </c>
      <c r="BE641" s="225">
        <f>IF(N641="základní",J641,0)</f>
        <v>0</v>
      </c>
      <c r="BF641" s="225">
        <f>IF(N641="snížená",J641,0)</f>
        <v>0</v>
      </c>
      <c r="BG641" s="225">
        <f>IF(N641="zákl. přenesená",J641,0)</f>
        <v>0</v>
      </c>
      <c r="BH641" s="225">
        <f>IF(N641="sníž. přenesená",J641,0)</f>
        <v>0</v>
      </c>
      <c r="BI641" s="225">
        <f>IF(N641="nulová",J641,0)</f>
        <v>0</v>
      </c>
      <c r="BJ641" s="17" t="s">
        <v>79</v>
      </c>
      <c r="BK641" s="225">
        <f>ROUND(I641*H641,2)</f>
        <v>0</v>
      </c>
      <c r="BL641" s="17" t="s">
        <v>132</v>
      </c>
      <c r="BM641" s="224" t="s">
        <v>549</v>
      </c>
    </row>
    <row r="642" s="13" customFormat="1">
      <c r="A642" s="13"/>
      <c r="B642" s="226"/>
      <c r="C642" s="227"/>
      <c r="D642" s="228" t="s">
        <v>134</v>
      </c>
      <c r="E642" s="229" t="s">
        <v>1</v>
      </c>
      <c r="F642" s="230" t="s">
        <v>468</v>
      </c>
      <c r="G642" s="227"/>
      <c r="H642" s="231">
        <v>6.5</v>
      </c>
      <c r="I642" s="232"/>
      <c r="J642" s="227"/>
      <c r="K642" s="227"/>
      <c r="L642" s="233"/>
      <c r="M642" s="234"/>
      <c r="N642" s="235"/>
      <c r="O642" s="235"/>
      <c r="P642" s="235"/>
      <c r="Q642" s="235"/>
      <c r="R642" s="235"/>
      <c r="S642" s="235"/>
      <c r="T642" s="236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37" t="s">
        <v>134</v>
      </c>
      <c r="AU642" s="237" t="s">
        <v>81</v>
      </c>
      <c r="AV642" s="13" t="s">
        <v>81</v>
      </c>
      <c r="AW642" s="13" t="s">
        <v>31</v>
      </c>
      <c r="AX642" s="13" t="s">
        <v>74</v>
      </c>
      <c r="AY642" s="237" t="s">
        <v>126</v>
      </c>
    </row>
    <row r="643" s="13" customFormat="1">
      <c r="A643" s="13"/>
      <c r="B643" s="226"/>
      <c r="C643" s="227"/>
      <c r="D643" s="228" t="s">
        <v>134</v>
      </c>
      <c r="E643" s="229" t="s">
        <v>1</v>
      </c>
      <c r="F643" s="230" t="s">
        <v>469</v>
      </c>
      <c r="G643" s="227"/>
      <c r="H643" s="231">
        <v>78.150000000000006</v>
      </c>
      <c r="I643" s="232"/>
      <c r="J643" s="227"/>
      <c r="K643" s="227"/>
      <c r="L643" s="233"/>
      <c r="M643" s="234"/>
      <c r="N643" s="235"/>
      <c r="O643" s="235"/>
      <c r="P643" s="235"/>
      <c r="Q643" s="235"/>
      <c r="R643" s="235"/>
      <c r="S643" s="235"/>
      <c r="T643" s="23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7" t="s">
        <v>134</v>
      </c>
      <c r="AU643" s="237" t="s">
        <v>81</v>
      </c>
      <c r="AV643" s="13" t="s">
        <v>81</v>
      </c>
      <c r="AW643" s="13" t="s">
        <v>31</v>
      </c>
      <c r="AX643" s="13" t="s">
        <v>74</v>
      </c>
      <c r="AY643" s="237" t="s">
        <v>126</v>
      </c>
    </row>
    <row r="644" s="13" customFormat="1">
      <c r="A644" s="13"/>
      <c r="B644" s="226"/>
      <c r="C644" s="227"/>
      <c r="D644" s="228" t="s">
        <v>134</v>
      </c>
      <c r="E644" s="229" t="s">
        <v>1</v>
      </c>
      <c r="F644" s="230" t="s">
        <v>470</v>
      </c>
      <c r="G644" s="227"/>
      <c r="H644" s="231">
        <v>97.069999999999993</v>
      </c>
      <c r="I644" s="232"/>
      <c r="J644" s="227"/>
      <c r="K644" s="227"/>
      <c r="L644" s="233"/>
      <c r="M644" s="234"/>
      <c r="N644" s="235"/>
      <c r="O644" s="235"/>
      <c r="P644" s="235"/>
      <c r="Q644" s="235"/>
      <c r="R644" s="235"/>
      <c r="S644" s="235"/>
      <c r="T644" s="23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37" t="s">
        <v>134</v>
      </c>
      <c r="AU644" s="237" t="s">
        <v>81</v>
      </c>
      <c r="AV644" s="13" t="s">
        <v>81</v>
      </c>
      <c r="AW644" s="13" t="s">
        <v>31</v>
      </c>
      <c r="AX644" s="13" t="s">
        <v>74</v>
      </c>
      <c r="AY644" s="237" t="s">
        <v>126</v>
      </c>
    </row>
    <row r="645" s="13" customFormat="1">
      <c r="A645" s="13"/>
      <c r="B645" s="226"/>
      <c r="C645" s="227"/>
      <c r="D645" s="228" t="s">
        <v>134</v>
      </c>
      <c r="E645" s="229" t="s">
        <v>1</v>
      </c>
      <c r="F645" s="230" t="s">
        <v>471</v>
      </c>
      <c r="G645" s="227"/>
      <c r="H645" s="231">
        <v>20.140000000000001</v>
      </c>
      <c r="I645" s="232"/>
      <c r="J645" s="227"/>
      <c r="K645" s="227"/>
      <c r="L645" s="233"/>
      <c r="M645" s="234"/>
      <c r="N645" s="235"/>
      <c r="O645" s="235"/>
      <c r="P645" s="235"/>
      <c r="Q645" s="235"/>
      <c r="R645" s="235"/>
      <c r="S645" s="235"/>
      <c r="T645" s="23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37" t="s">
        <v>134</v>
      </c>
      <c r="AU645" s="237" t="s">
        <v>81</v>
      </c>
      <c r="AV645" s="13" t="s">
        <v>81</v>
      </c>
      <c r="AW645" s="13" t="s">
        <v>31</v>
      </c>
      <c r="AX645" s="13" t="s">
        <v>74</v>
      </c>
      <c r="AY645" s="237" t="s">
        <v>126</v>
      </c>
    </row>
    <row r="646" s="13" customFormat="1">
      <c r="A646" s="13"/>
      <c r="B646" s="226"/>
      <c r="C646" s="227"/>
      <c r="D646" s="228" t="s">
        <v>134</v>
      </c>
      <c r="E646" s="229" t="s">
        <v>1</v>
      </c>
      <c r="F646" s="230" t="s">
        <v>472</v>
      </c>
      <c r="G646" s="227"/>
      <c r="H646" s="231">
        <v>16.120000000000001</v>
      </c>
      <c r="I646" s="232"/>
      <c r="J646" s="227"/>
      <c r="K646" s="227"/>
      <c r="L646" s="233"/>
      <c r="M646" s="234"/>
      <c r="N646" s="235"/>
      <c r="O646" s="235"/>
      <c r="P646" s="235"/>
      <c r="Q646" s="235"/>
      <c r="R646" s="235"/>
      <c r="S646" s="235"/>
      <c r="T646" s="236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37" t="s">
        <v>134</v>
      </c>
      <c r="AU646" s="237" t="s">
        <v>81</v>
      </c>
      <c r="AV646" s="13" t="s">
        <v>81</v>
      </c>
      <c r="AW646" s="13" t="s">
        <v>31</v>
      </c>
      <c r="AX646" s="13" t="s">
        <v>74</v>
      </c>
      <c r="AY646" s="237" t="s">
        <v>126</v>
      </c>
    </row>
    <row r="647" s="13" customFormat="1">
      <c r="A647" s="13"/>
      <c r="B647" s="226"/>
      <c r="C647" s="227"/>
      <c r="D647" s="228" t="s">
        <v>134</v>
      </c>
      <c r="E647" s="229" t="s">
        <v>1</v>
      </c>
      <c r="F647" s="230" t="s">
        <v>473</v>
      </c>
      <c r="G647" s="227"/>
      <c r="H647" s="231">
        <v>7.5899999999999999</v>
      </c>
      <c r="I647" s="232"/>
      <c r="J647" s="227"/>
      <c r="K647" s="227"/>
      <c r="L647" s="233"/>
      <c r="M647" s="234"/>
      <c r="N647" s="235"/>
      <c r="O647" s="235"/>
      <c r="P647" s="235"/>
      <c r="Q647" s="235"/>
      <c r="R647" s="235"/>
      <c r="S647" s="235"/>
      <c r="T647" s="23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7" t="s">
        <v>134</v>
      </c>
      <c r="AU647" s="237" t="s">
        <v>81</v>
      </c>
      <c r="AV647" s="13" t="s">
        <v>81</v>
      </c>
      <c r="AW647" s="13" t="s">
        <v>31</v>
      </c>
      <c r="AX647" s="13" t="s">
        <v>74</v>
      </c>
      <c r="AY647" s="237" t="s">
        <v>126</v>
      </c>
    </row>
    <row r="648" s="13" customFormat="1">
      <c r="A648" s="13"/>
      <c r="B648" s="226"/>
      <c r="C648" s="227"/>
      <c r="D648" s="228" t="s">
        <v>134</v>
      </c>
      <c r="E648" s="229" t="s">
        <v>1</v>
      </c>
      <c r="F648" s="230" t="s">
        <v>474</v>
      </c>
      <c r="G648" s="227"/>
      <c r="H648" s="231">
        <v>17.66</v>
      </c>
      <c r="I648" s="232"/>
      <c r="J648" s="227"/>
      <c r="K648" s="227"/>
      <c r="L648" s="233"/>
      <c r="M648" s="234"/>
      <c r="N648" s="235"/>
      <c r="O648" s="235"/>
      <c r="P648" s="235"/>
      <c r="Q648" s="235"/>
      <c r="R648" s="235"/>
      <c r="S648" s="235"/>
      <c r="T648" s="23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37" t="s">
        <v>134</v>
      </c>
      <c r="AU648" s="237" t="s">
        <v>81</v>
      </c>
      <c r="AV648" s="13" t="s">
        <v>81</v>
      </c>
      <c r="AW648" s="13" t="s">
        <v>31</v>
      </c>
      <c r="AX648" s="13" t="s">
        <v>74</v>
      </c>
      <c r="AY648" s="237" t="s">
        <v>126</v>
      </c>
    </row>
    <row r="649" s="13" customFormat="1">
      <c r="A649" s="13"/>
      <c r="B649" s="226"/>
      <c r="C649" s="227"/>
      <c r="D649" s="228" t="s">
        <v>134</v>
      </c>
      <c r="E649" s="229" t="s">
        <v>1</v>
      </c>
      <c r="F649" s="230" t="s">
        <v>475</v>
      </c>
      <c r="G649" s="227"/>
      <c r="H649" s="231">
        <v>10</v>
      </c>
      <c r="I649" s="232"/>
      <c r="J649" s="227"/>
      <c r="K649" s="227"/>
      <c r="L649" s="233"/>
      <c r="M649" s="234"/>
      <c r="N649" s="235"/>
      <c r="O649" s="235"/>
      <c r="P649" s="235"/>
      <c r="Q649" s="235"/>
      <c r="R649" s="235"/>
      <c r="S649" s="235"/>
      <c r="T649" s="23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37" t="s">
        <v>134</v>
      </c>
      <c r="AU649" s="237" t="s">
        <v>81</v>
      </c>
      <c r="AV649" s="13" t="s">
        <v>81</v>
      </c>
      <c r="AW649" s="13" t="s">
        <v>31</v>
      </c>
      <c r="AX649" s="13" t="s">
        <v>74</v>
      </c>
      <c r="AY649" s="237" t="s">
        <v>126</v>
      </c>
    </row>
    <row r="650" s="13" customFormat="1">
      <c r="A650" s="13"/>
      <c r="B650" s="226"/>
      <c r="C650" s="227"/>
      <c r="D650" s="228" t="s">
        <v>134</v>
      </c>
      <c r="E650" s="229" t="s">
        <v>1</v>
      </c>
      <c r="F650" s="230" t="s">
        <v>476</v>
      </c>
      <c r="G650" s="227"/>
      <c r="H650" s="231">
        <v>18.329999999999998</v>
      </c>
      <c r="I650" s="232"/>
      <c r="J650" s="227"/>
      <c r="K650" s="227"/>
      <c r="L650" s="233"/>
      <c r="M650" s="234"/>
      <c r="N650" s="235"/>
      <c r="O650" s="235"/>
      <c r="P650" s="235"/>
      <c r="Q650" s="235"/>
      <c r="R650" s="235"/>
      <c r="S650" s="235"/>
      <c r="T650" s="23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7" t="s">
        <v>134</v>
      </c>
      <c r="AU650" s="237" t="s">
        <v>81</v>
      </c>
      <c r="AV650" s="13" t="s">
        <v>81</v>
      </c>
      <c r="AW650" s="13" t="s">
        <v>31</v>
      </c>
      <c r="AX650" s="13" t="s">
        <v>74</v>
      </c>
      <c r="AY650" s="237" t="s">
        <v>126</v>
      </c>
    </row>
    <row r="651" s="13" customFormat="1">
      <c r="A651" s="13"/>
      <c r="B651" s="226"/>
      <c r="C651" s="227"/>
      <c r="D651" s="228" t="s">
        <v>134</v>
      </c>
      <c r="E651" s="229" t="s">
        <v>1</v>
      </c>
      <c r="F651" s="230" t="s">
        <v>477</v>
      </c>
      <c r="G651" s="227"/>
      <c r="H651" s="231">
        <v>14.49</v>
      </c>
      <c r="I651" s="232"/>
      <c r="J651" s="227"/>
      <c r="K651" s="227"/>
      <c r="L651" s="233"/>
      <c r="M651" s="234"/>
      <c r="N651" s="235"/>
      <c r="O651" s="235"/>
      <c r="P651" s="235"/>
      <c r="Q651" s="235"/>
      <c r="R651" s="235"/>
      <c r="S651" s="235"/>
      <c r="T651" s="23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7" t="s">
        <v>134</v>
      </c>
      <c r="AU651" s="237" t="s">
        <v>81</v>
      </c>
      <c r="AV651" s="13" t="s">
        <v>81</v>
      </c>
      <c r="AW651" s="13" t="s">
        <v>31</v>
      </c>
      <c r="AX651" s="13" t="s">
        <v>74</v>
      </c>
      <c r="AY651" s="237" t="s">
        <v>126</v>
      </c>
    </row>
    <row r="652" s="13" customFormat="1">
      <c r="A652" s="13"/>
      <c r="B652" s="226"/>
      <c r="C652" s="227"/>
      <c r="D652" s="228" t="s">
        <v>134</v>
      </c>
      <c r="E652" s="229" t="s">
        <v>1</v>
      </c>
      <c r="F652" s="230" t="s">
        <v>478</v>
      </c>
      <c r="G652" s="227"/>
      <c r="H652" s="231">
        <v>13.789999999999999</v>
      </c>
      <c r="I652" s="232"/>
      <c r="J652" s="227"/>
      <c r="K652" s="227"/>
      <c r="L652" s="233"/>
      <c r="M652" s="234"/>
      <c r="N652" s="235"/>
      <c r="O652" s="235"/>
      <c r="P652" s="235"/>
      <c r="Q652" s="235"/>
      <c r="R652" s="235"/>
      <c r="S652" s="235"/>
      <c r="T652" s="236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37" t="s">
        <v>134</v>
      </c>
      <c r="AU652" s="237" t="s">
        <v>81</v>
      </c>
      <c r="AV652" s="13" t="s">
        <v>81</v>
      </c>
      <c r="AW652" s="13" t="s">
        <v>31</v>
      </c>
      <c r="AX652" s="13" t="s">
        <v>74</v>
      </c>
      <c r="AY652" s="237" t="s">
        <v>126</v>
      </c>
    </row>
    <row r="653" s="13" customFormat="1">
      <c r="A653" s="13"/>
      <c r="B653" s="226"/>
      <c r="C653" s="227"/>
      <c r="D653" s="228" t="s">
        <v>134</v>
      </c>
      <c r="E653" s="229" t="s">
        <v>1</v>
      </c>
      <c r="F653" s="230" t="s">
        <v>479</v>
      </c>
      <c r="G653" s="227"/>
      <c r="H653" s="231">
        <v>18.91</v>
      </c>
      <c r="I653" s="232"/>
      <c r="J653" s="227"/>
      <c r="K653" s="227"/>
      <c r="L653" s="233"/>
      <c r="M653" s="234"/>
      <c r="N653" s="235"/>
      <c r="O653" s="235"/>
      <c r="P653" s="235"/>
      <c r="Q653" s="235"/>
      <c r="R653" s="235"/>
      <c r="S653" s="235"/>
      <c r="T653" s="236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37" t="s">
        <v>134</v>
      </c>
      <c r="AU653" s="237" t="s">
        <v>81</v>
      </c>
      <c r="AV653" s="13" t="s">
        <v>81</v>
      </c>
      <c r="AW653" s="13" t="s">
        <v>31</v>
      </c>
      <c r="AX653" s="13" t="s">
        <v>74</v>
      </c>
      <c r="AY653" s="237" t="s">
        <v>126</v>
      </c>
    </row>
    <row r="654" s="13" customFormat="1">
      <c r="A654" s="13"/>
      <c r="B654" s="226"/>
      <c r="C654" s="227"/>
      <c r="D654" s="228" t="s">
        <v>134</v>
      </c>
      <c r="E654" s="229" t="s">
        <v>1</v>
      </c>
      <c r="F654" s="230" t="s">
        <v>480</v>
      </c>
      <c r="G654" s="227"/>
      <c r="H654" s="231">
        <v>8.1099999999999994</v>
      </c>
      <c r="I654" s="232"/>
      <c r="J654" s="227"/>
      <c r="K654" s="227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134</v>
      </c>
      <c r="AU654" s="237" t="s">
        <v>81</v>
      </c>
      <c r="AV654" s="13" t="s">
        <v>81</v>
      </c>
      <c r="AW654" s="13" t="s">
        <v>31</v>
      </c>
      <c r="AX654" s="13" t="s">
        <v>74</v>
      </c>
      <c r="AY654" s="237" t="s">
        <v>126</v>
      </c>
    </row>
    <row r="655" s="13" customFormat="1">
      <c r="A655" s="13"/>
      <c r="B655" s="226"/>
      <c r="C655" s="227"/>
      <c r="D655" s="228" t="s">
        <v>134</v>
      </c>
      <c r="E655" s="229" t="s">
        <v>1</v>
      </c>
      <c r="F655" s="230" t="s">
        <v>481</v>
      </c>
      <c r="G655" s="227"/>
      <c r="H655" s="231">
        <v>20.73</v>
      </c>
      <c r="I655" s="232"/>
      <c r="J655" s="227"/>
      <c r="K655" s="227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134</v>
      </c>
      <c r="AU655" s="237" t="s">
        <v>81</v>
      </c>
      <c r="AV655" s="13" t="s">
        <v>81</v>
      </c>
      <c r="AW655" s="13" t="s">
        <v>31</v>
      </c>
      <c r="AX655" s="13" t="s">
        <v>74</v>
      </c>
      <c r="AY655" s="237" t="s">
        <v>126</v>
      </c>
    </row>
    <row r="656" s="13" customFormat="1">
      <c r="A656" s="13"/>
      <c r="B656" s="226"/>
      <c r="C656" s="227"/>
      <c r="D656" s="228" t="s">
        <v>134</v>
      </c>
      <c r="E656" s="229" t="s">
        <v>1</v>
      </c>
      <c r="F656" s="230" t="s">
        <v>482</v>
      </c>
      <c r="G656" s="227"/>
      <c r="H656" s="231">
        <v>14.949999999999999</v>
      </c>
      <c r="I656" s="232"/>
      <c r="J656" s="227"/>
      <c r="K656" s="227"/>
      <c r="L656" s="233"/>
      <c r="M656" s="234"/>
      <c r="N656" s="235"/>
      <c r="O656" s="235"/>
      <c r="P656" s="235"/>
      <c r="Q656" s="235"/>
      <c r="R656" s="235"/>
      <c r="S656" s="235"/>
      <c r="T656" s="236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37" t="s">
        <v>134</v>
      </c>
      <c r="AU656" s="237" t="s">
        <v>81</v>
      </c>
      <c r="AV656" s="13" t="s">
        <v>81</v>
      </c>
      <c r="AW656" s="13" t="s">
        <v>31</v>
      </c>
      <c r="AX656" s="13" t="s">
        <v>74</v>
      </c>
      <c r="AY656" s="237" t="s">
        <v>126</v>
      </c>
    </row>
    <row r="657" s="13" customFormat="1">
      <c r="A657" s="13"/>
      <c r="B657" s="226"/>
      <c r="C657" s="227"/>
      <c r="D657" s="228" t="s">
        <v>134</v>
      </c>
      <c r="E657" s="229" t="s">
        <v>1</v>
      </c>
      <c r="F657" s="230" t="s">
        <v>483</v>
      </c>
      <c r="G657" s="227"/>
      <c r="H657" s="231">
        <v>32.490000000000002</v>
      </c>
      <c r="I657" s="232"/>
      <c r="J657" s="227"/>
      <c r="K657" s="227"/>
      <c r="L657" s="233"/>
      <c r="M657" s="234"/>
      <c r="N657" s="235"/>
      <c r="O657" s="235"/>
      <c r="P657" s="235"/>
      <c r="Q657" s="235"/>
      <c r="R657" s="235"/>
      <c r="S657" s="235"/>
      <c r="T657" s="23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37" t="s">
        <v>134</v>
      </c>
      <c r="AU657" s="237" t="s">
        <v>81</v>
      </c>
      <c r="AV657" s="13" t="s">
        <v>81</v>
      </c>
      <c r="AW657" s="13" t="s">
        <v>31</v>
      </c>
      <c r="AX657" s="13" t="s">
        <v>74</v>
      </c>
      <c r="AY657" s="237" t="s">
        <v>126</v>
      </c>
    </row>
    <row r="658" s="13" customFormat="1">
      <c r="A658" s="13"/>
      <c r="B658" s="226"/>
      <c r="C658" s="227"/>
      <c r="D658" s="228" t="s">
        <v>134</v>
      </c>
      <c r="E658" s="229" t="s">
        <v>1</v>
      </c>
      <c r="F658" s="230" t="s">
        <v>484</v>
      </c>
      <c r="G658" s="227"/>
      <c r="H658" s="231">
        <v>16.579999999999998</v>
      </c>
      <c r="I658" s="232"/>
      <c r="J658" s="227"/>
      <c r="K658" s="227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134</v>
      </c>
      <c r="AU658" s="237" t="s">
        <v>81</v>
      </c>
      <c r="AV658" s="13" t="s">
        <v>81</v>
      </c>
      <c r="AW658" s="13" t="s">
        <v>31</v>
      </c>
      <c r="AX658" s="13" t="s">
        <v>74</v>
      </c>
      <c r="AY658" s="237" t="s">
        <v>126</v>
      </c>
    </row>
    <row r="659" s="13" customFormat="1">
      <c r="A659" s="13"/>
      <c r="B659" s="226"/>
      <c r="C659" s="227"/>
      <c r="D659" s="228" t="s">
        <v>134</v>
      </c>
      <c r="E659" s="229" t="s">
        <v>1</v>
      </c>
      <c r="F659" s="230" t="s">
        <v>485</v>
      </c>
      <c r="G659" s="227"/>
      <c r="H659" s="231">
        <v>16.109999999999999</v>
      </c>
      <c r="I659" s="232"/>
      <c r="J659" s="227"/>
      <c r="K659" s="227"/>
      <c r="L659" s="233"/>
      <c r="M659" s="234"/>
      <c r="N659" s="235"/>
      <c r="O659" s="235"/>
      <c r="P659" s="235"/>
      <c r="Q659" s="235"/>
      <c r="R659" s="235"/>
      <c r="S659" s="235"/>
      <c r="T659" s="236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37" t="s">
        <v>134</v>
      </c>
      <c r="AU659" s="237" t="s">
        <v>81</v>
      </c>
      <c r="AV659" s="13" t="s">
        <v>81</v>
      </c>
      <c r="AW659" s="13" t="s">
        <v>31</v>
      </c>
      <c r="AX659" s="13" t="s">
        <v>74</v>
      </c>
      <c r="AY659" s="237" t="s">
        <v>126</v>
      </c>
    </row>
    <row r="660" s="13" customFormat="1">
      <c r="A660" s="13"/>
      <c r="B660" s="226"/>
      <c r="C660" s="227"/>
      <c r="D660" s="228" t="s">
        <v>134</v>
      </c>
      <c r="E660" s="229" t="s">
        <v>1</v>
      </c>
      <c r="F660" s="230" t="s">
        <v>486</v>
      </c>
      <c r="G660" s="227"/>
      <c r="H660" s="231">
        <v>17.16</v>
      </c>
      <c r="I660" s="232"/>
      <c r="J660" s="227"/>
      <c r="K660" s="227"/>
      <c r="L660" s="233"/>
      <c r="M660" s="234"/>
      <c r="N660" s="235"/>
      <c r="O660" s="235"/>
      <c r="P660" s="235"/>
      <c r="Q660" s="235"/>
      <c r="R660" s="235"/>
      <c r="S660" s="235"/>
      <c r="T660" s="236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T660" s="237" t="s">
        <v>134</v>
      </c>
      <c r="AU660" s="237" t="s">
        <v>81</v>
      </c>
      <c r="AV660" s="13" t="s">
        <v>81</v>
      </c>
      <c r="AW660" s="13" t="s">
        <v>31</v>
      </c>
      <c r="AX660" s="13" t="s">
        <v>74</v>
      </c>
      <c r="AY660" s="237" t="s">
        <v>126</v>
      </c>
    </row>
    <row r="661" s="13" customFormat="1">
      <c r="A661" s="13"/>
      <c r="B661" s="226"/>
      <c r="C661" s="227"/>
      <c r="D661" s="228" t="s">
        <v>134</v>
      </c>
      <c r="E661" s="229" t="s">
        <v>1</v>
      </c>
      <c r="F661" s="230" t="s">
        <v>487</v>
      </c>
      <c r="G661" s="227"/>
      <c r="H661" s="231">
        <v>23.109999999999999</v>
      </c>
      <c r="I661" s="232"/>
      <c r="J661" s="227"/>
      <c r="K661" s="227"/>
      <c r="L661" s="233"/>
      <c r="M661" s="234"/>
      <c r="N661" s="235"/>
      <c r="O661" s="235"/>
      <c r="P661" s="235"/>
      <c r="Q661" s="235"/>
      <c r="R661" s="235"/>
      <c r="S661" s="235"/>
      <c r="T661" s="23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7" t="s">
        <v>134</v>
      </c>
      <c r="AU661" s="237" t="s">
        <v>81</v>
      </c>
      <c r="AV661" s="13" t="s">
        <v>81</v>
      </c>
      <c r="AW661" s="13" t="s">
        <v>31</v>
      </c>
      <c r="AX661" s="13" t="s">
        <v>74</v>
      </c>
      <c r="AY661" s="237" t="s">
        <v>126</v>
      </c>
    </row>
    <row r="662" s="13" customFormat="1">
      <c r="A662" s="13"/>
      <c r="B662" s="226"/>
      <c r="C662" s="227"/>
      <c r="D662" s="228" t="s">
        <v>134</v>
      </c>
      <c r="E662" s="229" t="s">
        <v>1</v>
      </c>
      <c r="F662" s="230" t="s">
        <v>488</v>
      </c>
      <c r="G662" s="227"/>
      <c r="H662" s="231">
        <v>13.92</v>
      </c>
      <c r="I662" s="232"/>
      <c r="J662" s="227"/>
      <c r="K662" s="227"/>
      <c r="L662" s="233"/>
      <c r="M662" s="234"/>
      <c r="N662" s="235"/>
      <c r="O662" s="235"/>
      <c r="P662" s="235"/>
      <c r="Q662" s="235"/>
      <c r="R662" s="235"/>
      <c r="S662" s="235"/>
      <c r="T662" s="236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37" t="s">
        <v>134</v>
      </c>
      <c r="AU662" s="237" t="s">
        <v>81</v>
      </c>
      <c r="AV662" s="13" t="s">
        <v>81</v>
      </c>
      <c r="AW662" s="13" t="s">
        <v>31</v>
      </c>
      <c r="AX662" s="13" t="s">
        <v>74</v>
      </c>
      <c r="AY662" s="237" t="s">
        <v>126</v>
      </c>
    </row>
    <row r="663" s="13" customFormat="1">
      <c r="A663" s="13"/>
      <c r="B663" s="226"/>
      <c r="C663" s="227"/>
      <c r="D663" s="228" t="s">
        <v>134</v>
      </c>
      <c r="E663" s="229" t="s">
        <v>1</v>
      </c>
      <c r="F663" s="230" t="s">
        <v>489</v>
      </c>
      <c r="G663" s="227"/>
      <c r="H663" s="231">
        <v>22.949999999999999</v>
      </c>
      <c r="I663" s="232"/>
      <c r="J663" s="227"/>
      <c r="K663" s="227"/>
      <c r="L663" s="233"/>
      <c r="M663" s="234"/>
      <c r="N663" s="235"/>
      <c r="O663" s="235"/>
      <c r="P663" s="235"/>
      <c r="Q663" s="235"/>
      <c r="R663" s="235"/>
      <c r="S663" s="235"/>
      <c r="T663" s="23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37" t="s">
        <v>134</v>
      </c>
      <c r="AU663" s="237" t="s">
        <v>81</v>
      </c>
      <c r="AV663" s="13" t="s">
        <v>81</v>
      </c>
      <c r="AW663" s="13" t="s">
        <v>31</v>
      </c>
      <c r="AX663" s="13" t="s">
        <v>74</v>
      </c>
      <c r="AY663" s="237" t="s">
        <v>126</v>
      </c>
    </row>
    <row r="664" s="13" customFormat="1">
      <c r="A664" s="13"/>
      <c r="B664" s="226"/>
      <c r="C664" s="227"/>
      <c r="D664" s="228" t="s">
        <v>134</v>
      </c>
      <c r="E664" s="229" t="s">
        <v>1</v>
      </c>
      <c r="F664" s="230" t="s">
        <v>490</v>
      </c>
      <c r="G664" s="227"/>
      <c r="H664" s="231">
        <v>17.199999999999999</v>
      </c>
      <c r="I664" s="232"/>
      <c r="J664" s="227"/>
      <c r="K664" s="227"/>
      <c r="L664" s="233"/>
      <c r="M664" s="234"/>
      <c r="N664" s="235"/>
      <c r="O664" s="235"/>
      <c r="P664" s="235"/>
      <c r="Q664" s="235"/>
      <c r="R664" s="235"/>
      <c r="S664" s="235"/>
      <c r="T664" s="23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7" t="s">
        <v>134</v>
      </c>
      <c r="AU664" s="237" t="s">
        <v>81</v>
      </c>
      <c r="AV664" s="13" t="s">
        <v>81</v>
      </c>
      <c r="AW664" s="13" t="s">
        <v>31</v>
      </c>
      <c r="AX664" s="13" t="s">
        <v>74</v>
      </c>
      <c r="AY664" s="237" t="s">
        <v>126</v>
      </c>
    </row>
    <row r="665" s="13" customFormat="1">
      <c r="A665" s="13"/>
      <c r="B665" s="226"/>
      <c r="C665" s="227"/>
      <c r="D665" s="228" t="s">
        <v>134</v>
      </c>
      <c r="E665" s="229" t="s">
        <v>1</v>
      </c>
      <c r="F665" s="230" t="s">
        <v>491</v>
      </c>
      <c r="G665" s="227"/>
      <c r="H665" s="231">
        <v>22.539999999999999</v>
      </c>
      <c r="I665" s="232"/>
      <c r="J665" s="227"/>
      <c r="K665" s="227"/>
      <c r="L665" s="233"/>
      <c r="M665" s="234"/>
      <c r="N665" s="235"/>
      <c r="O665" s="235"/>
      <c r="P665" s="235"/>
      <c r="Q665" s="235"/>
      <c r="R665" s="235"/>
      <c r="S665" s="235"/>
      <c r="T665" s="23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37" t="s">
        <v>134</v>
      </c>
      <c r="AU665" s="237" t="s">
        <v>81</v>
      </c>
      <c r="AV665" s="13" t="s">
        <v>81</v>
      </c>
      <c r="AW665" s="13" t="s">
        <v>31</v>
      </c>
      <c r="AX665" s="13" t="s">
        <v>74</v>
      </c>
      <c r="AY665" s="237" t="s">
        <v>126</v>
      </c>
    </row>
    <row r="666" s="13" customFormat="1">
      <c r="A666" s="13"/>
      <c r="B666" s="226"/>
      <c r="C666" s="227"/>
      <c r="D666" s="228" t="s">
        <v>134</v>
      </c>
      <c r="E666" s="229" t="s">
        <v>1</v>
      </c>
      <c r="F666" s="230" t="s">
        <v>492</v>
      </c>
      <c r="G666" s="227"/>
      <c r="H666" s="231">
        <v>35.950000000000003</v>
      </c>
      <c r="I666" s="232"/>
      <c r="J666" s="227"/>
      <c r="K666" s="227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134</v>
      </c>
      <c r="AU666" s="237" t="s">
        <v>81</v>
      </c>
      <c r="AV666" s="13" t="s">
        <v>81</v>
      </c>
      <c r="AW666" s="13" t="s">
        <v>31</v>
      </c>
      <c r="AX666" s="13" t="s">
        <v>74</v>
      </c>
      <c r="AY666" s="237" t="s">
        <v>126</v>
      </c>
    </row>
    <row r="667" s="13" customFormat="1">
      <c r="A667" s="13"/>
      <c r="B667" s="226"/>
      <c r="C667" s="227"/>
      <c r="D667" s="228" t="s">
        <v>134</v>
      </c>
      <c r="E667" s="229" t="s">
        <v>1</v>
      </c>
      <c r="F667" s="230" t="s">
        <v>493</v>
      </c>
      <c r="G667" s="227"/>
      <c r="H667" s="231">
        <v>33.57</v>
      </c>
      <c r="I667" s="232"/>
      <c r="J667" s="227"/>
      <c r="K667" s="227"/>
      <c r="L667" s="233"/>
      <c r="M667" s="234"/>
      <c r="N667" s="235"/>
      <c r="O667" s="235"/>
      <c r="P667" s="235"/>
      <c r="Q667" s="235"/>
      <c r="R667" s="235"/>
      <c r="S667" s="235"/>
      <c r="T667" s="236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37" t="s">
        <v>134</v>
      </c>
      <c r="AU667" s="237" t="s">
        <v>81</v>
      </c>
      <c r="AV667" s="13" t="s">
        <v>81</v>
      </c>
      <c r="AW667" s="13" t="s">
        <v>31</v>
      </c>
      <c r="AX667" s="13" t="s">
        <v>74</v>
      </c>
      <c r="AY667" s="237" t="s">
        <v>126</v>
      </c>
    </row>
    <row r="668" s="13" customFormat="1">
      <c r="A668" s="13"/>
      <c r="B668" s="226"/>
      <c r="C668" s="227"/>
      <c r="D668" s="228" t="s">
        <v>134</v>
      </c>
      <c r="E668" s="229" t="s">
        <v>1</v>
      </c>
      <c r="F668" s="230" t="s">
        <v>494</v>
      </c>
      <c r="G668" s="227"/>
      <c r="H668" s="231">
        <v>48.469999999999999</v>
      </c>
      <c r="I668" s="232"/>
      <c r="J668" s="227"/>
      <c r="K668" s="227"/>
      <c r="L668" s="233"/>
      <c r="M668" s="234"/>
      <c r="N668" s="235"/>
      <c r="O668" s="235"/>
      <c r="P668" s="235"/>
      <c r="Q668" s="235"/>
      <c r="R668" s="235"/>
      <c r="S668" s="235"/>
      <c r="T668" s="23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37" t="s">
        <v>134</v>
      </c>
      <c r="AU668" s="237" t="s">
        <v>81</v>
      </c>
      <c r="AV668" s="13" t="s">
        <v>81</v>
      </c>
      <c r="AW668" s="13" t="s">
        <v>31</v>
      </c>
      <c r="AX668" s="13" t="s">
        <v>74</v>
      </c>
      <c r="AY668" s="237" t="s">
        <v>126</v>
      </c>
    </row>
    <row r="669" s="13" customFormat="1">
      <c r="A669" s="13"/>
      <c r="B669" s="226"/>
      <c r="C669" s="227"/>
      <c r="D669" s="228" t="s">
        <v>134</v>
      </c>
      <c r="E669" s="229" t="s">
        <v>1</v>
      </c>
      <c r="F669" s="230" t="s">
        <v>495</v>
      </c>
      <c r="G669" s="227"/>
      <c r="H669" s="231">
        <v>39.5</v>
      </c>
      <c r="I669" s="232"/>
      <c r="J669" s="227"/>
      <c r="K669" s="227"/>
      <c r="L669" s="233"/>
      <c r="M669" s="234"/>
      <c r="N669" s="235"/>
      <c r="O669" s="235"/>
      <c r="P669" s="235"/>
      <c r="Q669" s="235"/>
      <c r="R669" s="235"/>
      <c r="S669" s="235"/>
      <c r="T669" s="236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37" t="s">
        <v>134</v>
      </c>
      <c r="AU669" s="237" t="s">
        <v>81</v>
      </c>
      <c r="AV669" s="13" t="s">
        <v>81</v>
      </c>
      <c r="AW669" s="13" t="s">
        <v>31</v>
      </c>
      <c r="AX669" s="13" t="s">
        <v>74</v>
      </c>
      <c r="AY669" s="237" t="s">
        <v>126</v>
      </c>
    </row>
    <row r="670" s="13" customFormat="1">
      <c r="A670" s="13"/>
      <c r="B670" s="226"/>
      <c r="C670" s="227"/>
      <c r="D670" s="228" t="s">
        <v>134</v>
      </c>
      <c r="E670" s="229" t="s">
        <v>1</v>
      </c>
      <c r="F670" s="230" t="s">
        <v>496</v>
      </c>
      <c r="G670" s="227"/>
      <c r="H670" s="231">
        <v>38.969999999999999</v>
      </c>
      <c r="I670" s="232"/>
      <c r="J670" s="227"/>
      <c r="K670" s="227"/>
      <c r="L670" s="233"/>
      <c r="M670" s="234"/>
      <c r="N670" s="235"/>
      <c r="O670" s="235"/>
      <c r="P670" s="235"/>
      <c r="Q670" s="235"/>
      <c r="R670" s="235"/>
      <c r="S670" s="235"/>
      <c r="T670" s="236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37" t="s">
        <v>134</v>
      </c>
      <c r="AU670" s="237" t="s">
        <v>81</v>
      </c>
      <c r="AV670" s="13" t="s">
        <v>81</v>
      </c>
      <c r="AW670" s="13" t="s">
        <v>31</v>
      </c>
      <c r="AX670" s="13" t="s">
        <v>74</v>
      </c>
      <c r="AY670" s="237" t="s">
        <v>126</v>
      </c>
    </row>
    <row r="671" s="13" customFormat="1">
      <c r="A671" s="13"/>
      <c r="B671" s="226"/>
      <c r="C671" s="227"/>
      <c r="D671" s="228" t="s">
        <v>134</v>
      </c>
      <c r="E671" s="229" t="s">
        <v>1</v>
      </c>
      <c r="F671" s="230" t="s">
        <v>497</v>
      </c>
      <c r="G671" s="227"/>
      <c r="H671" s="231">
        <v>33.049999999999997</v>
      </c>
      <c r="I671" s="232"/>
      <c r="J671" s="227"/>
      <c r="K671" s="227"/>
      <c r="L671" s="233"/>
      <c r="M671" s="234"/>
      <c r="N671" s="235"/>
      <c r="O671" s="235"/>
      <c r="P671" s="235"/>
      <c r="Q671" s="235"/>
      <c r="R671" s="235"/>
      <c r="S671" s="235"/>
      <c r="T671" s="236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37" t="s">
        <v>134</v>
      </c>
      <c r="AU671" s="237" t="s">
        <v>81</v>
      </c>
      <c r="AV671" s="13" t="s">
        <v>81</v>
      </c>
      <c r="AW671" s="13" t="s">
        <v>31</v>
      </c>
      <c r="AX671" s="13" t="s">
        <v>74</v>
      </c>
      <c r="AY671" s="237" t="s">
        <v>126</v>
      </c>
    </row>
    <row r="672" s="13" customFormat="1">
      <c r="A672" s="13"/>
      <c r="B672" s="226"/>
      <c r="C672" s="227"/>
      <c r="D672" s="228" t="s">
        <v>134</v>
      </c>
      <c r="E672" s="229" t="s">
        <v>1</v>
      </c>
      <c r="F672" s="230" t="s">
        <v>498</v>
      </c>
      <c r="G672" s="227"/>
      <c r="H672" s="231">
        <v>30.420000000000002</v>
      </c>
      <c r="I672" s="232"/>
      <c r="J672" s="227"/>
      <c r="K672" s="227"/>
      <c r="L672" s="233"/>
      <c r="M672" s="234"/>
      <c r="N672" s="235"/>
      <c r="O672" s="235"/>
      <c r="P672" s="235"/>
      <c r="Q672" s="235"/>
      <c r="R672" s="235"/>
      <c r="S672" s="235"/>
      <c r="T672" s="236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T672" s="237" t="s">
        <v>134</v>
      </c>
      <c r="AU672" s="237" t="s">
        <v>81</v>
      </c>
      <c r="AV672" s="13" t="s">
        <v>81</v>
      </c>
      <c r="AW672" s="13" t="s">
        <v>31</v>
      </c>
      <c r="AX672" s="13" t="s">
        <v>74</v>
      </c>
      <c r="AY672" s="237" t="s">
        <v>126</v>
      </c>
    </row>
    <row r="673" s="13" customFormat="1">
      <c r="A673" s="13"/>
      <c r="B673" s="226"/>
      <c r="C673" s="227"/>
      <c r="D673" s="228" t="s">
        <v>134</v>
      </c>
      <c r="E673" s="229" t="s">
        <v>1</v>
      </c>
      <c r="F673" s="230" t="s">
        <v>499</v>
      </c>
      <c r="G673" s="227"/>
      <c r="H673" s="231">
        <v>16.949999999999999</v>
      </c>
      <c r="I673" s="232"/>
      <c r="J673" s="227"/>
      <c r="K673" s="227"/>
      <c r="L673" s="233"/>
      <c r="M673" s="234"/>
      <c r="N673" s="235"/>
      <c r="O673" s="235"/>
      <c r="P673" s="235"/>
      <c r="Q673" s="235"/>
      <c r="R673" s="235"/>
      <c r="S673" s="235"/>
      <c r="T673" s="23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37" t="s">
        <v>134</v>
      </c>
      <c r="AU673" s="237" t="s">
        <v>81</v>
      </c>
      <c r="AV673" s="13" t="s">
        <v>81</v>
      </c>
      <c r="AW673" s="13" t="s">
        <v>31</v>
      </c>
      <c r="AX673" s="13" t="s">
        <v>74</v>
      </c>
      <c r="AY673" s="237" t="s">
        <v>126</v>
      </c>
    </row>
    <row r="674" s="13" customFormat="1">
      <c r="A674" s="13"/>
      <c r="B674" s="226"/>
      <c r="C674" s="227"/>
      <c r="D674" s="228" t="s">
        <v>134</v>
      </c>
      <c r="E674" s="229" t="s">
        <v>1</v>
      </c>
      <c r="F674" s="230" t="s">
        <v>500</v>
      </c>
      <c r="G674" s="227"/>
      <c r="H674" s="231">
        <v>40.460000000000001</v>
      </c>
      <c r="I674" s="232"/>
      <c r="J674" s="227"/>
      <c r="K674" s="227"/>
      <c r="L674" s="233"/>
      <c r="M674" s="234"/>
      <c r="N674" s="235"/>
      <c r="O674" s="235"/>
      <c r="P674" s="235"/>
      <c r="Q674" s="235"/>
      <c r="R674" s="235"/>
      <c r="S674" s="235"/>
      <c r="T674" s="23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37" t="s">
        <v>134</v>
      </c>
      <c r="AU674" s="237" t="s">
        <v>81</v>
      </c>
      <c r="AV674" s="13" t="s">
        <v>81</v>
      </c>
      <c r="AW674" s="13" t="s">
        <v>31</v>
      </c>
      <c r="AX674" s="13" t="s">
        <v>74</v>
      </c>
      <c r="AY674" s="237" t="s">
        <v>126</v>
      </c>
    </row>
    <row r="675" s="13" customFormat="1">
      <c r="A675" s="13"/>
      <c r="B675" s="226"/>
      <c r="C675" s="227"/>
      <c r="D675" s="228" t="s">
        <v>134</v>
      </c>
      <c r="E675" s="229" t="s">
        <v>1</v>
      </c>
      <c r="F675" s="230" t="s">
        <v>501</v>
      </c>
      <c r="G675" s="227"/>
      <c r="H675" s="231">
        <v>42.100000000000001</v>
      </c>
      <c r="I675" s="232"/>
      <c r="J675" s="227"/>
      <c r="K675" s="227"/>
      <c r="L675" s="233"/>
      <c r="M675" s="234"/>
      <c r="N675" s="235"/>
      <c r="O675" s="235"/>
      <c r="P675" s="235"/>
      <c r="Q675" s="235"/>
      <c r="R675" s="235"/>
      <c r="S675" s="235"/>
      <c r="T675" s="23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7" t="s">
        <v>134</v>
      </c>
      <c r="AU675" s="237" t="s">
        <v>81</v>
      </c>
      <c r="AV675" s="13" t="s">
        <v>81</v>
      </c>
      <c r="AW675" s="13" t="s">
        <v>31</v>
      </c>
      <c r="AX675" s="13" t="s">
        <v>74</v>
      </c>
      <c r="AY675" s="237" t="s">
        <v>126</v>
      </c>
    </row>
    <row r="676" s="13" customFormat="1">
      <c r="A676" s="13"/>
      <c r="B676" s="226"/>
      <c r="C676" s="227"/>
      <c r="D676" s="228" t="s">
        <v>134</v>
      </c>
      <c r="E676" s="229" t="s">
        <v>1</v>
      </c>
      <c r="F676" s="230" t="s">
        <v>502</v>
      </c>
      <c r="G676" s="227"/>
      <c r="H676" s="231">
        <v>24.850000000000001</v>
      </c>
      <c r="I676" s="232"/>
      <c r="J676" s="227"/>
      <c r="K676" s="227"/>
      <c r="L676" s="233"/>
      <c r="M676" s="234"/>
      <c r="N676" s="235"/>
      <c r="O676" s="235"/>
      <c r="P676" s="235"/>
      <c r="Q676" s="235"/>
      <c r="R676" s="235"/>
      <c r="S676" s="235"/>
      <c r="T676" s="23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7" t="s">
        <v>134</v>
      </c>
      <c r="AU676" s="237" t="s">
        <v>81</v>
      </c>
      <c r="AV676" s="13" t="s">
        <v>81</v>
      </c>
      <c r="AW676" s="13" t="s">
        <v>31</v>
      </c>
      <c r="AX676" s="13" t="s">
        <v>74</v>
      </c>
      <c r="AY676" s="237" t="s">
        <v>126</v>
      </c>
    </row>
    <row r="677" s="13" customFormat="1">
      <c r="A677" s="13"/>
      <c r="B677" s="226"/>
      <c r="C677" s="227"/>
      <c r="D677" s="228" t="s">
        <v>134</v>
      </c>
      <c r="E677" s="229" t="s">
        <v>1</v>
      </c>
      <c r="F677" s="230" t="s">
        <v>503</v>
      </c>
      <c r="G677" s="227"/>
      <c r="H677" s="231">
        <v>25.559999999999999</v>
      </c>
      <c r="I677" s="232"/>
      <c r="J677" s="227"/>
      <c r="K677" s="227"/>
      <c r="L677" s="233"/>
      <c r="M677" s="234"/>
      <c r="N677" s="235"/>
      <c r="O677" s="235"/>
      <c r="P677" s="235"/>
      <c r="Q677" s="235"/>
      <c r="R677" s="235"/>
      <c r="S677" s="235"/>
      <c r="T677" s="236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T677" s="237" t="s">
        <v>134</v>
      </c>
      <c r="AU677" s="237" t="s">
        <v>81</v>
      </c>
      <c r="AV677" s="13" t="s">
        <v>81</v>
      </c>
      <c r="AW677" s="13" t="s">
        <v>31</v>
      </c>
      <c r="AX677" s="13" t="s">
        <v>74</v>
      </c>
      <c r="AY677" s="237" t="s">
        <v>126</v>
      </c>
    </row>
    <row r="678" s="13" customFormat="1">
      <c r="A678" s="13"/>
      <c r="B678" s="226"/>
      <c r="C678" s="227"/>
      <c r="D678" s="228" t="s">
        <v>134</v>
      </c>
      <c r="E678" s="229" t="s">
        <v>1</v>
      </c>
      <c r="F678" s="230" t="s">
        <v>504</v>
      </c>
      <c r="G678" s="227"/>
      <c r="H678" s="231">
        <v>29.149999999999999</v>
      </c>
      <c r="I678" s="232"/>
      <c r="J678" s="227"/>
      <c r="K678" s="227"/>
      <c r="L678" s="233"/>
      <c r="M678" s="234"/>
      <c r="N678" s="235"/>
      <c r="O678" s="235"/>
      <c r="P678" s="235"/>
      <c r="Q678" s="235"/>
      <c r="R678" s="235"/>
      <c r="S678" s="235"/>
      <c r="T678" s="236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37" t="s">
        <v>134</v>
      </c>
      <c r="AU678" s="237" t="s">
        <v>81</v>
      </c>
      <c r="AV678" s="13" t="s">
        <v>81</v>
      </c>
      <c r="AW678" s="13" t="s">
        <v>31</v>
      </c>
      <c r="AX678" s="13" t="s">
        <v>74</v>
      </c>
      <c r="AY678" s="237" t="s">
        <v>126</v>
      </c>
    </row>
    <row r="679" s="13" customFormat="1">
      <c r="A679" s="13"/>
      <c r="B679" s="226"/>
      <c r="C679" s="227"/>
      <c r="D679" s="228" t="s">
        <v>134</v>
      </c>
      <c r="E679" s="229" t="s">
        <v>1</v>
      </c>
      <c r="F679" s="230" t="s">
        <v>505</v>
      </c>
      <c r="G679" s="227"/>
      <c r="H679" s="231">
        <v>8.7100000000000009</v>
      </c>
      <c r="I679" s="232"/>
      <c r="J679" s="227"/>
      <c r="K679" s="227"/>
      <c r="L679" s="233"/>
      <c r="M679" s="234"/>
      <c r="N679" s="235"/>
      <c r="O679" s="235"/>
      <c r="P679" s="235"/>
      <c r="Q679" s="235"/>
      <c r="R679" s="235"/>
      <c r="S679" s="235"/>
      <c r="T679" s="236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T679" s="237" t="s">
        <v>134</v>
      </c>
      <c r="AU679" s="237" t="s">
        <v>81</v>
      </c>
      <c r="AV679" s="13" t="s">
        <v>81</v>
      </c>
      <c r="AW679" s="13" t="s">
        <v>31</v>
      </c>
      <c r="AX679" s="13" t="s">
        <v>74</v>
      </c>
      <c r="AY679" s="237" t="s">
        <v>126</v>
      </c>
    </row>
    <row r="680" s="13" customFormat="1">
      <c r="A680" s="13"/>
      <c r="B680" s="226"/>
      <c r="C680" s="227"/>
      <c r="D680" s="228" t="s">
        <v>134</v>
      </c>
      <c r="E680" s="229" t="s">
        <v>1</v>
      </c>
      <c r="F680" s="230" t="s">
        <v>506</v>
      </c>
      <c r="G680" s="227"/>
      <c r="H680" s="231">
        <v>24.699999999999999</v>
      </c>
      <c r="I680" s="232"/>
      <c r="J680" s="227"/>
      <c r="K680" s="227"/>
      <c r="L680" s="233"/>
      <c r="M680" s="234"/>
      <c r="N680" s="235"/>
      <c r="O680" s="235"/>
      <c r="P680" s="235"/>
      <c r="Q680" s="235"/>
      <c r="R680" s="235"/>
      <c r="S680" s="235"/>
      <c r="T680" s="236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T680" s="237" t="s">
        <v>134</v>
      </c>
      <c r="AU680" s="237" t="s">
        <v>81</v>
      </c>
      <c r="AV680" s="13" t="s">
        <v>81</v>
      </c>
      <c r="AW680" s="13" t="s">
        <v>31</v>
      </c>
      <c r="AX680" s="13" t="s">
        <v>74</v>
      </c>
      <c r="AY680" s="237" t="s">
        <v>126</v>
      </c>
    </row>
    <row r="681" s="13" customFormat="1">
      <c r="A681" s="13"/>
      <c r="B681" s="226"/>
      <c r="C681" s="227"/>
      <c r="D681" s="228" t="s">
        <v>134</v>
      </c>
      <c r="E681" s="229" t="s">
        <v>1</v>
      </c>
      <c r="F681" s="230" t="s">
        <v>507</v>
      </c>
      <c r="G681" s="227"/>
      <c r="H681" s="231">
        <v>24.870000000000001</v>
      </c>
      <c r="I681" s="232"/>
      <c r="J681" s="227"/>
      <c r="K681" s="227"/>
      <c r="L681" s="233"/>
      <c r="M681" s="234"/>
      <c r="N681" s="235"/>
      <c r="O681" s="235"/>
      <c r="P681" s="235"/>
      <c r="Q681" s="235"/>
      <c r="R681" s="235"/>
      <c r="S681" s="235"/>
      <c r="T681" s="23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7" t="s">
        <v>134</v>
      </c>
      <c r="AU681" s="237" t="s">
        <v>81</v>
      </c>
      <c r="AV681" s="13" t="s">
        <v>81</v>
      </c>
      <c r="AW681" s="13" t="s">
        <v>31</v>
      </c>
      <c r="AX681" s="13" t="s">
        <v>74</v>
      </c>
      <c r="AY681" s="237" t="s">
        <v>126</v>
      </c>
    </row>
    <row r="682" s="13" customFormat="1">
      <c r="A682" s="13"/>
      <c r="B682" s="226"/>
      <c r="C682" s="227"/>
      <c r="D682" s="228" t="s">
        <v>134</v>
      </c>
      <c r="E682" s="229" t="s">
        <v>1</v>
      </c>
      <c r="F682" s="230" t="s">
        <v>508</v>
      </c>
      <c r="G682" s="227"/>
      <c r="H682" s="231">
        <v>43.619999999999997</v>
      </c>
      <c r="I682" s="232"/>
      <c r="J682" s="227"/>
      <c r="K682" s="227"/>
      <c r="L682" s="233"/>
      <c r="M682" s="234"/>
      <c r="N682" s="235"/>
      <c r="O682" s="235"/>
      <c r="P682" s="235"/>
      <c r="Q682" s="235"/>
      <c r="R682" s="235"/>
      <c r="S682" s="235"/>
      <c r="T682" s="236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37" t="s">
        <v>134</v>
      </c>
      <c r="AU682" s="237" t="s">
        <v>81</v>
      </c>
      <c r="AV682" s="13" t="s">
        <v>81</v>
      </c>
      <c r="AW682" s="13" t="s">
        <v>31</v>
      </c>
      <c r="AX682" s="13" t="s">
        <v>74</v>
      </c>
      <c r="AY682" s="237" t="s">
        <v>126</v>
      </c>
    </row>
    <row r="683" s="13" customFormat="1">
      <c r="A683" s="13"/>
      <c r="B683" s="226"/>
      <c r="C683" s="227"/>
      <c r="D683" s="228" t="s">
        <v>134</v>
      </c>
      <c r="E683" s="229" t="s">
        <v>1</v>
      </c>
      <c r="F683" s="230" t="s">
        <v>509</v>
      </c>
      <c r="G683" s="227"/>
      <c r="H683" s="231">
        <v>41.380000000000003</v>
      </c>
      <c r="I683" s="232"/>
      <c r="J683" s="227"/>
      <c r="K683" s="227"/>
      <c r="L683" s="233"/>
      <c r="M683" s="234"/>
      <c r="N683" s="235"/>
      <c r="O683" s="235"/>
      <c r="P683" s="235"/>
      <c r="Q683" s="235"/>
      <c r="R683" s="235"/>
      <c r="S683" s="235"/>
      <c r="T683" s="236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37" t="s">
        <v>134</v>
      </c>
      <c r="AU683" s="237" t="s">
        <v>81</v>
      </c>
      <c r="AV683" s="13" t="s">
        <v>81</v>
      </c>
      <c r="AW683" s="13" t="s">
        <v>31</v>
      </c>
      <c r="AX683" s="13" t="s">
        <v>74</v>
      </c>
      <c r="AY683" s="237" t="s">
        <v>126</v>
      </c>
    </row>
    <row r="684" s="13" customFormat="1">
      <c r="A684" s="13"/>
      <c r="B684" s="226"/>
      <c r="C684" s="227"/>
      <c r="D684" s="228" t="s">
        <v>134</v>
      </c>
      <c r="E684" s="229" t="s">
        <v>1</v>
      </c>
      <c r="F684" s="230" t="s">
        <v>510</v>
      </c>
      <c r="G684" s="227"/>
      <c r="H684" s="231">
        <v>43.380000000000003</v>
      </c>
      <c r="I684" s="232"/>
      <c r="J684" s="227"/>
      <c r="K684" s="227"/>
      <c r="L684" s="233"/>
      <c r="M684" s="234"/>
      <c r="N684" s="235"/>
      <c r="O684" s="235"/>
      <c r="P684" s="235"/>
      <c r="Q684" s="235"/>
      <c r="R684" s="235"/>
      <c r="S684" s="235"/>
      <c r="T684" s="236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37" t="s">
        <v>134</v>
      </c>
      <c r="AU684" s="237" t="s">
        <v>81</v>
      </c>
      <c r="AV684" s="13" t="s">
        <v>81</v>
      </c>
      <c r="AW684" s="13" t="s">
        <v>31</v>
      </c>
      <c r="AX684" s="13" t="s">
        <v>74</v>
      </c>
      <c r="AY684" s="237" t="s">
        <v>126</v>
      </c>
    </row>
    <row r="685" s="13" customFormat="1">
      <c r="A685" s="13"/>
      <c r="B685" s="226"/>
      <c r="C685" s="227"/>
      <c r="D685" s="228" t="s">
        <v>134</v>
      </c>
      <c r="E685" s="229" t="s">
        <v>1</v>
      </c>
      <c r="F685" s="230" t="s">
        <v>511</v>
      </c>
      <c r="G685" s="227"/>
      <c r="H685" s="231">
        <v>28.109999999999999</v>
      </c>
      <c r="I685" s="232"/>
      <c r="J685" s="227"/>
      <c r="K685" s="227"/>
      <c r="L685" s="233"/>
      <c r="M685" s="234"/>
      <c r="N685" s="235"/>
      <c r="O685" s="235"/>
      <c r="P685" s="235"/>
      <c r="Q685" s="235"/>
      <c r="R685" s="235"/>
      <c r="S685" s="235"/>
      <c r="T685" s="23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37" t="s">
        <v>134</v>
      </c>
      <c r="AU685" s="237" t="s">
        <v>81</v>
      </c>
      <c r="AV685" s="13" t="s">
        <v>81</v>
      </c>
      <c r="AW685" s="13" t="s">
        <v>31</v>
      </c>
      <c r="AX685" s="13" t="s">
        <v>74</v>
      </c>
      <c r="AY685" s="237" t="s">
        <v>126</v>
      </c>
    </row>
    <row r="686" s="13" customFormat="1">
      <c r="A686" s="13"/>
      <c r="B686" s="226"/>
      <c r="C686" s="227"/>
      <c r="D686" s="228" t="s">
        <v>134</v>
      </c>
      <c r="E686" s="229" t="s">
        <v>1</v>
      </c>
      <c r="F686" s="230" t="s">
        <v>512</v>
      </c>
      <c r="G686" s="227"/>
      <c r="H686" s="231">
        <v>35.770000000000003</v>
      </c>
      <c r="I686" s="232"/>
      <c r="J686" s="227"/>
      <c r="K686" s="227"/>
      <c r="L686" s="233"/>
      <c r="M686" s="234"/>
      <c r="N686" s="235"/>
      <c r="O686" s="235"/>
      <c r="P686" s="235"/>
      <c r="Q686" s="235"/>
      <c r="R686" s="235"/>
      <c r="S686" s="235"/>
      <c r="T686" s="236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T686" s="237" t="s">
        <v>134</v>
      </c>
      <c r="AU686" s="237" t="s">
        <v>81</v>
      </c>
      <c r="AV686" s="13" t="s">
        <v>81</v>
      </c>
      <c r="AW686" s="13" t="s">
        <v>31</v>
      </c>
      <c r="AX686" s="13" t="s">
        <v>74</v>
      </c>
      <c r="AY686" s="237" t="s">
        <v>126</v>
      </c>
    </row>
    <row r="687" s="13" customFormat="1">
      <c r="A687" s="13"/>
      <c r="B687" s="226"/>
      <c r="C687" s="227"/>
      <c r="D687" s="228" t="s">
        <v>134</v>
      </c>
      <c r="E687" s="229" t="s">
        <v>1</v>
      </c>
      <c r="F687" s="230" t="s">
        <v>513</v>
      </c>
      <c r="G687" s="227"/>
      <c r="H687" s="231">
        <v>20.100000000000001</v>
      </c>
      <c r="I687" s="232"/>
      <c r="J687" s="227"/>
      <c r="K687" s="227"/>
      <c r="L687" s="233"/>
      <c r="M687" s="234"/>
      <c r="N687" s="235"/>
      <c r="O687" s="235"/>
      <c r="P687" s="235"/>
      <c r="Q687" s="235"/>
      <c r="R687" s="235"/>
      <c r="S687" s="235"/>
      <c r="T687" s="23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7" t="s">
        <v>134</v>
      </c>
      <c r="AU687" s="237" t="s">
        <v>81</v>
      </c>
      <c r="AV687" s="13" t="s">
        <v>81</v>
      </c>
      <c r="AW687" s="13" t="s">
        <v>31</v>
      </c>
      <c r="AX687" s="13" t="s">
        <v>74</v>
      </c>
      <c r="AY687" s="237" t="s">
        <v>126</v>
      </c>
    </row>
    <row r="688" s="13" customFormat="1">
      <c r="A688" s="13"/>
      <c r="B688" s="226"/>
      <c r="C688" s="227"/>
      <c r="D688" s="228" t="s">
        <v>134</v>
      </c>
      <c r="E688" s="229" t="s">
        <v>1</v>
      </c>
      <c r="F688" s="230" t="s">
        <v>514</v>
      </c>
      <c r="G688" s="227"/>
      <c r="H688" s="231">
        <v>24.190000000000001</v>
      </c>
      <c r="I688" s="232"/>
      <c r="J688" s="227"/>
      <c r="K688" s="227"/>
      <c r="L688" s="233"/>
      <c r="M688" s="234"/>
      <c r="N688" s="235"/>
      <c r="O688" s="235"/>
      <c r="P688" s="235"/>
      <c r="Q688" s="235"/>
      <c r="R688" s="235"/>
      <c r="S688" s="235"/>
      <c r="T688" s="236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37" t="s">
        <v>134</v>
      </c>
      <c r="AU688" s="237" t="s">
        <v>81</v>
      </c>
      <c r="AV688" s="13" t="s">
        <v>81</v>
      </c>
      <c r="AW688" s="13" t="s">
        <v>31</v>
      </c>
      <c r="AX688" s="13" t="s">
        <v>74</v>
      </c>
      <c r="AY688" s="237" t="s">
        <v>126</v>
      </c>
    </row>
    <row r="689" s="13" customFormat="1">
      <c r="A689" s="13"/>
      <c r="B689" s="226"/>
      <c r="C689" s="227"/>
      <c r="D689" s="228" t="s">
        <v>134</v>
      </c>
      <c r="E689" s="229" t="s">
        <v>1</v>
      </c>
      <c r="F689" s="230" t="s">
        <v>515</v>
      </c>
      <c r="G689" s="227"/>
      <c r="H689" s="231">
        <v>15.630000000000001</v>
      </c>
      <c r="I689" s="232"/>
      <c r="J689" s="227"/>
      <c r="K689" s="227"/>
      <c r="L689" s="233"/>
      <c r="M689" s="234"/>
      <c r="N689" s="235"/>
      <c r="O689" s="235"/>
      <c r="P689" s="235"/>
      <c r="Q689" s="235"/>
      <c r="R689" s="235"/>
      <c r="S689" s="235"/>
      <c r="T689" s="23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37" t="s">
        <v>134</v>
      </c>
      <c r="AU689" s="237" t="s">
        <v>81</v>
      </c>
      <c r="AV689" s="13" t="s">
        <v>81</v>
      </c>
      <c r="AW689" s="13" t="s">
        <v>31</v>
      </c>
      <c r="AX689" s="13" t="s">
        <v>74</v>
      </c>
      <c r="AY689" s="237" t="s">
        <v>126</v>
      </c>
    </row>
    <row r="690" s="13" customFormat="1">
      <c r="A690" s="13"/>
      <c r="B690" s="226"/>
      <c r="C690" s="227"/>
      <c r="D690" s="228" t="s">
        <v>134</v>
      </c>
      <c r="E690" s="229" t="s">
        <v>1</v>
      </c>
      <c r="F690" s="230" t="s">
        <v>516</v>
      </c>
      <c r="G690" s="227"/>
      <c r="H690" s="231">
        <v>29.199999999999999</v>
      </c>
      <c r="I690" s="232"/>
      <c r="J690" s="227"/>
      <c r="K690" s="227"/>
      <c r="L690" s="233"/>
      <c r="M690" s="234"/>
      <c r="N690" s="235"/>
      <c r="O690" s="235"/>
      <c r="P690" s="235"/>
      <c r="Q690" s="235"/>
      <c r="R690" s="235"/>
      <c r="S690" s="235"/>
      <c r="T690" s="236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37" t="s">
        <v>134</v>
      </c>
      <c r="AU690" s="237" t="s">
        <v>81</v>
      </c>
      <c r="AV690" s="13" t="s">
        <v>81</v>
      </c>
      <c r="AW690" s="13" t="s">
        <v>31</v>
      </c>
      <c r="AX690" s="13" t="s">
        <v>74</v>
      </c>
      <c r="AY690" s="237" t="s">
        <v>126</v>
      </c>
    </row>
    <row r="691" s="13" customFormat="1">
      <c r="A691" s="13"/>
      <c r="B691" s="226"/>
      <c r="C691" s="227"/>
      <c r="D691" s="228" t="s">
        <v>134</v>
      </c>
      <c r="E691" s="229" t="s">
        <v>1</v>
      </c>
      <c r="F691" s="230" t="s">
        <v>517</v>
      </c>
      <c r="G691" s="227"/>
      <c r="H691" s="231">
        <v>40.299999999999997</v>
      </c>
      <c r="I691" s="232"/>
      <c r="J691" s="227"/>
      <c r="K691" s="227"/>
      <c r="L691" s="233"/>
      <c r="M691" s="234"/>
      <c r="N691" s="235"/>
      <c r="O691" s="235"/>
      <c r="P691" s="235"/>
      <c r="Q691" s="235"/>
      <c r="R691" s="235"/>
      <c r="S691" s="235"/>
      <c r="T691" s="23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7" t="s">
        <v>134</v>
      </c>
      <c r="AU691" s="237" t="s">
        <v>81</v>
      </c>
      <c r="AV691" s="13" t="s">
        <v>81</v>
      </c>
      <c r="AW691" s="13" t="s">
        <v>31</v>
      </c>
      <c r="AX691" s="13" t="s">
        <v>74</v>
      </c>
      <c r="AY691" s="237" t="s">
        <v>126</v>
      </c>
    </row>
    <row r="692" s="13" customFormat="1">
      <c r="A692" s="13"/>
      <c r="B692" s="226"/>
      <c r="C692" s="227"/>
      <c r="D692" s="228" t="s">
        <v>134</v>
      </c>
      <c r="E692" s="229" t="s">
        <v>1</v>
      </c>
      <c r="F692" s="230" t="s">
        <v>518</v>
      </c>
      <c r="G692" s="227"/>
      <c r="H692" s="231">
        <v>40.659999999999997</v>
      </c>
      <c r="I692" s="232"/>
      <c r="J692" s="227"/>
      <c r="K692" s="227"/>
      <c r="L692" s="233"/>
      <c r="M692" s="234"/>
      <c r="N692" s="235"/>
      <c r="O692" s="235"/>
      <c r="P692" s="235"/>
      <c r="Q692" s="235"/>
      <c r="R692" s="235"/>
      <c r="S692" s="235"/>
      <c r="T692" s="236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T692" s="237" t="s">
        <v>134</v>
      </c>
      <c r="AU692" s="237" t="s">
        <v>81</v>
      </c>
      <c r="AV692" s="13" t="s">
        <v>81</v>
      </c>
      <c r="AW692" s="13" t="s">
        <v>31</v>
      </c>
      <c r="AX692" s="13" t="s">
        <v>74</v>
      </c>
      <c r="AY692" s="237" t="s">
        <v>126</v>
      </c>
    </row>
    <row r="693" s="13" customFormat="1">
      <c r="A693" s="13"/>
      <c r="B693" s="226"/>
      <c r="C693" s="227"/>
      <c r="D693" s="228" t="s">
        <v>134</v>
      </c>
      <c r="E693" s="229" t="s">
        <v>1</v>
      </c>
      <c r="F693" s="230" t="s">
        <v>519</v>
      </c>
      <c r="G693" s="227"/>
      <c r="H693" s="231">
        <v>38.350000000000001</v>
      </c>
      <c r="I693" s="232"/>
      <c r="J693" s="227"/>
      <c r="K693" s="227"/>
      <c r="L693" s="233"/>
      <c r="M693" s="234"/>
      <c r="N693" s="235"/>
      <c r="O693" s="235"/>
      <c r="P693" s="235"/>
      <c r="Q693" s="235"/>
      <c r="R693" s="235"/>
      <c r="S693" s="235"/>
      <c r="T693" s="236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T693" s="237" t="s">
        <v>134</v>
      </c>
      <c r="AU693" s="237" t="s">
        <v>81</v>
      </c>
      <c r="AV693" s="13" t="s">
        <v>81</v>
      </c>
      <c r="AW693" s="13" t="s">
        <v>31</v>
      </c>
      <c r="AX693" s="13" t="s">
        <v>74</v>
      </c>
      <c r="AY693" s="237" t="s">
        <v>126</v>
      </c>
    </row>
    <row r="694" s="13" customFormat="1">
      <c r="A694" s="13"/>
      <c r="B694" s="226"/>
      <c r="C694" s="227"/>
      <c r="D694" s="228" t="s">
        <v>134</v>
      </c>
      <c r="E694" s="229" t="s">
        <v>1</v>
      </c>
      <c r="F694" s="230" t="s">
        <v>520</v>
      </c>
      <c r="G694" s="227"/>
      <c r="H694" s="231">
        <v>39.719999999999999</v>
      </c>
      <c r="I694" s="232"/>
      <c r="J694" s="227"/>
      <c r="K694" s="227"/>
      <c r="L694" s="233"/>
      <c r="M694" s="234"/>
      <c r="N694" s="235"/>
      <c r="O694" s="235"/>
      <c r="P694" s="235"/>
      <c r="Q694" s="235"/>
      <c r="R694" s="235"/>
      <c r="S694" s="235"/>
      <c r="T694" s="23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37" t="s">
        <v>134</v>
      </c>
      <c r="AU694" s="237" t="s">
        <v>81</v>
      </c>
      <c r="AV694" s="13" t="s">
        <v>81</v>
      </c>
      <c r="AW694" s="13" t="s">
        <v>31</v>
      </c>
      <c r="AX694" s="13" t="s">
        <v>74</v>
      </c>
      <c r="AY694" s="237" t="s">
        <v>126</v>
      </c>
    </row>
    <row r="695" s="13" customFormat="1">
      <c r="A695" s="13"/>
      <c r="B695" s="226"/>
      <c r="C695" s="227"/>
      <c r="D695" s="228" t="s">
        <v>134</v>
      </c>
      <c r="E695" s="229" t="s">
        <v>1</v>
      </c>
      <c r="F695" s="230" t="s">
        <v>521</v>
      </c>
      <c r="G695" s="227"/>
      <c r="H695" s="231">
        <v>41.340000000000003</v>
      </c>
      <c r="I695" s="232"/>
      <c r="J695" s="227"/>
      <c r="K695" s="227"/>
      <c r="L695" s="233"/>
      <c r="M695" s="234"/>
      <c r="N695" s="235"/>
      <c r="O695" s="235"/>
      <c r="P695" s="235"/>
      <c r="Q695" s="235"/>
      <c r="R695" s="235"/>
      <c r="S695" s="235"/>
      <c r="T695" s="236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37" t="s">
        <v>134</v>
      </c>
      <c r="AU695" s="237" t="s">
        <v>81</v>
      </c>
      <c r="AV695" s="13" t="s">
        <v>81</v>
      </c>
      <c r="AW695" s="13" t="s">
        <v>31</v>
      </c>
      <c r="AX695" s="13" t="s">
        <v>74</v>
      </c>
      <c r="AY695" s="237" t="s">
        <v>126</v>
      </c>
    </row>
    <row r="696" s="13" customFormat="1">
      <c r="A696" s="13"/>
      <c r="B696" s="226"/>
      <c r="C696" s="227"/>
      <c r="D696" s="228" t="s">
        <v>134</v>
      </c>
      <c r="E696" s="229" t="s">
        <v>1</v>
      </c>
      <c r="F696" s="230" t="s">
        <v>522</v>
      </c>
      <c r="G696" s="227"/>
      <c r="H696" s="231">
        <v>42.950000000000003</v>
      </c>
      <c r="I696" s="232"/>
      <c r="J696" s="227"/>
      <c r="K696" s="227"/>
      <c r="L696" s="233"/>
      <c r="M696" s="234"/>
      <c r="N696" s="235"/>
      <c r="O696" s="235"/>
      <c r="P696" s="235"/>
      <c r="Q696" s="235"/>
      <c r="R696" s="235"/>
      <c r="S696" s="235"/>
      <c r="T696" s="23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37" t="s">
        <v>134</v>
      </c>
      <c r="AU696" s="237" t="s">
        <v>81</v>
      </c>
      <c r="AV696" s="13" t="s">
        <v>81</v>
      </c>
      <c r="AW696" s="13" t="s">
        <v>31</v>
      </c>
      <c r="AX696" s="13" t="s">
        <v>74</v>
      </c>
      <c r="AY696" s="237" t="s">
        <v>126</v>
      </c>
    </row>
    <row r="697" s="13" customFormat="1">
      <c r="A697" s="13"/>
      <c r="B697" s="226"/>
      <c r="C697" s="227"/>
      <c r="D697" s="228" t="s">
        <v>134</v>
      </c>
      <c r="E697" s="229" t="s">
        <v>1</v>
      </c>
      <c r="F697" s="230" t="s">
        <v>523</v>
      </c>
      <c r="G697" s="227"/>
      <c r="H697" s="231">
        <v>43.100000000000001</v>
      </c>
      <c r="I697" s="232"/>
      <c r="J697" s="227"/>
      <c r="K697" s="227"/>
      <c r="L697" s="233"/>
      <c r="M697" s="234"/>
      <c r="N697" s="235"/>
      <c r="O697" s="235"/>
      <c r="P697" s="235"/>
      <c r="Q697" s="235"/>
      <c r="R697" s="235"/>
      <c r="S697" s="235"/>
      <c r="T697" s="236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37" t="s">
        <v>134</v>
      </c>
      <c r="AU697" s="237" t="s">
        <v>81</v>
      </c>
      <c r="AV697" s="13" t="s">
        <v>81</v>
      </c>
      <c r="AW697" s="13" t="s">
        <v>31</v>
      </c>
      <c r="AX697" s="13" t="s">
        <v>74</v>
      </c>
      <c r="AY697" s="237" t="s">
        <v>126</v>
      </c>
    </row>
    <row r="698" s="13" customFormat="1">
      <c r="A698" s="13"/>
      <c r="B698" s="226"/>
      <c r="C698" s="227"/>
      <c r="D698" s="228" t="s">
        <v>134</v>
      </c>
      <c r="E698" s="229" t="s">
        <v>1</v>
      </c>
      <c r="F698" s="230" t="s">
        <v>524</v>
      </c>
      <c r="G698" s="227"/>
      <c r="H698" s="231">
        <v>41.710000000000001</v>
      </c>
      <c r="I698" s="232"/>
      <c r="J698" s="227"/>
      <c r="K698" s="227"/>
      <c r="L698" s="233"/>
      <c r="M698" s="234"/>
      <c r="N698" s="235"/>
      <c r="O698" s="235"/>
      <c r="P698" s="235"/>
      <c r="Q698" s="235"/>
      <c r="R698" s="235"/>
      <c r="S698" s="235"/>
      <c r="T698" s="23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7" t="s">
        <v>134</v>
      </c>
      <c r="AU698" s="237" t="s">
        <v>81</v>
      </c>
      <c r="AV698" s="13" t="s">
        <v>81</v>
      </c>
      <c r="AW698" s="13" t="s">
        <v>31</v>
      </c>
      <c r="AX698" s="13" t="s">
        <v>74</v>
      </c>
      <c r="AY698" s="237" t="s">
        <v>126</v>
      </c>
    </row>
    <row r="699" s="13" customFormat="1">
      <c r="A699" s="13"/>
      <c r="B699" s="226"/>
      <c r="C699" s="227"/>
      <c r="D699" s="228" t="s">
        <v>134</v>
      </c>
      <c r="E699" s="229" t="s">
        <v>1</v>
      </c>
      <c r="F699" s="230" t="s">
        <v>525</v>
      </c>
      <c r="G699" s="227"/>
      <c r="H699" s="231">
        <v>25.260000000000002</v>
      </c>
      <c r="I699" s="232"/>
      <c r="J699" s="227"/>
      <c r="K699" s="227"/>
      <c r="L699" s="233"/>
      <c r="M699" s="234"/>
      <c r="N699" s="235"/>
      <c r="O699" s="235"/>
      <c r="P699" s="235"/>
      <c r="Q699" s="235"/>
      <c r="R699" s="235"/>
      <c r="S699" s="235"/>
      <c r="T699" s="23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7" t="s">
        <v>134</v>
      </c>
      <c r="AU699" s="237" t="s">
        <v>81</v>
      </c>
      <c r="AV699" s="13" t="s">
        <v>81</v>
      </c>
      <c r="AW699" s="13" t="s">
        <v>31</v>
      </c>
      <c r="AX699" s="13" t="s">
        <v>74</v>
      </c>
      <c r="AY699" s="237" t="s">
        <v>126</v>
      </c>
    </row>
    <row r="700" s="13" customFormat="1">
      <c r="A700" s="13"/>
      <c r="B700" s="226"/>
      <c r="C700" s="227"/>
      <c r="D700" s="228" t="s">
        <v>134</v>
      </c>
      <c r="E700" s="229" t="s">
        <v>1</v>
      </c>
      <c r="F700" s="230" t="s">
        <v>526</v>
      </c>
      <c r="G700" s="227"/>
      <c r="H700" s="231">
        <v>34.100000000000001</v>
      </c>
      <c r="I700" s="232"/>
      <c r="J700" s="227"/>
      <c r="K700" s="227"/>
      <c r="L700" s="233"/>
      <c r="M700" s="234"/>
      <c r="N700" s="235"/>
      <c r="O700" s="235"/>
      <c r="P700" s="235"/>
      <c r="Q700" s="235"/>
      <c r="R700" s="235"/>
      <c r="S700" s="235"/>
      <c r="T700" s="23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7" t="s">
        <v>134</v>
      </c>
      <c r="AU700" s="237" t="s">
        <v>81</v>
      </c>
      <c r="AV700" s="13" t="s">
        <v>81</v>
      </c>
      <c r="AW700" s="13" t="s">
        <v>31</v>
      </c>
      <c r="AX700" s="13" t="s">
        <v>74</v>
      </c>
      <c r="AY700" s="237" t="s">
        <v>126</v>
      </c>
    </row>
    <row r="701" s="13" customFormat="1">
      <c r="A701" s="13"/>
      <c r="B701" s="226"/>
      <c r="C701" s="227"/>
      <c r="D701" s="228" t="s">
        <v>134</v>
      </c>
      <c r="E701" s="229" t="s">
        <v>1</v>
      </c>
      <c r="F701" s="230" t="s">
        <v>527</v>
      </c>
      <c r="G701" s="227"/>
      <c r="H701" s="231">
        <v>43.030000000000001</v>
      </c>
      <c r="I701" s="232"/>
      <c r="J701" s="227"/>
      <c r="K701" s="227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134</v>
      </c>
      <c r="AU701" s="237" t="s">
        <v>81</v>
      </c>
      <c r="AV701" s="13" t="s">
        <v>81</v>
      </c>
      <c r="AW701" s="13" t="s">
        <v>31</v>
      </c>
      <c r="AX701" s="13" t="s">
        <v>74</v>
      </c>
      <c r="AY701" s="237" t="s">
        <v>126</v>
      </c>
    </row>
    <row r="702" s="13" customFormat="1">
      <c r="A702" s="13"/>
      <c r="B702" s="226"/>
      <c r="C702" s="227"/>
      <c r="D702" s="228" t="s">
        <v>134</v>
      </c>
      <c r="E702" s="229" t="s">
        <v>1</v>
      </c>
      <c r="F702" s="230" t="s">
        <v>528</v>
      </c>
      <c r="G702" s="227"/>
      <c r="H702" s="231">
        <v>15.32</v>
      </c>
      <c r="I702" s="232"/>
      <c r="J702" s="227"/>
      <c r="K702" s="227"/>
      <c r="L702" s="233"/>
      <c r="M702" s="234"/>
      <c r="N702" s="235"/>
      <c r="O702" s="235"/>
      <c r="P702" s="235"/>
      <c r="Q702" s="235"/>
      <c r="R702" s="235"/>
      <c r="S702" s="235"/>
      <c r="T702" s="23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37" t="s">
        <v>134</v>
      </c>
      <c r="AU702" s="237" t="s">
        <v>81</v>
      </c>
      <c r="AV702" s="13" t="s">
        <v>81</v>
      </c>
      <c r="AW702" s="13" t="s">
        <v>31</v>
      </c>
      <c r="AX702" s="13" t="s">
        <v>74</v>
      </c>
      <c r="AY702" s="237" t="s">
        <v>126</v>
      </c>
    </row>
    <row r="703" s="13" customFormat="1">
      <c r="A703" s="13"/>
      <c r="B703" s="226"/>
      <c r="C703" s="227"/>
      <c r="D703" s="228" t="s">
        <v>134</v>
      </c>
      <c r="E703" s="229" t="s">
        <v>1</v>
      </c>
      <c r="F703" s="230" t="s">
        <v>529</v>
      </c>
      <c r="G703" s="227"/>
      <c r="H703" s="231">
        <v>43.329999999999998</v>
      </c>
      <c r="I703" s="232"/>
      <c r="J703" s="227"/>
      <c r="K703" s="227"/>
      <c r="L703" s="233"/>
      <c r="M703" s="234"/>
      <c r="N703" s="235"/>
      <c r="O703" s="235"/>
      <c r="P703" s="235"/>
      <c r="Q703" s="235"/>
      <c r="R703" s="235"/>
      <c r="S703" s="235"/>
      <c r="T703" s="236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37" t="s">
        <v>134</v>
      </c>
      <c r="AU703" s="237" t="s">
        <v>81</v>
      </c>
      <c r="AV703" s="13" t="s">
        <v>81</v>
      </c>
      <c r="AW703" s="13" t="s">
        <v>31</v>
      </c>
      <c r="AX703" s="13" t="s">
        <v>74</v>
      </c>
      <c r="AY703" s="237" t="s">
        <v>126</v>
      </c>
    </row>
    <row r="704" s="13" customFormat="1">
      <c r="A704" s="13"/>
      <c r="B704" s="226"/>
      <c r="C704" s="227"/>
      <c r="D704" s="228" t="s">
        <v>134</v>
      </c>
      <c r="E704" s="229" t="s">
        <v>1</v>
      </c>
      <c r="F704" s="230" t="s">
        <v>530</v>
      </c>
      <c r="G704" s="227"/>
      <c r="H704" s="231">
        <v>41.039999999999999</v>
      </c>
      <c r="I704" s="232"/>
      <c r="J704" s="227"/>
      <c r="K704" s="227"/>
      <c r="L704" s="233"/>
      <c r="M704" s="234"/>
      <c r="N704" s="235"/>
      <c r="O704" s="235"/>
      <c r="P704" s="235"/>
      <c r="Q704" s="235"/>
      <c r="R704" s="235"/>
      <c r="S704" s="235"/>
      <c r="T704" s="236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37" t="s">
        <v>134</v>
      </c>
      <c r="AU704" s="237" t="s">
        <v>81</v>
      </c>
      <c r="AV704" s="13" t="s">
        <v>81</v>
      </c>
      <c r="AW704" s="13" t="s">
        <v>31</v>
      </c>
      <c r="AX704" s="13" t="s">
        <v>74</v>
      </c>
      <c r="AY704" s="237" t="s">
        <v>126</v>
      </c>
    </row>
    <row r="705" s="13" customFormat="1">
      <c r="A705" s="13"/>
      <c r="B705" s="226"/>
      <c r="C705" s="227"/>
      <c r="D705" s="228" t="s">
        <v>134</v>
      </c>
      <c r="E705" s="229" t="s">
        <v>1</v>
      </c>
      <c r="F705" s="230" t="s">
        <v>531</v>
      </c>
      <c r="G705" s="227"/>
      <c r="H705" s="231">
        <v>41.590000000000003</v>
      </c>
      <c r="I705" s="232"/>
      <c r="J705" s="227"/>
      <c r="K705" s="227"/>
      <c r="L705" s="233"/>
      <c r="M705" s="234"/>
      <c r="N705" s="235"/>
      <c r="O705" s="235"/>
      <c r="P705" s="235"/>
      <c r="Q705" s="235"/>
      <c r="R705" s="235"/>
      <c r="S705" s="235"/>
      <c r="T705" s="236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T705" s="237" t="s">
        <v>134</v>
      </c>
      <c r="AU705" s="237" t="s">
        <v>81</v>
      </c>
      <c r="AV705" s="13" t="s">
        <v>81</v>
      </c>
      <c r="AW705" s="13" t="s">
        <v>31</v>
      </c>
      <c r="AX705" s="13" t="s">
        <v>74</v>
      </c>
      <c r="AY705" s="237" t="s">
        <v>126</v>
      </c>
    </row>
    <row r="706" s="13" customFormat="1">
      <c r="A706" s="13"/>
      <c r="B706" s="226"/>
      <c r="C706" s="227"/>
      <c r="D706" s="228" t="s">
        <v>134</v>
      </c>
      <c r="E706" s="229" t="s">
        <v>1</v>
      </c>
      <c r="F706" s="230" t="s">
        <v>532</v>
      </c>
      <c r="G706" s="227"/>
      <c r="H706" s="231">
        <v>40.200000000000003</v>
      </c>
      <c r="I706" s="232"/>
      <c r="J706" s="227"/>
      <c r="K706" s="227"/>
      <c r="L706" s="233"/>
      <c r="M706" s="234"/>
      <c r="N706" s="235"/>
      <c r="O706" s="235"/>
      <c r="P706" s="235"/>
      <c r="Q706" s="235"/>
      <c r="R706" s="235"/>
      <c r="S706" s="235"/>
      <c r="T706" s="23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37" t="s">
        <v>134</v>
      </c>
      <c r="AU706" s="237" t="s">
        <v>81</v>
      </c>
      <c r="AV706" s="13" t="s">
        <v>81</v>
      </c>
      <c r="AW706" s="13" t="s">
        <v>31</v>
      </c>
      <c r="AX706" s="13" t="s">
        <v>74</v>
      </c>
      <c r="AY706" s="237" t="s">
        <v>126</v>
      </c>
    </row>
    <row r="707" s="14" customFormat="1">
      <c r="A707" s="14"/>
      <c r="B707" s="238"/>
      <c r="C707" s="239"/>
      <c r="D707" s="228" t="s">
        <v>134</v>
      </c>
      <c r="E707" s="240" t="s">
        <v>1</v>
      </c>
      <c r="F707" s="241" t="s">
        <v>137</v>
      </c>
      <c r="G707" s="239"/>
      <c r="H707" s="242">
        <v>1935.26</v>
      </c>
      <c r="I707" s="243"/>
      <c r="J707" s="239"/>
      <c r="K707" s="239"/>
      <c r="L707" s="244"/>
      <c r="M707" s="245"/>
      <c r="N707" s="246"/>
      <c r="O707" s="246"/>
      <c r="P707" s="246"/>
      <c r="Q707" s="246"/>
      <c r="R707" s="246"/>
      <c r="S707" s="246"/>
      <c r="T707" s="247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48" t="s">
        <v>134</v>
      </c>
      <c r="AU707" s="248" t="s">
        <v>81</v>
      </c>
      <c r="AV707" s="14" t="s">
        <v>132</v>
      </c>
      <c r="AW707" s="14" t="s">
        <v>31</v>
      </c>
      <c r="AX707" s="14" t="s">
        <v>79</v>
      </c>
      <c r="AY707" s="248" t="s">
        <v>126</v>
      </c>
    </row>
    <row r="708" s="2" customFormat="1" ht="24.15" customHeight="1">
      <c r="A708" s="38"/>
      <c r="B708" s="39"/>
      <c r="C708" s="212" t="s">
        <v>550</v>
      </c>
      <c r="D708" s="212" t="s">
        <v>128</v>
      </c>
      <c r="E708" s="213" t="s">
        <v>551</v>
      </c>
      <c r="F708" s="214" t="s">
        <v>552</v>
      </c>
      <c r="G708" s="215" t="s">
        <v>209</v>
      </c>
      <c r="H708" s="216">
        <v>598.94000000000005</v>
      </c>
      <c r="I708" s="217"/>
      <c r="J708" s="218">
        <f>ROUND(I708*H708,2)</f>
        <v>0</v>
      </c>
      <c r="K708" s="219"/>
      <c r="L708" s="44"/>
      <c r="M708" s="220" t="s">
        <v>1</v>
      </c>
      <c r="N708" s="221" t="s">
        <v>39</v>
      </c>
      <c r="O708" s="91"/>
      <c r="P708" s="222">
        <f>O708*H708</f>
        <v>0</v>
      </c>
      <c r="Q708" s="222">
        <v>0</v>
      </c>
      <c r="R708" s="222">
        <f>Q708*H708</f>
        <v>0</v>
      </c>
      <c r="S708" s="222">
        <v>0</v>
      </c>
      <c r="T708" s="223">
        <f>S708*H708</f>
        <v>0</v>
      </c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R708" s="224" t="s">
        <v>132</v>
      </c>
      <c r="AT708" s="224" t="s">
        <v>128</v>
      </c>
      <c r="AU708" s="224" t="s">
        <v>81</v>
      </c>
      <c r="AY708" s="17" t="s">
        <v>126</v>
      </c>
      <c r="BE708" s="225">
        <f>IF(N708="základní",J708,0)</f>
        <v>0</v>
      </c>
      <c r="BF708" s="225">
        <f>IF(N708="snížená",J708,0)</f>
        <v>0</v>
      </c>
      <c r="BG708" s="225">
        <f>IF(N708="zákl. přenesená",J708,0)</f>
        <v>0</v>
      </c>
      <c r="BH708" s="225">
        <f>IF(N708="sníž. přenesená",J708,0)</f>
        <v>0</v>
      </c>
      <c r="BI708" s="225">
        <f>IF(N708="nulová",J708,0)</f>
        <v>0</v>
      </c>
      <c r="BJ708" s="17" t="s">
        <v>79</v>
      </c>
      <c r="BK708" s="225">
        <f>ROUND(I708*H708,2)</f>
        <v>0</v>
      </c>
      <c r="BL708" s="17" t="s">
        <v>132</v>
      </c>
      <c r="BM708" s="224" t="s">
        <v>553</v>
      </c>
    </row>
    <row r="709" s="13" customFormat="1">
      <c r="A709" s="13"/>
      <c r="B709" s="226"/>
      <c r="C709" s="227"/>
      <c r="D709" s="228" t="s">
        <v>134</v>
      </c>
      <c r="E709" s="229" t="s">
        <v>1</v>
      </c>
      <c r="F709" s="230" t="s">
        <v>554</v>
      </c>
      <c r="G709" s="227"/>
      <c r="H709" s="231">
        <v>4.2000000000000002</v>
      </c>
      <c r="I709" s="232"/>
      <c r="J709" s="227"/>
      <c r="K709" s="227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134</v>
      </c>
      <c r="AU709" s="237" t="s">
        <v>81</v>
      </c>
      <c r="AV709" s="13" t="s">
        <v>81</v>
      </c>
      <c r="AW709" s="13" t="s">
        <v>31</v>
      </c>
      <c r="AX709" s="13" t="s">
        <v>74</v>
      </c>
      <c r="AY709" s="237" t="s">
        <v>126</v>
      </c>
    </row>
    <row r="710" s="13" customFormat="1">
      <c r="A710" s="13"/>
      <c r="B710" s="226"/>
      <c r="C710" s="227"/>
      <c r="D710" s="228" t="s">
        <v>134</v>
      </c>
      <c r="E710" s="229" t="s">
        <v>1</v>
      </c>
      <c r="F710" s="230" t="s">
        <v>555</v>
      </c>
      <c r="G710" s="227"/>
      <c r="H710" s="231">
        <v>36</v>
      </c>
      <c r="I710" s="232"/>
      <c r="J710" s="227"/>
      <c r="K710" s="227"/>
      <c r="L710" s="233"/>
      <c r="M710" s="234"/>
      <c r="N710" s="235"/>
      <c r="O710" s="235"/>
      <c r="P710" s="235"/>
      <c r="Q710" s="235"/>
      <c r="R710" s="235"/>
      <c r="S710" s="235"/>
      <c r="T710" s="23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7" t="s">
        <v>134</v>
      </c>
      <c r="AU710" s="237" t="s">
        <v>81</v>
      </c>
      <c r="AV710" s="13" t="s">
        <v>81</v>
      </c>
      <c r="AW710" s="13" t="s">
        <v>31</v>
      </c>
      <c r="AX710" s="13" t="s">
        <v>74</v>
      </c>
      <c r="AY710" s="237" t="s">
        <v>126</v>
      </c>
    </row>
    <row r="711" s="13" customFormat="1">
      <c r="A711" s="13"/>
      <c r="B711" s="226"/>
      <c r="C711" s="227"/>
      <c r="D711" s="228" t="s">
        <v>134</v>
      </c>
      <c r="E711" s="229" t="s">
        <v>1</v>
      </c>
      <c r="F711" s="230" t="s">
        <v>556</v>
      </c>
      <c r="G711" s="227"/>
      <c r="H711" s="231">
        <v>57.200000000000003</v>
      </c>
      <c r="I711" s="232"/>
      <c r="J711" s="227"/>
      <c r="K711" s="227"/>
      <c r="L711" s="233"/>
      <c r="M711" s="234"/>
      <c r="N711" s="235"/>
      <c r="O711" s="235"/>
      <c r="P711" s="235"/>
      <c r="Q711" s="235"/>
      <c r="R711" s="235"/>
      <c r="S711" s="235"/>
      <c r="T711" s="23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37" t="s">
        <v>134</v>
      </c>
      <c r="AU711" s="237" t="s">
        <v>81</v>
      </c>
      <c r="AV711" s="13" t="s">
        <v>81</v>
      </c>
      <c r="AW711" s="13" t="s">
        <v>31</v>
      </c>
      <c r="AX711" s="13" t="s">
        <v>74</v>
      </c>
      <c r="AY711" s="237" t="s">
        <v>126</v>
      </c>
    </row>
    <row r="712" s="13" customFormat="1">
      <c r="A712" s="13"/>
      <c r="B712" s="226"/>
      <c r="C712" s="227"/>
      <c r="D712" s="228" t="s">
        <v>134</v>
      </c>
      <c r="E712" s="229" t="s">
        <v>1</v>
      </c>
      <c r="F712" s="230" t="s">
        <v>557</v>
      </c>
      <c r="G712" s="227"/>
      <c r="H712" s="231">
        <v>16.800000000000001</v>
      </c>
      <c r="I712" s="232"/>
      <c r="J712" s="227"/>
      <c r="K712" s="227"/>
      <c r="L712" s="233"/>
      <c r="M712" s="234"/>
      <c r="N712" s="235"/>
      <c r="O712" s="235"/>
      <c r="P712" s="235"/>
      <c r="Q712" s="235"/>
      <c r="R712" s="235"/>
      <c r="S712" s="235"/>
      <c r="T712" s="236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T712" s="237" t="s">
        <v>134</v>
      </c>
      <c r="AU712" s="237" t="s">
        <v>81</v>
      </c>
      <c r="AV712" s="13" t="s">
        <v>81</v>
      </c>
      <c r="AW712" s="13" t="s">
        <v>31</v>
      </c>
      <c r="AX712" s="13" t="s">
        <v>74</v>
      </c>
      <c r="AY712" s="237" t="s">
        <v>126</v>
      </c>
    </row>
    <row r="713" s="13" customFormat="1">
      <c r="A713" s="13"/>
      <c r="B713" s="226"/>
      <c r="C713" s="227"/>
      <c r="D713" s="228" t="s">
        <v>134</v>
      </c>
      <c r="E713" s="229" t="s">
        <v>1</v>
      </c>
      <c r="F713" s="230" t="s">
        <v>558</v>
      </c>
      <c r="G713" s="227"/>
      <c r="H713" s="231">
        <v>8.4000000000000004</v>
      </c>
      <c r="I713" s="232"/>
      <c r="J713" s="227"/>
      <c r="K713" s="227"/>
      <c r="L713" s="233"/>
      <c r="M713" s="234"/>
      <c r="N713" s="235"/>
      <c r="O713" s="235"/>
      <c r="P713" s="235"/>
      <c r="Q713" s="235"/>
      <c r="R713" s="235"/>
      <c r="S713" s="235"/>
      <c r="T713" s="23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37" t="s">
        <v>134</v>
      </c>
      <c r="AU713" s="237" t="s">
        <v>81</v>
      </c>
      <c r="AV713" s="13" t="s">
        <v>81</v>
      </c>
      <c r="AW713" s="13" t="s">
        <v>31</v>
      </c>
      <c r="AX713" s="13" t="s">
        <v>74</v>
      </c>
      <c r="AY713" s="237" t="s">
        <v>126</v>
      </c>
    </row>
    <row r="714" s="13" customFormat="1">
      <c r="A714" s="13"/>
      <c r="B714" s="226"/>
      <c r="C714" s="227"/>
      <c r="D714" s="228" t="s">
        <v>134</v>
      </c>
      <c r="E714" s="229" t="s">
        <v>1</v>
      </c>
      <c r="F714" s="230" t="s">
        <v>559</v>
      </c>
      <c r="G714" s="227"/>
      <c r="H714" s="231">
        <v>5.2000000000000002</v>
      </c>
      <c r="I714" s="232"/>
      <c r="J714" s="227"/>
      <c r="K714" s="227"/>
      <c r="L714" s="233"/>
      <c r="M714" s="234"/>
      <c r="N714" s="235"/>
      <c r="O714" s="235"/>
      <c r="P714" s="235"/>
      <c r="Q714" s="235"/>
      <c r="R714" s="235"/>
      <c r="S714" s="235"/>
      <c r="T714" s="236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37" t="s">
        <v>134</v>
      </c>
      <c r="AU714" s="237" t="s">
        <v>81</v>
      </c>
      <c r="AV714" s="13" t="s">
        <v>81</v>
      </c>
      <c r="AW714" s="13" t="s">
        <v>31</v>
      </c>
      <c r="AX714" s="13" t="s">
        <v>74</v>
      </c>
      <c r="AY714" s="237" t="s">
        <v>126</v>
      </c>
    </row>
    <row r="715" s="13" customFormat="1">
      <c r="A715" s="13"/>
      <c r="B715" s="226"/>
      <c r="C715" s="227"/>
      <c r="D715" s="228" t="s">
        <v>134</v>
      </c>
      <c r="E715" s="229" t="s">
        <v>1</v>
      </c>
      <c r="F715" s="230" t="s">
        <v>560</v>
      </c>
      <c r="G715" s="227"/>
      <c r="H715" s="231">
        <v>5.0999999999999996</v>
      </c>
      <c r="I715" s="232"/>
      <c r="J715" s="227"/>
      <c r="K715" s="227"/>
      <c r="L715" s="233"/>
      <c r="M715" s="234"/>
      <c r="N715" s="235"/>
      <c r="O715" s="235"/>
      <c r="P715" s="235"/>
      <c r="Q715" s="235"/>
      <c r="R715" s="235"/>
      <c r="S715" s="235"/>
      <c r="T715" s="23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37" t="s">
        <v>134</v>
      </c>
      <c r="AU715" s="237" t="s">
        <v>81</v>
      </c>
      <c r="AV715" s="13" t="s">
        <v>81</v>
      </c>
      <c r="AW715" s="13" t="s">
        <v>31</v>
      </c>
      <c r="AX715" s="13" t="s">
        <v>74</v>
      </c>
      <c r="AY715" s="237" t="s">
        <v>126</v>
      </c>
    </row>
    <row r="716" s="13" customFormat="1">
      <c r="A716" s="13"/>
      <c r="B716" s="226"/>
      <c r="C716" s="227"/>
      <c r="D716" s="228" t="s">
        <v>134</v>
      </c>
      <c r="E716" s="229" t="s">
        <v>1</v>
      </c>
      <c r="F716" s="230" t="s">
        <v>561</v>
      </c>
      <c r="G716" s="227"/>
      <c r="H716" s="231">
        <v>9.4000000000000004</v>
      </c>
      <c r="I716" s="232"/>
      <c r="J716" s="227"/>
      <c r="K716" s="227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134</v>
      </c>
      <c r="AU716" s="237" t="s">
        <v>81</v>
      </c>
      <c r="AV716" s="13" t="s">
        <v>81</v>
      </c>
      <c r="AW716" s="13" t="s">
        <v>31</v>
      </c>
      <c r="AX716" s="13" t="s">
        <v>74</v>
      </c>
      <c r="AY716" s="237" t="s">
        <v>126</v>
      </c>
    </row>
    <row r="717" s="13" customFormat="1">
      <c r="A717" s="13"/>
      <c r="B717" s="226"/>
      <c r="C717" s="227"/>
      <c r="D717" s="228" t="s">
        <v>134</v>
      </c>
      <c r="E717" s="229" t="s">
        <v>1</v>
      </c>
      <c r="F717" s="230" t="s">
        <v>562</v>
      </c>
      <c r="G717" s="227"/>
      <c r="H717" s="231">
        <v>6.0499999999999998</v>
      </c>
      <c r="I717" s="232"/>
      <c r="J717" s="227"/>
      <c r="K717" s="227"/>
      <c r="L717" s="233"/>
      <c r="M717" s="234"/>
      <c r="N717" s="235"/>
      <c r="O717" s="235"/>
      <c r="P717" s="235"/>
      <c r="Q717" s="235"/>
      <c r="R717" s="235"/>
      <c r="S717" s="235"/>
      <c r="T717" s="23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7" t="s">
        <v>134</v>
      </c>
      <c r="AU717" s="237" t="s">
        <v>81</v>
      </c>
      <c r="AV717" s="13" t="s">
        <v>81</v>
      </c>
      <c r="AW717" s="13" t="s">
        <v>31</v>
      </c>
      <c r="AX717" s="13" t="s">
        <v>74</v>
      </c>
      <c r="AY717" s="237" t="s">
        <v>126</v>
      </c>
    </row>
    <row r="718" s="13" customFormat="1">
      <c r="A718" s="13"/>
      <c r="B718" s="226"/>
      <c r="C718" s="227"/>
      <c r="D718" s="228" t="s">
        <v>134</v>
      </c>
      <c r="E718" s="229" t="s">
        <v>1</v>
      </c>
      <c r="F718" s="230" t="s">
        <v>563</v>
      </c>
      <c r="G718" s="227"/>
      <c r="H718" s="231">
        <v>1.8500000000000001</v>
      </c>
      <c r="I718" s="232"/>
      <c r="J718" s="227"/>
      <c r="K718" s="227"/>
      <c r="L718" s="233"/>
      <c r="M718" s="234"/>
      <c r="N718" s="235"/>
      <c r="O718" s="235"/>
      <c r="P718" s="235"/>
      <c r="Q718" s="235"/>
      <c r="R718" s="235"/>
      <c r="S718" s="235"/>
      <c r="T718" s="23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7" t="s">
        <v>134</v>
      </c>
      <c r="AU718" s="237" t="s">
        <v>81</v>
      </c>
      <c r="AV718" s="13" t="s">
        <v>81</v>
      </c>
      <c r="AW718" s="13" t="s">
        <v>31</v>
      </c>
      <c r="AX718" s="13" t="s">
        <v>74</v>
      </c>
      <c r="AY718" s="237" t="s">
        <v>126</v>
      </c>
    </row>
    <row r="719" s="13" customFormat="1">
      <c r="A719" s="13"/>
      <c r="B719" s="226"/>
      <c r="C719" s="227"/>
      <c r="D719" s="228" t="s">
        <v>134</v>
      </c>
      <c r="E719" s="229" t="s">
        <v>1</v>
      </c>
      <c r="F719" s="230" t="s">
        <v>564</v>
      </c>
      <c r="G719" s="227"/>
      <c r="H719" s="231">
        <v>12.4</v>
      </c>
      <c r="I719" s="232"/>
      <c r="J719" s="227"/>
      <c r="K719" s="227"/>
      <c r="L719" s="233"/>
      <c r="M719" s="234"/>
      <c r="N719" s="235"/>
      <c r="O719" s="235"/>
      <c r="P719" s="235"/>
      <c r="Q719" s="235"/>
      <c r="R719" s="235"/>
      <c r="S719" s="235"/>
      <c r="T719" s="23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7" t="s">
        <v>134</v>
      </c>
      <c r="AU719" s="237" t="s">
        <v>81</v>
      </c>
      <c r="AV719" s="13" t="s">
        <v>81</v>
      </c>
      <c r="AW719" s="13" t="s">
        <v>31</v>
      </c>
      <c r="AX719" s="13" t="s">
        <v>74</v>
      </c>
      <c r="AY719" s="237" t="s">
        <v>126</v>
      </c>
    </row>
    <row r="720" s="13" customFormat="1">
      <c r="A720" s="13"/>
      <c r="B720" s="226"/>
      <c r="C720" s="227"/>
      <c r="D720" s="228" t="s">
        <v>134</v>
      </c>
      <c r="E720" s="229" t="s">
        <v>1</v>
      </c>
      <c r="F720" s="230" t="s">
        <v>565</v>
      </c>
      <c r="G720" s="227"/>
      <c r="H720" s="231">
        <v>5.2999999999999998</v>
      </c>
      <c r="I720" s="232"/>
      <c r="J720" s="227"/>
      <c r="K720" s="227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134</v>
      </c>
      <c r="AU720" s="237" t="s">
        <v>81</v>
      </c>
      <c r="AV720" s="13" t="s">
        <v>81</v>
      </c>
      <c r="AW720" s="13" t="s">
        <v>31</v>
      </c>
      <c r="AX720" s="13" t="s">
        <v>74</v>
      </c>
      <c r="AY720" s="237" t="s">
        <v>126</v>
      </c>
    </row>
    <row r="721" s="13" customFormat="1">
      <c r="A721" s="13"/>
      <c r="B721" s="226"/>
      <c r="C721" s="227"/>
      <c r="D721" s="228" t="s">
        <v>134</v>
      </c>
      <c r="E721" s="229" t="s">
        <v>1</v>
      </c>
      <c r="F721" s="230" t="s">
        <v>566</v>
      </c>
      <c r="G721" s="227"/>
      <c r="H721" s="231">
        <v>10.800000000000001</v>
      </c>
      <c r="I721" s="232"/>
      <c r="J721" s="227"/>
      <c r="K721" s="227"/>
      <c r="L721" s="233"/>
      <c r="M721" s="234"/>
      <c r="N721" s="235"/>
      <c r="O721" s="235"/>
      <c r="P721" s="235"/>
      <c r="Q721" s="235"/>
      <c r="R721" s="235"/>
      <c r="S721" s="235"/>
      <c r="T721" s="23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7" t="s">
        <v>134</v>
      </c>
      <c r="AU721" s="237" t="s">
        <v>81</v>
      </c>
      <c r="AV721" s="13" t="s">
        <v>81</v>
      </c>
      <c r="AW721" s="13" t="s">
        <v>31</v>
      </c>
      <c r="AX721" s="13" t="s">
        <v>74</v>
      </c>
      <c r="AY721" s="237" t="s">
        <v>126</v>
      </c>
    </row>
    <row r="722" s="13" customFormat="1">
      <c r="A722" s="13"/>
      <c r="B722" s="226"/>
      <c r="C722" s="227"/>
      <c r="D722" s="228" t="s">
        <v>134</v>
      </c>
      <c r="E722" s="229" t="s">
        <v>1</v>
      </c>
      <c r="F722" s="230" t="s">
        <v>567</v>
      </c>
      <c r="G722" s="227"/>
      <c r="H722" s="231">
        <v>9.8499999999999996</v>
      </c>
      <c r="I722" s="232"/>
      <c r="J722" s="227"/>
      <c r="K722" s="227"/>
      <c r="L722" s="233"/>
      <c r="M722" s="234"/>
      <c r="N722" s="235"/>
      <c r="O722" s="235"/>
      <c r="P722" s="235"/>
      <c r="Q722" s="235"/>
      <c r="R722" s="235"/>
      <c r="S722" s="235"/>
      <c r="T722" s="236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37" t="s">
        <v>134</v>
      </c>
      <c r="AU722" s="237" t="s">
        <v>81</v>
      </c>
      <c r="AV722" s="13" t="s">
        <v>81</v>
      </c>
      <c r="AW722" s="13" t="s">
        <v>31</v>
      </c>
      <c r="AX722" s="13" t="s">
        <v>74</v>
      </c>
      <c r="AY722" s="237" t="s">
        <v>126</v>
      </c>
    </row>
    <row r="723" s="13" customFormat="1">
      <c r="A723" s="13"/>
      <c r="B723" s="226"/>
      <c r="C723" s="227"/>
      <c r="D723" s="228" t="s">
        <v>134</v>
      </c>
      <c r="E723" s="229" t="s">
        <v>1</v>
      </c>
      <c r="F723" s="230" t="s">
        <v>568</v>
      </c>
      <c r="G723" s="227"/>
      <c r="H723" s="231">
        <v>5.4000000000000004</v>
      </c>
      <c r="I723" s="232"/>
      <c r="J723" s="227"/>
      <c r="K723" s="227"/>
      <c r="L723" s="233"/>
      <c r="M723" s="234"/>
      <c r="N723" s="235"/>
      <c r="O723" s="235"/>
      <c r="P723" s="235"/>
      <c r="Q723" s="235"/>
      <c r="R723" s="235"/>
      <c r="S723" s="235"/>
      <c r="T723" s="23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37" t="s">
        <v>134</v>
      </c>
      <c r="AU723" s="237" t="s">
        <v>81</v>
      </c>
      <c r="AV723" s="13" t="s">
        <v>81</v>
      </c>
      <c r="AW723" s="13" t="s">
        <v>31</v>
      </c>
      <c r="AX723" s="13" t="s">
        <v>74</v>
      </c>
      <c r="AY723" s="237" t="s">
        <v>126</v>
      </c>
    </row>
    <row r="724" s="13" customFormat="1">
      <c r="A724" s="13"/>
      <c r="B724" s="226"/>
      <c r="C724" s="227"/>
      <c r="D724" s="228" t="s">
        <v>134</v>
      </c>
      <c r="E724" s="229" t="s">
        <v>1</v>
      </c>
      <c r="F724" s="230" t="s">
        <v>569</v>
      </c>
      <c r="G724" s="227"/>
      <c r="H724" s="231">
        <v>4.7000000000000002</v>
      </c>
      <c r="I724" s="232"/>
      <c r="J724" s="227"/>
      <c r="K724" s="227"/>
      <c r="L724" s="233"/>
      <c r="M724" s="234"/>
      <c r="N724" s="235"/>
      <c r="O724" s="235"/>
      <c r="P724" s="235"/>
      <c r="Q724" s="235"/>
      <c r="R724" s="235"/>
      <c r="S724" s="235"/>
      <c r="T724" s="236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T724" s="237" t="s">
        <v>134</v>
      </c>
      <c r="AU724" s="237" t="s">
        <v>81</v>
      </c>
      <c r="AV724" s="13" t="s">
        <v>81</v>
      </c>
      <c r="AW724" s="13" t="s">
        <v>31</v>
      </c>
      <c r="AX724" s="13" t="s">
        <v>74</v>
      </c>
      <c r="AY724" s="237" t="s">
        <v>126</v>
      </c>
    </row>
    <row r="725" s="13" customFormat="1">
      <c r="A725" s="13"/>
      <c r="B725" s="226"/>
      <c r="C725" s="227"/>
      <c r="D725" s="228" t="s">
        <v>134</v>
      </c>
      <c r="E725" s="229" t="s">
        <v>1</v>
      </c>
      <c r="F725" s="230" t="s">
        <v>570</v>
      </c>
      <c r="G725" s="227"/>
      <c r="H725" s="231">
        <v>2.1000000000000001</v>
      </c>
      <c r="I725" s="232"/>
      <c r="J725" s="227"/>
      <c r="K725" s="227"/>
      <c r="L725" s="233"/>
      <c r="M725" s="234"/>
      <c r="N725" s="235"/>
      <c r="O725" s="235"/>
      <c r="P725" s="235"/>
      <c r="Q725" s="235"/>
      <c r="R725" s="235"/>
      <c r="S725" s="235"/>
      <c r="T725" s="23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7" t="s">
        <v>134</v>
      </c>
      <c r="AU725" s="237" t="s">
        <v>81</v>
      </c>
      <c r="AV725" s="13" t="s">
        <v>81</v>
      </c>
      <c r="AW725" s="13" t="s">
        <v>31</v>
      </c>
      <c r="AX725" s="13" t="s">
        <v>74</v>
      </c>
      <c r="AY725" s="237" t="s">
        <v>126</v>
      </c>
    </row>
    <row r="726" s="13" customFormat="1">
      <c r="A726" s="13"/>
      <c r="B726" s="226"/>
      <c r="C726" s="227"/>
      <c r="D726" s="228" t="s">
        <v>134</v>
      </c>
      <c r="E726" s="229" t="s">
        <v>1</v>
      </c>
      <c r="F726" s="230" t="s">
        <v>571</v>
      </c>
      <c r="G726" s="227"/>
      <c r="H726" s="231">
        <v>7.7999999999999998</v>
      </c>
      <c r="I726" s="232"/>
      <c r="J726" s="227"/>
      <c r="K726" s="227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134</v>
      </c>
      <c r="AU726" s="237" t="s">
        <v>81</v>
      </c>
      <c r="AV726" s="13" t="s">
        <v>81</v>
      </c>
      <c r="AW726" s="13" t="s">
        <v>31</v>
      </c>
      <c r="AX726" s="13" t="s">
        <v>74</v>
      </c>
      <c r="AY726" s="237" t="s">
        <v>126</v>
      </c>
    </row>
    <row r="727" s="13" customFormat="1">
      <c r="A727" s="13"/>
      <c r="B727" s="226"/>
      <c r="C727" s="227"/>
      <c r="D727" s="228" t="s">
        <v>134</v>
      </c>
      <c r="E727" s="229" t="s">
        <v>1</v>
      </c>
      <c r="F727" s="230" t="s">
        <v>572</v>
      </c>
      <c r="G727" s="227"/>
      <c r="H727" s="231">
        <v>5.2999999999999998</v>
      </c>
      <c r="I727" s="232"/>
      <c r="J727" s="227"/>
      <c r="K727" s="227"/>
      <c r="L727" s="233"/>
      <c r="M727" s="234"/>
      <c r="N727" s="235"/>
      <c r="O727" s="235"/>
      <c r="P727" s="235"/>
      <c r="Q727" s="235"/>
      <c r="R727" s="235"/>
      <c r="S727" s="235"/>
      <c r="T727" s="23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7" t="s">
        <v>134</v>
      </c>
      <c r="AU727" s="237" t="s">
        <v>81</v>
      </c>
      <c r="AV727" s="13" t="s">
        <v>81</v>
      </c>
      <c r="AW727" s="13" t="s">
        <v>31</v>
      </c>
      <c r="AX727" s="13" t="s">
        <v>74</v>
      </c>
      <c r="AY727" s="237" t="s">
        <v>126</v>
      </c>
    </row>
    <row r="728" s="13" customFormat="1">
      <c r="A728" s="13"/>
      <c r="B728" s="226"/>
      <c r="C728" s="227"/>
      <c r="D728" s="228" t="s">
        <v>134</v>
      </c>
      <c r="E728" s="229" t="s">
        <v>1</v>
      </c>
      <c r="F728" s="230" t="s">
        <v>573</v>
      </c>
      <c r="G728" s="227"/>
      <c r="H728" s="231">
        <v>8.0999999999999996</v>
      </c>
      <c r="I728" s="232"/>
      <c r="J728" s="227"/>
      <c r="K728" s="227"/>
      <c r="L728" s="233"/>
      <c r="M728" s="234"/>
      <c r="N728" s="235"/>
      <c r="O728" s="235"/>
      <c r="P728" s="235"/>
      <c r="Q728" s="235"/>
      <c r="R728" s="235"/>
      <c r="S728" s="235"/>
      <c r="T728" s="23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7" t="s">
        <v>134</v>
      </c>
      <c r="AU728" s="237" t="s">
        <v>81</v>
      </c>
      <c r="AV728" s="13" t="s">
        <v>81</v>
      </c>
      <c r="AW728" s="13" t="s">
        <v>31</v>
      </c>
      <c r="AX728" s="13" t="s">
        <v>74</v>
      </c>
      <c r="AY728" s="237" t="s">
        <v>126</v>
      </c>
    </row>
    <row r="729" s="13" customFormat="1">
      <c r="A729" s="13"/>
      <c r="B729" s="226"/>
      <c r="C729" s="227"/>
      <c r="D729" s="228" t="s">
        <v>134</v>
      </c>
      <c r="E729" s="229" t="s">
        <v>1</v>
      </c>
      <c r="F729" s="230" t="s">
        <v>574</v>
      </c>
      <c r="G729" s="227"/>
      <c r="H729" s="231">
        <v>2.1000000000000001</v>
      </c>
      <c r="I729" s="232"/>
      <c r="J729" s="227"/>
      <c r="K729" s="227"/>
      <c r="L729" s="233"/>
      <c r="M729" s="234"/>
      <c r="N729" s="235"/>
      <c r="O729" s="235"/>
      <c r="P729" s="235"/>
      <c r="Q729" s="235"/>
      <c r="R729" s="235"/>
      <c r="S729" s="235"/>
      <c r="T729" s="236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T729" s="237" t="s">
        <v>134</v>
      </c>
      <c r="AU729" s="237" t="s">
        <v>81</v>
      </c>
      <c r="AV729" s="13" t="s">
        <v>81</v>
      </c>
      <c r="AW729" s="13" t="s">
        <v>31</v>
      </c>
      <c r="AX729" s="13" t="s">
        <v>74</v>
      </c>
      <c r="AY729" s="237" t="s">
        <v>126</v>
      </c>
    </row>
    <row r="730" s="13" customFormat="1">
      <c r="A730" s="13"/>
      <c r="B730" s="226"/>
      <c r="C730" s="227"/>
      <c r="D730" s="228" t="s">
        <v>134</v>
      </c>
      <c r="E730" s="229" t="s">
        <v>1</v>
      </c>
      <c r="F730" s="230" t="s">
        <v>575</v>
      </c>
      <c r="G730" s="227"/>
      <c r="H730" s="231">
        <v>15.050000000000001</v>
      </c>
      <c r="I730" s="232"/>
      <c r="J730" s="227"/>
      <c r="K730" s="227"/>
      <c r="L730" s="233"/>
      <c r="M730" s="234"/>
      <c r="N730" s="235"/>
      <c r="O730" s="235"/>
      <c r="P730" s="235"/>
      <c r="Q730" s="235"/>
      <c r="R730" s="235"/>
      <c r="S730" s="235"/>
      <c r="T730" s="23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37" t="s">
        <v>134</v>
      </c>
      <c r="AU730" s="237" t="s">
        <v>81</v>
      </c>
      <c r="AV730" s="13" t="s">
        <v>81</v>
      </c>
      <c r="AW730" s="13" t="s">
        <v>31</v>
      </c>
      <c r="AX730" s="13" t="s">
        <v>74</v>
      </c>
      <c r="AY730" s="237" t="s">
        <v>126</v>
      </c>
    </row>
    <row r="731" s="13" customFormat="1">
      <c r="A731" s="13"/>
      <c r="B731" s="226"/>
      <c r="C731" s="227"/>
      <c r="D731" s="228" t="s">
        <v>134</v>
      </c>
      <c r="E731" s="229" t="s">
        <v>1</v>
      </c>
      <c r="F731" s="230" t="s">
        <v>576</v>
      </c>
      <c r="G731" s="227"/>
      <c r="H731" s="231">
        <v>15.050000000000001</v>
      </c>
      <c r="I731" s="232"/>
      <c r="J731" s="227"/>
      <c r="K731" s="227"/>
      <c r="L731" s="233"/>
      <c r="M731" s="234"/>
      <c r="N731" s="235"/>
      <c r="O731" s="235"/>
      <c r="P731" s="235"/>
      <c r="Q731" s="235"/>
      <c r="R731" s="235"/>
      <c r="S731" s="235"/>
      <c r="T731" s="23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37" t="s">
        <v>134</v>
      </c>
      <c r="AU731" s="237" t="s">
        <v>81</v>
      </c>
      <c r="AV731" s="13" t="s">
        <v>81</v>
      </c>
      <c r="AW731" s="13" t="s">
        <v>31</v>
      </c>
      <c r="AX731" s="13" t="s">
        <v>74</v>
      </c>
      <c r="AY731" s="237" t="s">
        <v>126</v>
      </c>
    </row>
    <row r="732" s="13" customFormat="1">
      <c r="A732" s="13"/>
      <c r="B732" s="226"/>
      <c r="C732" s="227"/>
      <c r="D732" s="228" t="s">
        <v>134</v>
      </c>
      <c r="E732" s="229" t="s">
        <v>1</v>
      </c>
      <c r="F732" s="230" t="s">
        <v>577</v>
      </c>
      <c r="G732" s="227"/>
      <c r="H732" s="231">
        <v>16.699999999999999</v>
      </c>
      <c r="I732" s="232"/>
      <c r="J732" s="227"/>
      <c r="K732" s="227"/>
      <c r="L732" s="233"/>
      <c r="M732" s="234"/>
      <c r="N732" s="235"/>
      <c r="O732" s="235"/>
      <c r="P732" s="235"/>
      <c r="Q732" s="235"/>
      <c r="R732" s="235"/>
      <c r="S732" s="235"/>
      <c r="T732" s="236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37" t="s">
        <v>134</v>
      </c>
      <c r="AU732" s="237" t="s">
        <v>81</v>
      </c>
      <c r="AV732" s="13" t="s">
        <v>81</v>
      </c>
      <c r="AW732" s="13" t="s">
        <v>31</v>
      </c>
      <c r="AX732" s="13" t="s">
        <v>74</v>
      </c>
      <c r="AY732" s="237" t="s">
        <v>126</v>
      </c>
    </row>
    <row r="733" s="13" customFormat="1">
      <c r="A733" s="13"/>
      <c r="B733" s="226"/>
      <c r="C733" s="227"/>
      <c r="D733" s="228" t="s">
        <v>134</v>
      </c>
      <c r="E733" s="229" t="s">
        <v>1</v>
      </c>
      <c r="F733" s="230" t="s">
        <v>578</v>
      </c>
      <c r="G733" s="227"/>
      <c r="H733" s="231">
        <v>25</v>
      </c>
      <c r="I733" s="232"/>
      <c r="J733" s="227"/>
      <c r="K733" s="227"/>
      <c r="L733" s="233"/>
      <c r="M733" s="234"/>
      <c r="N733" s="235"/>
      <c r="O733" s="235"/>
      <c r="P733" s="235"/>
      <c r="Q733" s="235"/>
      <c r="R733" s="235"/>
      <c r="S733" s="235"/>
      <c r="T733" s="23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7" t="s">
        <v>134</v>
      </c>
      <c r="AU733" s="237" t="s">
        <v>81</v>
      </c>
      <c r="AV733" s="13" t="s">
        <v>81</v>
      </c>
      <c r="AW733" s="13" t="s">
        <v>31</v>
      </c>
      <c r="AX733" s="13" t="s">
        <v>74</v>
      </c>
      <c r="AY733" s="237" t="s">
        <v>126</v>
      </c>
    </row>
    <row r="734" s="13" customFormat="1">
      <c r="A734" s="13"/>
      <c r="B734" s="226"/>
      <c r="C734" s="227"/>
      <c r="D734" s="228" t="s">
        <v>134</v>
      </c>
      <c r="E734" s="229" t="s">
        <v>1</v>
      </c>
      <c r="F734" s="230" t="s">
        <v>579</v>
      </c>
      <c r="G734" s="227"/>
      <c r="H734" s="231">
        <v>14.5</v>
      </c>
      <c r="I734" s="232"/>
      <c r="J734" s="227"/>
      <c r="K734" s="227"/>
      <c r="L734" s="233"/>
      <c r="M734" s="234"/>
      <c r="N734" s="235"/>
      <c r="O734" s="235"/>
      <c r="P734" s="235"/>
      <c r="Q734" s="235"/>
      <c r="R734" s="235"/>
      <c r="S734" s="235"/>
      <c r="T734" s="236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T734" s="237" t="s">
        <v>134</v>
      </c>
      <c r="AU734" s="237" t="s">
        <v>81</v>
      </c>
      <c r="AV734" s="13" t="s">
        <v>81</v>
      </c>
      <c r="AW734" s="13" t="s">
        <v>31</v>
      </c>
      <c r="AX734" s="13" t="s">
        <v>74</v>
      </c>
      <c r="AY734" s="237" t="s">
        <v>126</v>
      </c>
    </row>
    <row r="735" s="13" customFormat="1">
      <c r="A735" s="13"/>
      <c r="B735" s="226"/>
      <c r="C735" s="227"/>
      <c r="D735" s="228" t="s">
        <v>134</v>
      </c>
      <c r="E735" s="229" t="s">
        <v>1</v>
      </c>
      <c r="F735" s="230" t="s">
        <v>580</v>
      </c>
      <c r="G735" s="227"/>
      <c r="H735" s="231">
        <v>13.300000000000001</v>
      </c>
      <c r="I735" s="232"/>
      <c r="J735" s="227"/>
      <c r="K735" s="227"/>
      <c r="L735" s="233"/>
      <c r="M735" s="234"/>
      <c r="N735" s="235"/>
      <c r="O735" s="235"/>
      <c r="P735" s="235"/>
      <c r="Q735" s="235"/>
      <c r="R735" s="235"/>
      <c r="S735" s="235"/>
      <c r="T735" s="236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37" t="s">
        <v>134</v>
      </c>
      <c r="AU735" s="237" t="s">
        <v>81</v>
      </c>
      <c r="AV735" s="13" t="s">
        <v>81</v>
      </c>
      <c r="AW735" s="13" t="s">
        <v>31</v>
      </c>
      <c r="AX735" s="13" t="s">
        <v>74</v>
      </c>
      <c r="AY735" s="237" t="s">
        <v>126</v>
      </c>
    </row>
    <row r="736" s="13" customFormat="1">
      <c r="A736" s="13"/>
      <c r="B736" s="226"/>
      <c r="C736" s="227"/>
      <c r="D736" s="228" t="s">
        <v>134</v>
      </c>
      <c r="E736" s="229" t="s">
        <v>1</v>
      </c>
      <c r="F736" s="230" t="s">
        <v>581</v>
      </c>
      <c r="G736" s="227"/>
      <c r="H736" s="231">
        <v>10.199999999999999</v>
      </c>
      <c r="I736" s="232"/>
      <c r="J736" s="227"/>
      <c r="K736" s="227"/>
      <c r="L736" s="233"/>
      <c r="M736" s="234"/>
      <c r="N736" s="235"/>
      <c r="O736" s="235"/>
      <c r="P736" s="235"/>
      <c r="Q736" s="235"/>
      <c r="R736" s="235"/>
      <c r="S736" s="235"/>
      <c r="T736" s="236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37" t="s">
        <v>134</v>
      </c>
      <c r="AU736" s="237" t="s">
        <v>81</v>
      </c>
      <c r="AV736" s="13" t="s">
        <v>81</v>
      </c>
      <c r="AW736" s="13" t="s">
        <v>31</v>
      </c>
      <c r="AX736" s="13" t="s">
        <v>74</v>
      </c>
      <c r="AY736" s="237" t="s">
        <v>126</v>
      </c>
    </row>
    <row r="737" s="13" customFormat="1">
      <c r="A737" s="13"/>
      <c r="B737" s="226"/>
      <c r="C737" s="227"/>
      <c r="D737" s="228" t="s">
        <v>134</v>
      </c>
      <c r="E737" s="229" t="s">
        <v>1</v>
      </c>
      <c r="F737" s="230" t="s">
        <v>582</v>
      </c>
      <c r="G737" s="227"/>
      <c r="H737" s="231">
        <v>15.6</v>
      </c>
      <c r="I737" s="232"/>
      <c r="J737" s="227"/>
      <c r="K737" s="227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134</v>
      </c>
      <c r="AU737" s="237" t="s">
        <v>81</v>
      </c>
      <c r="AV737" s="13" t="s">
        <v>81</v>
      </c>
      <c r="AW737" s="13" t="s">
        <v>31</v>
      </c>
      <c r="AX737" s="13" t="s">
        <v>74</v>
      </c>
      <c r="AY737" s="237" t="s">
        <v>126</v>
      </c>
    </row>
    <row r="738" s="13" customFormat="1">
      <c r="A738" s="13"/>
      <c r="B738" s="226"/>
      <c r="C738" s="227"/>
      <c r="D738" s="228" t="s">
        <v>134</v>
      </c>
      <c r="E738" s="229" t="s">
        <v>1</v>
      </c>
      <c r="F738" s="230" t="s">
        <v>583</v>
      </c>
      <c r="G738" s="227"/>
      <c r="H738" s="231">
        <v>2.7000000000000002</v>
      </c>
      <c r="I738" s="232"/>
      <c r="J738" s="227"/>
      <c r="K738" s="227"/>
      <c r="L738" s="233"/>
      <c r="M738" s="234"/>
      <c r="N738" s="235"/>
      <c r="O738" s="235"/>
      <c r="P738" s="235"/>
      <c r="Q738" s="235"/>
      <c r="R738" s="235"/>
      <c r="S738" s="235"/>
      <c r="T738" s="23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7" t="s">
        <v>134</v>
      </c>
      <c r="AU738" s="237" t="s">
        <v>81</v>
      </c>
      <c r="AV738" s="13" t="s">
        <v>81</v>
      </c>
      <c r="AW738" s="13" t="s">
        <v>31</v>
      </c>
      <c r="AX738" s="13" t="s">
        <v>74</v>
      </c>
      <c r="AY738" s="237" t="s">
        <v>126</v>
      </c>
    </row>
    <row r="739" s="13" customFormat="1">
      <c r="A739" s="13"/>
      <c r="B739" s="226"/>
      <c r="C739" s="227"/>
      <c r="D739" s="228" t="s">
        <v>134</v>
      </c>
      <c r="E739" s="229" t="s">
        <v>1</v>
      </c>
      <c r="F739" s="230" t="s">
        <v>584</v>
      </c>
      <c r="G739" s="227"/>
      <c r="H739" s="231">
        <v>2.4500000000000002</v>
      </c>
      <c r="I739" s="232"/>
      <c r="J739" s="227"/>
      <c r="K739" s="227"/>
      <c r="L739" s="233"/>
      <c r="M739" s="234"/>
      <c r="N739" s="235"/>
      <c r="O739" s="235"/>
      <c r="P739" s="235"/>
      <c r="Q739" s="235"/>
      <c r="R739" s="235"/>
      <c r="S739" s="235"/>
      <c r="T739" s="236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37" t="s">
        <v>134</v>
      </c>
      <c r="AU739" s="237" t="s">
        <v>81</v>
      </c>
      <c r="AV739" s="13" t="s">
        <v>81</v>
      </c>
      <c r="AW739" s="13" t="s">
        <v>31</v>
      </c>
      <c r="AX739" s="13" t="s">
        <v>74</v>
      </c>
      <c r="AY739" s="237" t="s">
        <v>126</v>
      </c>
    </row>
    <row r="740" s="13" customFormat="1">
      <c r="A740" s="13"/>
      <c r="B740" s="226"/>
      <c r="C740" s="227"/>
      <c r="D740" s="228" t="s">
        <v>134</v>
      </c>
      <c r="E740" s="229" t="s">
        <v>1</v>
      </c>
      <c r="F740" s="230" t="s">
        <v>585</v>
      </c>
      <c r="G740" s="227"/>
      <c r="H740" s="231">
        <v>4.7000000000000002</v>
      </c>
      <c r="I740" s="232"/>
      <c r="J740" s="227"/>
      <c r="K740" s="227"/>
      <c r="L740" s="233"/>
      <c r="M740" s="234"/>
      <c r="N740" s="235"/>
      <c r="O740" s="235"/>
      <c r="P740" s="235"/>
      <c r="Q740" s="235"/>
      <c r="R740" s="235"/>
      <c r="S740" s="235"/>
      <c r="T740" s="236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37" t="s">
        <v>134</v>
      </c>
      <c r="AU740" s="237" t="s">
        <v>81</v>
      </c>
      <c r="AV740" s="13" t="s">
        <v>81</v>
      </c>
      <c r="AW740" s="13" t="s">
        <v>31</v>
      </c>
      <c r="AX740" s="13" t="s">
        <v>74</v>
      </c>
      <c r="AY740" s="237" t="s">
        <v>126</v>
      </c>
    </row>
    <row r="741" s="13" customFormat="1">
      <c r="A741" s="13"/>
      <c r="B741" s="226"/>
      <c r="C741" s="227"/>
      <c r="D741" s="228" t="s">
        <v>134</v>
      </c>
      <c r="E741" s="229" t="s">
        <v>1</v>
      </c>
      <c r="F741" s="230" t="s">
        <v>586</v>
      </c>
      <c r="G741" s="227"/>
      <c r="H741" s="231">
        <v>19.5</v>
      </c>
      <c r="I741" s="232"/>
      <c r="J741" s="227"/>
      <c r="K741" s="227"/>
      <c r="L741" s="233"/>
      <c r="M741" s="234"/>
      <c r="N741" s="235"/>
      <c r="O741" s="235"/>
      <c r="P741" s="235"/>
      <c r="Q741" s="235"/>
      <c r="R741" s="235"/>
      <c r="S741" s="235"/>
      <c r="T741" s="236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37" t="s">
        <v>134</v>
      </c>
      <c r="AU741" s="237" t="s">
        <v>81</v>
      </c>
      <c r="AV741" s="13" t="s">
        <v>81</v>
      </c>
      <c r="AW741" s="13" t="s">
        <v>31</v>
      </c>
      <c r="AX741" s="13" t="s">
        <v>74</v>
      </c>
      <c r="AY741" s="237" t="s">
        <v>126</v>
      </c>
    </row>
    <row r="742" s="13" customFormat="1">
      <c r="A742" s="13"/>
      <c r="B742" s="226"/>
      <c r="C742" s="227"/>
      <c r="D742" s="228" t="s">
        <v>134</v>
      </c>
      <c r="E742" s="229" t="s">
        <v>1</v>
      </c>
      <c r="F742" s="230" t="s">
        <v>587</v>
      </c>
      <c r="G742" s="227"/>
      <c r="H742" s="231">
        <v>3</v>
      </c>
      <c r="I742" s="232"/>
      <c r="J742" s="227"/>
      <c r="K742" s="227"/>
      <c r="L742" s="233"/>
      <c r="M742" s="234"/>
      <c r="N742" s="235"/>
      <c r="O742" s="235"/>
      <c r="P742" s="235"/>
      <c r="Q742" s="235"/>
      <c r="R742" s="235"/>
      <c r="S742" s="235"/>
      <c r="T742" s="23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7" t="s">
        <v>134</v>
      </c>
      <c r="AU742" s="237" t="s">
        <v>81</v>
      </c>
      <c r="AV742" s="13" t="s">
        <v>81</v>
      </c>
      <c r="AW742" s="13" t="s">
        <v>31</v>
      </c>
      <c r="AX742" s="13" t="s">
        <v>74</v>
      </c>
      <c r="AY742" s="237" t="s">
        <v>126</v>
      </c>
    </row>
    <row r="743" s="13" customFormat="1">
      <c r="A743" s="13"/>
      <c r="B743" s="226"/>
      <c r="C743" s="227"/>
      <c r="D743" s="228" t="s">
        <v>134</v>
      </c>
      <c r="E743" s="229" t="s">
        <v>1</v>
      </c>
      <c r="F743" s="230" t="s">
        <v>588</v>
      </c>
      <c r="G743" s="227"/>
      <c r="H743" s="231">
        <v>1.8</v>
      </c>
      <c r="I743" s="232"/>
      <c r="J743" s="227"/>
      <c r="K743" s="227"/>
      <c r="L743" s="233"/>
      <c r="M743" s="234"/>
      <c r="N743" s="235"/>
      <c r="O743" s="235"/>
      <c r="P743" s="235"/>
      <c r="Q743" s="235"/>
      <c r="R743" s="235"/>
      <c r="S743" s="235"/>
      <c r="T743" s="23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37" t="s">
        <v>134</v>
      </c>
      <c r="AU743" s="237" t="s">
        <v>81</v>
      </c>
      <c r="AV743" s="13" t="s">
        <v>81</v>
      </c>
      <c r="AW743" s="13" t="s">
        <v>31</v>
      </c>
      <c r="AX743" s="13" t="s">
        <v>74</v>
      </c>
      <c r="AY743" s="237" t="s">
        <v>126</v>
      </c>
    </row>
    <row r="744" s="13" customFormat="1">
      <c r="A744" s="13"/>
      <c r="B744" s="226"/>
      <c r="C744" s="227"/>
      <c r="D744" s="228" t="s">
        <v>134</v>
      </c>
      <c r="E744" s="229" t="s">
        <v>1</v>
      </c>
      <c r="F744" s="230" t="s">
        <v>589</v>
      </c>
      <c r="G744" s="227"/>
      <c r="H744" s="231">
        <v>10.550000000000001</v>
      </c>
      <c r="I744" s="232"/>
      <c r="J744" s="227"/>
      <c r="K744" s="227"/>
      <c r="L744" s="233"/>
      <c r="M744" s="234"/>
      <c r="N744" s="235"/>
      <c r="O744" s="235"/>
      <c r="P744" s="235"/>
      <c r="Q744" s="235"/>
      <c r="R744" s="235"/>
      <c r="S744" s="235"/>
      <c r="T744" s="236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37" t="s">
        <v>134</v>
      </c>
      <c r="AU744" s="237" t="s">
        <v>81</v>
      </c>
      <c r="AV744" s="13" t="s">
        <v>81</v>
      </c>
      <c r="AW744" s="13" t="s">
        <v>31</v>
      </c>
      <c r="AX744" s="13" t="s">
        <v>74</v>
      </c>
      <c r="AY744" s="237" t="s">
        <v>126</v>
      </c>
    </row>
    <row r="745" s="13" customFormat="1">
      <c r="A745" s="13"/>
      <c r="B745" s="226"/>
      <c r="C745" s="227"/>
      <c r="D745" s="228" t="s">
        <v>134</v>
      </c>
      <c r="E745" s="229" t="s">
        <v>1</v>
      </c>
      <c r="F745" s="230" t="s">
        <v>590</v>
      </c>
      <c r="G745" s="227"/>
      <c r="H745" s="231">
        <v>10.6</v>
      </c>
      <c r="I745" s="232"/>
      <c r="J745" s="227"/>
      <c r="K745" s="227"/>
      <c r="L745" s="233"/>
      <c r="M745" s="234"/>
      <c r="N745" s="235"/>
      <c r="O745" s="235"/>
      <c r="P745" s="235"/>
      <c r="Q745" s="235"/>
      <c r="R745" s="235"/>
      <c r="S745" s="235"/>
      <c r="T745" s="23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37" t="s">
        <v>134</v>
      </c>
      <c r="AU745" s="237" t="s">
        <v>81</v>
      </c>
      <c r="AV745" s="13" t="s">
        <v>81</v>
      </c>
      <c r="AW745" s="13" t="s">
        <v>31</v>
      </c>
      <c r="AX745" s="13" t="s">
        <v>74</v>
      </c>
      <c r="AY745" s="237" t="s">
        <v>126</v>
      </c>
    </row>
    <row r="746" s="13" customFormat="1">
      <c r="A746" s="13"/>
      <c r="B746" s="226"/>
      <c r="C746" s="227"/>
      <c r="D746" s="228" t="s">
        <v>134</v>
      </c>
      <c r="E746" s="229" t="s">
        <v>1</v>
      </c>
      <c r="F746" s="230" t="s">
        <v>591</v>
      </c>
      <c r="G746" s="227"/>
      <c r="H746" s="231">
        <v>8.3000000000000007</v>
      </c>
      <c r="I746" s="232"/>
      <c r="J746" s="227"/>
      <c r="K746" s="227"/>
      <c r="L746" s="233"/>
      <c r="M746" s="234"/>
      <c r="N746" s="235"/>
      <c r="O746" s="235"/>
      <c r="P746" s="235"/>
      <c r="Q746" s="235"/>
      <c r="R746" s="235"/>
      <c r="S746" s="235"/>
      <c r="T746" s="23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7" t="s">
        <v>134</v>
      </c>
      <c r="AU746" s="237" t="s">
        <v>81</v>
      </c>
      <c r="AV746" s="13" t="s">
        <v>81</v>
      </c>
      <c r="AW746" s="13" t="s">
        <v>31</v>
      </c>
      <c r="AX746" s="13" t="s">
        <v>74</v>
      </c>
      <c r="AY746" s="237" t="s">
        <v>126</v>
      </c>
    </row>
    <row r="747" s="13" customFormat="1">
      <c r="A747" s="13"/>
      <c r="B747" s="226"/>
      <c r="C747" s="227"/>
      <c r="D747" s="228" t="s">
        <v>134</v>
      </c>
      <c r="E747" s="229" t="s">
        <v>1</v>
      </c>
      <c r="F747" s="230" t="s">
        <v>592</v>
      </c>
      <c r="G747" s="227"/>
      <c r="H747" s="231">
        <v>18.800000000000001</v>
      </c>
      <c r="I747" s="232"/>
      <c r="J747" s="227"/>
      <c r="K747" s="227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134</v>
      </c>
      <c r="AU747" s="237" t="s">
        <v>81</v>
      </c>
      <c r="AV747" s="13" t="s">
        <v>81</v>
      </c>
      <c r="AW747" s="13" t="s">
        <v>31</v>
      </c>
      <c r="AX747" s="13" t="s">
        <v>74</v>
      </c>
      <c r="AY747" s="237" t="s">
        <v>126</v>
      </c>
    </row>
    <row r="748" s="13" customFormat="1">
      <c r="A748" s="13"/>
      <c r="B748" s="226"/>
      <c r="C748" s="227"/>
      <c r="D748" s="228" t="s">
        <v>134</v>
      </c>
      <c r="E748" s="229" t="s">
        <v>1</v>
      </c>
      <c r="F748" s="230" t="s">
        <v>593</v>
      </c>
      <c r="G748" s="227"/>
      <c r="H748" s="231">
        <v>15.369999999999999</v>
      </c>
      <c r="I748" s="232"/>
      <c r="J748" s="227"/>
      <c r="K748" s="227"/>
      <c r="L748" s="233"/>
      <c r="M748" s="234"/>
      <c r="N748" s="235"/>
      <c r="O748" s="235"/>
      <c r="P748" s="235"/>
      <c r="Q748" s="235"/>
      <c r="R748" s="235"/>
      <c r="S748" s="235"/>
      <c r="T748" s="236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7" t="s">
        <v>134</v>
      </c>
      <c r="AU748" s="237" t="s">
        <v>81</v>
      </c>
      <c r="AV748" s="13" t="s">
        <v>81</v>
      </c>
      <c r="AW748" s="13" t="s">
        <v>31</v>
      </c>
      <c r="AX748" s="13" t="s">
        <v>74</v>
      </c>
      <c r="AY748" s="237" t="s">
        <v>126</v>
      </c>
    </row>
    <row r="749" s="13" customFormat="1">
      <c r="A749" s="13"/>
      <c r="B749" s="226"/>
      <c r="C749" s="227"/>
      <c r="D749" s="228" t="s">
        <v>134</v>
      </c>
      <c r="E749" s="229" t="s">
        <v>1</v>
      </c>
      <c r="F749" s="230" t="s">
        <v>594</v>
      </c>
      <c r="G749" s="227"/>
      <c r="H749" s="231">
        <v>5.5999999999999996</v>
      </c>
      <c r="I749" s="232"/>
      <c r="J749" s="227"/>
      <c r="K749" s="227"/>
      <c r="L749" s="233"/>
      <c r="M749" s="234"/>
      <c r="N749" s="235"/>
      <c r="O749" s="235"/>
      <c r="P749" s="235"/>
      <c r="Q749" s="235"/>
      <c r="R749" s="235"/>
      <c r="S749" s="235"/>
      <c r="T749" s="23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7" t="s">
        <v>134</v>
      </c>
      <c r="AU749" s="237" t="s">
        <v>81</v>
      </c>
      <c r="AV749" s="13" t="s">
        <v>81</v>
      </c>
      <c r="AW749" s="13" t="s">
        <v>31</v>
      </c>
      <c r="AX749" s="13" t="s">
        <v>74</v>
      </c>
      <c r="AY749" s="237" t="s">
        <v>126</v>
      </c>
    </row>
    <row r="750" s="13" customFormat="1">
      <c r="A750" s="13"/>
      <c r="B750" s="226"/>
      <c r="C750" s="227"/>
      <c r="D750" s="228" t="s">
        <v>134</v>
      </c>
      <c r="E750" s="229" t="s">
        <v>1</v>
      </c>
      <c r="F750" s="230" t="s">
        <v>595</v>
      </c>
      <c r="G750" s="227"/>
      <c r="H750" s="231">
        <v>9.9000000000000004</v>
      </c>
      <c r="I750" s="232"/>
      <c r="J750" s="227"/>
      <c r="K750" s="227"/>
      <c r="L750" s="233"/>
      <c r="M750" s="234"/>
      <c r="N750" s="235"/>
      <c r="O750" s="235"/>
      <c r="P750" s="235"/>
      <c r="Q750" s="235"/>
      <c r="R750" s="235"/>
      <c r="S750" s="235"/>
      <c r="T750" s="236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37" t="s">
        <v>134</v>
      </c>
      <c r="AU750" s="237" t="s">
        <v>81</v>
      </c>
      <c r="AV750" s="13" t="s">
        <v>81</v>
      </c>
      <c r="AW750" s="13" t="s">
        <v>31</v>
      </c>
      <c r="AX750" s="13" t="s">
        <v>74</v>
      </c>
      <c r="AY750" s="237" t="s">
        <v>126</v>
      </c>
    </row>
    <row r="751" s="13" customFormat="1">
      <c r="A751" s="13"/>
      <c r="B751" s="226"/>
      <c r="C751" s="227"/>
      <c r="D751" s="228" t="s">
        <v>134</v>
      </c>
      <c r="E751" s="229" t="s">
        <v>1</v>
      </c>
      <c r="F751" s="230" t="s">
        <v>596</v>
      </c>
      <c r="G751" s="227"/>
      <c r="H751" s="231">
        <v>10.5</v>
      </c>
      <c r="I751" s="232"/>
      <c r="J751" s="227"/>
      <c r="K751" s="227"/>
      <c r="L751" s="233"/>
      <c r="M751" s="234"/>
      <c r="N751" s="235"/>
      <c r="O751" s="235"/>
      <c r="P751" s="235"/>
      <c r="Q751" s="235"/>
      <c r="R751" s="235"/>
      <c r="S751" s="235"/>
      <c r="T751" s="23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7" t="s">
        <v>134</v>
      </c>
      <c r="AU751" s="237" t="s">
        <v>81</v>
      </c>
      <c r="AV751" s="13" t="s">
        <v>81</v>
      </c>
      <c r="AW751" s="13" t="s">
        <v>31</v>
      </c>
      <c r="AX751" s="13" t="s">
        <v>74</v>
      </c>
      <c r="AY751" s="237" t="s">
        <v>126</v>
      </c>
    </row>
    <row r="752" s="13" customFormat="1">
      <c r="A752" s="13"/>
      <c r="B752" s="226"/>
      <c r="C752" s="227"/>
      <c r="D752" s="228" t="s">
        <v>134</v>
      </c>
      <c r="E752" s="229" t="s">
        <v>1</v>
      </c>
      <c r="F752" s="230" t="s">
        <v>597</v>
      </c>
      <c r="G752" s="227"/>
      <c r="H752" s="231">
        <v>5.0999999999999996</v>
      </c>
      <c r="I752" s="232"/>
      <c r="J752" s="227"/>
      <c r="K752" s="227"/>
      <c r="L752" s="233"/>
      <c r="M752" s="234"/>
      <c r="N752" s="235"/>
      <c r="O752" s="235"/>
      <c r="P752" s="235"/>
      <c r="Q752" s="235"/>
      <c r="R752" s="235"/>
      <c r="S752" s="235"/>
      <c r="T752" s="236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T752" s="237" t="s">
        <v>134</v>
      </c>
      <c r="AU752" s="237" t="s">
        <v>81</v>
      </c>
      <c r="AV752" s="13" t="s">
        <v>81</v>
      </c>
      <c r="AW752" s="13" t="s">
        <v>31</v>
      </c>
      <c r="AX752" s="13" t="s">
        <v>74</v>
      </c>
      <c r="AY752" s="237" t="s">
        <v>126</v>
      </c>
    </row>
    <row r="753" s="13" customFormat="1">
      <c r="A753" s="13"/>
      <c r="B753" s="226"/>
      <c r="C753" s="227"/>
      <c r="D753" s="228" t="s">
        <v>134</v>
      </c>
      <c r="E753" s="229" t="s">
        <v>1</v>
      </c>
      <c r="F753" s="230" t="s">
        <v>598</v>
      </c>
      <c r="G753" s="227"/>
      <c r="H753" s="231">
        <v>9</v>
      </c>
      <c r="I753" s="232"/>
      <c r="J753" s="227"/>
      <c r="K753" s="227"/>
      <c r="L753" s="233"/>
      <c r="M753" s="234"/>
      <c r="N753" s="235"/>
      <c r="O753" s="235"/>
      <c r="P753" s="235"/>
      <c r="Q753" s="235"/>
      <c r="R753" s="235"/>
      <c r="S753" s="235"/>
      <c r="T753" s="236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37" t="s">
        <v>134</v>
      </c>
      <c r="AU753" s="237" t="s">
        <v>81</v>
      </c>
      <c r="AV753" s="13" t="s">
        <v>81</v>
      </c>
      <c r="AW753" s="13" t="s">
        <v>31</v>
      </c>
      <c r="AX753" s="13" t="s">
        <v>74</v>
      </c>
      <c r="AY753" s="237" t="s">
        <v>126</v>
      </c>
    </row>
    <row r="754" s="13" customFormat="1">
      <c r="A754" s="13"/>
      <c r="B754" s="226"/>
      <c r="C754" s="227"/>
      <c r="D754" s="228" t="s">
        <v>134</v>
      </c>
      <c r="E754" s="229" t="s">
        <v>1</v>
      </c>
      <c r="F754" s="230" t="s">
        <v>599</v>
      </c>
      <c r="G754" s="227"/>
      <c r="H754" s="231">
        <v>8.9600000000000009</v>
      </c>
      <c r="I754" s="232"/>
      <c r="J754" s="227"/>
      <c r="K754" s="227"/>
      <c r="L754" s="233"/>
      <c r="M754" s="234"/>
      <c r="N754" s="235"/>
      <c r="O754" s="235"/>
      <c r="P754" s="235"/>
      <c r="Q754" s="235"/>
      <c r="R754" s="235"/>
      <c r="S754" s="235"/>
      <c r="T754" s="236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37" t="s">
        <v>134</v>
      </c>
      <c r="AU754" s="237" t="s">
        <v>81</v>
      </c>
      <c r="AV754" s="13" t="s">
        <v>81</v>
      </c>
      <c r="AW754" s="13" t="s">
        <v>31</v>
      </c>
      <c r="AX754" s="13" t="s">
        <v>74</v>
      </c>
      <c r="AY754" s="237" t="s">
        <v>126</v>
      </c>
    </row>
    <row r="755" s="13" customFormat="1">
      <c r="A755" s="13"/>
      <c r="B755" s="226"/>
      <c r="C755" s="227"/>
      <c r="D755" s="228" t="s">
        <v>134</v>
      </c>
      <c r="E755" s="229" t="s">
        <v>1</v>
      </c>
      <c r="F755" s="230" t="s">
        <v>600</v>
      </c>
      <c r="G755" s="227"/>
      <c r="H755" s="231">
        <v>2.6000000000000001</v>
      </c>
      <c r="I755" s="232"/>
      <c r="J755" s="227"/>
      <c r="K755" s="227"/>
      <c r="L755" s="233"/>
      <c r="M755" s="234"/>
      <c r="N755" s="235"/>
      <c r="O755" s="235"/>
      <c r="P755" s="235"/>
      <c r="Q755" s="235"/>
      <c r="R755" s="235"/>
      <c r="S755" s="235"/>
      <c r="T755" s="23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37" t="s">
        <v>134</v>
      </c>
      <c r="AU755" s="237" t="s">
        <v>81</v>
      </c>
      <c r="AV755" s="13" t="s">
        <v>81</v>
      </c>
      <c r="AW755" s="13" t="s">
        <v>31</v>
      </c>
      <c r="AX755" s="13" t="s">
        <v>74</v>
      </c>
      <c r="AY755" s="237" t="s">
        <v>126</v>
      </c>
    </row>
    <row r="756" s="13" customFormat="1">
      <c r="A756" s="13"/>
      <c r="B756" s="226"/>
      <c r="C756" s="227"/>
      <c r="D756" s="228" t="s">
        <v>134</v>
      </c>
      <c r="E756" s="229" t="s">
        <v>1</v>
      </c>
      <c r="F756" s="230" t="s">
        <v>601</v>
      </c>
      <c r="G756" s="227"/>
      <c r="H756" s="231">
        <v>2.6000000000000001</v>
      </c>
      <c r="I756" s="232"/>
      <c r="J756" s="227"/>
      <c r="K756" s="227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134</v>
      </c>
      <c r="AU756" s="237" t="s">
        <v>81</v>
      </c>
      <c r="AV756" s="13" t="s">
        <v>81</v>
      </c>
      <c r="AW756" s="13" t="s">
        <v>31</v>
      </c>
      <c r="AX756" s="13" t="s">
        <v>74</v>
      </c>
      <c r="AY756" s="237" t="s">
        <v>126</v>
      </c>
    </row>
    <row r="757" s="13" customFormat="1">
      <c r="A757" s="13"/>
      <c r="B757" s="226"/>
      <c r="C757" s="227"/>
      <c r="D757" s="228" t="s">
        <v>134</v>
      </c>
      <c r="E757" s="229" t="s">
        <v>1</v>
      </c>
      <c r="F757" s="230" t="s">
        <v>602</v>
      </c>
      <c r="G757" s="227"/>
      <c r="H757" s="231">
        <v>2.6000000000000001</v>
      </c>
      <c r="I757" s="232"/>
      <c r="J757" s="227"/>
      <c r="K757" s="227"/>
      <c r="L757" s="233"/>
      <c r="M757" s="234"/>
      <c r="N757" s="235"/>
      <c r="O757" s="235"/>
      <c r="P757" s="235"/>
      <c r="Q757" s="235"/>
      <c r="R757" s="235"/>
      <c r="S757" s="235"/>
      <c r="T757" s="236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7" t="s">
        <v>134</v>
      </c>
      <c r="AU757" s="237" t="s">
        <v>81</v>
      </c>
      <c r="AV757" s="13" t="s">
        <v>81</v>
      </c>
      <c r="AW757" s="13" t="s">
        <v>31</v>
      </c>
      <c r="AX757" s="13" t="s">
        <v>74</v>
      </c>
      <c r="AY757" s="237" t="s">
        <v>126</v>
      </c>
    </row>
    <row r="758" s="13" customFormat="1">
      <c r="A758" s="13"/>
      <c r="B758" s="226"/>
      <c r="C758" s="227"/>
      <c r="D758" s="228" t="s">
        <v>134</v>
      </c>
      <c r="E758" s="229" t="s">
        <v>1</v>
      </c>
      <c r="F758" s="230" t="s">
        <v>603</v>
      </c>
      <c r="G758" s="227"/>
      <c r="H758" s="231">
        <v>6.5999999999999996</v>
      </c>
      <c r="I758" s="232"/>
      <c r="J758" s="227"/>
      <c r="K758" s="227"/>
      <c r="L758" s="233"/>
      <c r="M758" s="234"/>
      <c r="N758" s="235"/>
      <c r="O758" s="235"/>
      <c r="P758" s="235"/>
      <c r="Q758" s="235"/>
      <c r="R758" s="235"/>
      <c r="S758" s="235"/>
      <c r="T758" s="236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7" t="s">
        <v>134</v>
      </c>
      <c r="AU758" s="237" t="s">
        <v>81</v>
      </c>
      <c r="AV758" s="13" t="s">
        <v>81</v>
      </c>
      <c r="AW758" s="13" t="s">
        <v>31</v>
      </c>
      <c r="AX758" s="13" t="s">
        <v>74</v>
      </c>
      <c r="AY758" s="237" t="s">
        <v>126</v>
      </c>
    </row>
    <row r="759" s="13" customFormat="1">
      <c r="A759" s="13"/>
      <c r="B759" s="226"/>
      <c r="C759" s="227"/>
      <c r="D759" s="228" t="s">
        <v>134</v>
      </c>
      <c r="E759" s="229" t="s">
        <v>1</v>
      </c>
      <c r="F759" s="230" t="s">
        <v>604</v>
      </c>
      <c r="G759" s="227"/>
      <c r="H759" s="231">
        <v>6.5999999999999996</v>
      </c>
      <c r="I759" s="232"/>
      <c r="J759" s="227"/>
      <c r="K759" s="227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134</v>
      </c>
      <c r="AU759" s="237" t="s">
        <v>81</v>
      </c>
      <c r="AV759" s="13" t="s">
        <v>81</v>
      </c>
      <c r="AW759" s="13" t="s">
        <v>31</v>
      </c>
      <c r="AX759" s="13" t="s">
        <v>74</v>
      </c>
      <c r="AY759" s="237" t="s">
        <v>126</v>
      </c>
    </row>
    <row r="760" s="13" customFormat="1">
      <c r="A760" s="13"/>
      <c r="B760" s="226"/>
      <c r="C760" s="227"/>
      <c r="D760" s="228" t="s">
        <v>134</v>
      </c>
      <c r="E760" s="229" t="s">
        <v>1</v>
      </c>
      <c r="F760" s="230" t="s">
        <v>605</v>
      </c>
      <c r="G760" s="227"/>
      <c r="H760" s="231">
        <v>3.7999999999999998</v>
      </c>
      <c r="I760" s="232"/>
      <c r="J760" s="227"/>
      <c r="K760" s="227"/>
      <c r="L760" s="233"/>
      <c r="M760" s="234"/>
      <c r="N760" s="235"/>
      <c r="O760" s="235"/>
      <c r="P760" s="235"/>
      <c r="Q760" s="235"/>
      <c r="R760" s="235"/>
      <c r="S760" s="235"/>
      <c r="T760" s="23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37" t="s">
        <v>134</v>
      </c>
      <c r="AU760" s="237" t="s">
        <v>81</v>
      </c>
      <c r="AV760" s="13" t="s">
        <v>81</v>
      </c>
      <c r="AW760" s="13" t="s">
        <v>31</v>
      </c>
      <c r="AX760" s="13" t="s">
        <v>74</v>
      </c>
      <c r="AY760" s="237" t="s">
        <v>126</v>
      </c>
    </row>
    <row r="761" s="13" customFormat="1">
      <c r="A761" s="13"/>
      <c r="B761" s="226"/>
      <c r="C761" s="227"/>
      <c r="D761" s="228" t="s">
        <v>134</v>
      </c>
      <c r="E761" s="229" t="s">
        <v>1</v>
      </c>
      <c r="F761" s="230" t="s">
        <v>606</v>
      </c>
      <c r="G761" s="227"/>
      <c r="H761" s="231">
        <v>13.060000000000001</v>
      </c>
      <c r="I761" s="232"/>
      <c r="J761" s="227"/>
      <c r="K761" s="227"/>
      <c r="L761" s="233"/>
      <c r="M761" s="234"/>
      <c r="N761" s="235"/>
      <c r="O761" s="235"/>
      <c r="P761" s="235"/>
      <c r="Q761" s="235"/>
      <c r="R761" s="235"/>
      <c r="S761" s="235"/>
      <c r="T761" s="236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37" t="s">
        <v>134</v>
      </c>
      <c r="AU761" s="237" t="s">
        <v>81</v>
      </c>
      <c r="AV761" s="13" t="s">
        <v>81</v>
      </c>
      <c r="AW761" s="13" t="s">
        <v>31</v>
      </c>
      <c r="AX761" s="13" t="s">
        <v>74</v>
      </c>
      <c r="AY761" s="237" t="s">
        <v>126</v>
      </c>
    </row>
    <row r="762" s="13" customFormat="1">
      <c r="A762" s="13"/>
      <c r="B762" s="226"/>
      <c r="C762" s="227"/>
      <c r="D762" s="228" t="s">
        <v>134</v>
      </c>
      <c r="E762" s="229" t="s">
        <v>1</v>
      </c>
      <c r="F762" s="230" t="s">
        <v>607</v>
      </c>
      <c r="G762" s="227"/>
      <c r="H762" s="231">
        <v>6.5999999999999996</v>
      </c>
      <c r="I762" s="232"/>
      <c r="J762" s="227"/>
      <c r="K762" s="227"/>
      <c r="L762" s="233"/>
      <c r="M762" s="234"/>
      <c r="N762" s="235"/>
      <c r="O762" s="235"/>
      <c r="P762" s="235"/>
      <c r="Q762" s="235"/>
      <c r="R762" s="235"/>
      <c r="S762" s="235"/>
      <c r="T762" s="23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37" t="s">
        <v>134</v>
      </c>
      <c r="AU762" s="237" t="s">
        <v>81</v>
      </c>
      <c r="AV762" s="13" t="s">
        <v>81</v>
      </c>
      <c r="AW762" s="13" t="s">
        <v>31</v>
      </c>
      <c r="AX762" s="13" t="s">
        <v>74</v>
      </c>
      <c r="AY762" s="237" t="s">
        <v>126</v>
      </c>
    </row>
    <row r="763" s="13" customFormat="1">
      <c r="A763" s="13"/>
      <c r="B763" s="226"/>
      <c r="C763" s="227"/>
      <c r="D763" s="228" t="s">
        <v>134</v>
      </c>
      <c r="E763" s="229" t="s">
        <v>1</v>
      </c>
      <c r="F763" s="230" t="s">
        <v>608</v>
      </c>
      <c r="G763" s="227"/>
      <c r="H763" s="231">
        <v>25.100000000000001</v>
      </c>
      <c r="I763" s="232"/>
      <c r="J763" s="227"/>
      <c r="K763" s="227"/>
      <c r="L763" s="233"/>
      <c r="M763" s="234"/>
      <c r="N763" s="235"/>
      <c r="O763" s="235"/>
      <c r="P763" s="235"/>
      <c r="Q763" s="235"/>
      <c r="R763" s="235"/>
      <c r="S763" s="235"/>
      <c r="T763" s="236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37" t="s">
        <v>134</v>
      </c>
      <c r="AU763" s="237" t="s">
        <v>81</v>
      </c>
      <c r="AV763" s="13" t="s">
        <v>81</v>
      </c>
      <c r="AW763" s="13" t="s">
        <v>31</v>
      </c>
      <c r="AX763" s="13" t="s">
        <v>74</v>
      </c>
      <c r="AY763" s="237" t="s">
        <v>126</v>
      </c>
    </row>
    <row r="764" s="13" customFormat="1">
      <c r="A764" s="13"/>
      <c r="B764" s="226"/>
      <c r="C764" s="227"/>
      <c r="D764" s="228" t="s">
        <v>134</v>
      </c>
      <c r="E764" s="229" t="s">
        <v>1</v>
      </c>
      <c r="F764" s="230" t="s">
        <v>609</v>
      </c>
      <c r="G764" s="227"/>
      <c r="H764" s="231">
        <v>13.1</v>
      </c>
      <c r="I764" s="232"/>
      <c r="J764" s="227"/>
      <c r="K764" s="227"/>
      <c r="L764" s="233"/>
      <c r="M764" s="234"/>
      <c r="N764" s="235"/>
      <c r="O764" s="235"/>
      <c r="P764" s="235"/>
      <c r="Q764" s="235"/>
      <c r="R764" s="235"/>
      <c r="S764" s="235"/>
      <c r="T764" s="236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T764" s="237" t="s">
        <v>134</v>
      </c>
      <c r="AU764" s="237" t="s">
        <v>81</v>
      </c>
      <c r="AV764" s="13" t="s">
        <v>81</v>
      </c>
      <c r="AW764" s="13" t="s">
        <v>31</v>
      </c>
      <c r="AX764" s="13" t="s">
        <v>74</v>
      </c>
      <c r="AY764" s="237" t="s">
        <v>126</v>
      </c>
    </row>
    <row r="765" s="13" customFormat="1">
      <c r="A765" s="13"/>
      <c r="B765" s="226"/>
      <c r="C765" s="227"/>
      <c r="D765" s="228" t="s">
        <v>134</v>
      </c>
      <c r="E765" s="229" t="s">
        <v>1</v>
      </c>
      <c r="F765" s="230" t="s">
        <v>610</v>
      </c>
      <c r="G765" s="227"/>
      <c r="H765" s="231">
        <v>10.699999999999999</v>
      </c>
      <c r="I765" s="232"/>
      <c r="J765" s="227"/>
      <c r="K765" s="227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134</v>
      </c>
      <c r="AU765" s="237" t="s">
        <v>81</v>
      </c>
      <c r="AV765" s="13" t="s">
        <v>81</v>
      </c>
      <c r="AW765" s="13" t="s">
        <v>31</v>
      </c>
      <c r="AX765" s="13" t="s">
        <v>74</v>
      </c>
      <c r="AY765" s="237" t="s">
        <v>126</v>
      </c>
    </row>
    <row r="766" s="13" customFormat="1">
      <c r="A766" s="13"/>
      <c r="B766" s="226"/>
      <c r="C766" s="227"/>
      <c r="D766" s="228" t="s">
        <v>134</v>
      </c>
      <c r="E766" s="229" t="s">
        <v>1</v>
      </c>
      <c r="F766" s="230" t="s">
        <v>611</v>
      </c>
      <c r="G766" s="227"/>
      <c r="H766" s="231">
        <v>9.3000000000000007</v>
      </c>
      <c r="I766" s="232"/>
      <c r="J766" s="227"/>
      <c r="K766" s="227"/>
      <c r="L766" s="233"/>
      <c r="M766" s="234"/>
      <c r="N766" s="235"/>
      <c r="O766" s="235"/>
      <c r="P766" s="235"/>
      <c r="Q766" s="235"/>
      <c r="R766" s="235"/>
      <c r="S766" s="235"/>
      <c r="T766" s="23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7" t="s">
        <v>134</v>
      </c>
      <c r="AU766" s="237" t="s">
        <v>81</v>
      </c>
      <c r="AV766" s="13" t="s">
        <v>81</v>
      </c>
      <c r="AW766" s="13" t="s">
        <v>31</v>
      </c>
      <c r="AX766" s="13" t="s">
        <v>74</v>
      </c>
      <c r="AY766" s="237" t="s">
        <v>126</v>
      </c>
    </row>
    <row r="767" s="14" customFormat="1">
      <c r="A767" s="14"/>
      <c r="B767" s="238"/>
      <c r="C767" s="239"/>
      <c r="D767" s="228" t="s">
        <v>134</v>
      </c>
      <c r="E767" s="240" t="s">
        <v>1</v>
      </c>
      <c r="F767" s="241" t="s">
        <v>137</v>
      </c>
      <c r="G767" s="239"/>
      <c r="H767" s="242">
        <v>598.94000000000017</v>
      </c>
      <c r="I767" s="243"/>
      <c r="J767" s="239"/>
      <c r="K767" s="239"/>
      <c r="L767" s="244"/>
      <c r="M767" s="245"/>
      <c r="N767" s="246"/>
      <c r="O767" s="246"/>
      <c r="P767" s="246"/>
      <c r="Q767" s="246"/>
      <c r="R767" s="246"/>
      <c r="S767" s="246"/>
      <c r="T767" s="247"/>
      <c r="U767" s="14"/>
      <c r="V767" s="14"/>
      <c r="W767" s="14"/>
      <c r="X767" s="14"/>
      <c r="Y767" s="14"/>
      <c r="Z767" s="14"/>
      <c r="AA767" s="14"/>
      <c r="AB767" s="14"/>
      <c r="AC767" s="14"/>
      <c r="AD767" s="14"/>
      <c r="AE767" s="14"/>
      <c r="AT767" s="248" t="s">
        <v>134</v>
      </c>
      <c r="AU767" s="248" t="s">
        <v>81</v>
      </c>
      <c r="AV767" s="14" t="s">
        <v>132</v>
      </c>
      <c r="AW767" s="14" t="s">
        <v>31</v>
      </c>
      <c r="AX767" s="14" t="s">
        <v>79</v>
      </c>
      <c r="AY767" s="248" t="s">
        <v>126</v>
      </c>
    </row>
    <row r="768" s="2" customFormat="1" ht="24.15" customHeight="1">
      <c r="A768" s="38"/>
      <c r="B768" s="39"/>
      <c r="C768" s="249" t="s">
        <v>612</v>
      </c>
      <c r="D768" s="249" t="s">
        <v>186</v>
      </c>
      <c r="E768" s="250" t="s">
        <v>613</v>
      </c>
      <c r="F768" s="251" t="s">
        <v>614</v>
      </c>
      <c r="G768" s="252" t="s">
        <v>209</v>
      </c>
      <c r="H768" s="253">
        <v>634.87599999999998</v>
      </c>
      <c r="I768" s="254"/>
      <c r="J768" s="255">
        <f>ROUND(I768*H768,2)</f>
        <v>0</v>
      </c>
      <c r="K768" s="256"/>
      <c r="L768" s="257"/>
      <c r="M768" s="258" t="s">
        <v>1</v>
      </c>
      <c r="N768" s="259" t="s">
        <v>39</v>
      </c>
      <c r="O768" s="91"/>
      <c r="P768" s="222">
        <f>O768*H768</f>
        <v>0</v>
      </c>
      <c r="Q768" s="222">
        <v>0.00010000000000000001</v>
      </c>
      <c r="R768" s="222">
        <f>Q768*H768</f>
        <v>0.063487600000000005</v>
      </c>
      <c r="S768" s="222">
        <v>0</v>
      </c>
      <c r="T768" s="223">
        <f>S768*H768</f>
        <v>0</v>
      </c>
      <c r="U768" s="38"/>
      <c r="V768" s="38"/>
      <c r="W768" s="38"/>
      <c r="X768" s="38"/>
      <c r="Y768" s="38"/>
      <c r="Z768" s="38"/>
      <c r="AA768" s="38"/>
      <c r="AB768" s="38"/>
      <c r="AC768" s="38"/>
      <c r="AD768" s="38"/>
      <c r="AE768" s="38"/>
      <c r="AR768" s="224" t="s">
        <v>167</v>
      </c>
      <c r="AT768" s="224" t="s">
        <v>186</v>
      </c>
      <c r="AU768" s="224" t="s">
        <v>81</v>
      </c>
      <c r="AY768" s="17" t="s">
        <v>126</v>
      </c>
      <c r="BE768" s="225">
        <f>IF(N768="základní",J768,0)</f>
        <v>0</v>
      </c>
      <c r="BF768" s="225">
        <f>IF(N768="snížená",J768,0)</f>
        <v>0</v>
      </c>
      <c r="BG768" s="225">
        <f>IF(N768="zákl. přenesená",J768,0)</f>
        <v>0</v>
      </c>
      <c r="BH768" s="225">
        <f>IF(N768="sníž. přenesená",J768,0)</f>
        <v>0</v>
      </c>
      <c r="BI768" s="225">
        <f>IF(N768="nulová",J768,0)</f>
        <v>0</v>
      </c>
      <c r="BJ768" s="17" t="s">
        <v>79</v>
      </c>
      <c r="BK768" s="225">
        <f>ROUND(I768*H768,2)</f>
        <v>0</v>
      </c>
      <c r="BL768" s="17" t="s">
        <v>132</v>
      </c>
      <c r="BM768" s="224" t="s">
        <v>615</v>
      </c>
    </row>
    <row r="769" s="13" customFormat="1">
      <c r="A769" s="13"/>
      <c r="B769" s="226"/>
      <c r="C769" s="227"/>
      <c r="D769" s="228" t="s">
        <v>134</v>
      </c>
      <c r="E769" s="229" t="s">
        <v>1</v>
      </c>
      <c r="F769" s="230" t="s">
        <v>616</v>
      </c>
      <c r="G769" s="227"/>
      <c r="H769" s="231">
        <v>634.87599999999998</v>
      </c>
      <c r="I769" s="232"/>
      <c r="J769" s="227"/>
      <c r="K769" s="227"/>
      <c r="L769" s="233"/>
      <c r="M769" s="234"/>
      <c r="N769" s="235"/>
      <c r="O769" s="235"/>
      <c r="P769" s="235"/>
      <c r="Q769" s="235"/>
      <c r="R769" s="235"/>
      <c r="S769" s="235"/>
      <c r="T769" s="236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37" t="s">
        <v>134</v>
      </c>
      <c r="AU769" s="237" t="s">
        <v>81</v>
      </c>
      <c r="AV769" s="13" t="s">
        <v>81</v>
      </c>
      <c r="AW769" s="13" t="s">
        <v>31</v>
      </c>
      <c r="AX769" s="13" t="s">
        <v>79</v>
      </c>
      <c r="AY769" s="237" t="s">
        <v>126</v>
      </c>
    </row>
    <row r="770" s="12" customFormat="1" ht="22.8" customHeight="1">
      <c r="A770" s="12"/>
      <c r="B770" s="196"/>
      <c r="C770" s="197"/>
      <c r="D770" s="198" t="s">
        <v>73</v>
      </c>
      <c r="E770" s="210" t="s">
        <v>171</v>
      </c>
      <c r="F770" s="210" t="s">
        <v>617</v>
      </c>
      <c r="G770" s="197"/>
      <c r="H770" s="197"/>
      <c r="I770" s="200"/>
      <c r="J770" s="211">
        <f>BK770</f>
        <v>0</v>
      </c>
      <c r="K770" s="197"/>
      <c r="L770" s="202"/>
      <c r="M770" s="203"/>
      <c r="N770" s="204"/>
      <c r="O770" s="204"/>
      <c r="P770" s="205">
        <f>P771+SUM(P772:P982)+P984</f>
        <v>0</v>
      </c>
      <c r="Q770" s="204"/>
      <c r="R770" s="205">
        <f>R771+SUM(R772:R982)+R984</f>
        <v>0.093159999999999993</v>
      </c>
      <c r="S770" s="204"/>
      <c r="T770" s="206">
        <f>T771+SUM(T772:T982)+T984</f>
        <v>178.301716</v>
      </c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R770" s="207" t="s">
        <v>79</v>
      </c>
      <c r="AT770" s="208" t="s">
        <v>73</v>
      </c>
      <c r="AU770" s="208" t="s">
        <v>79</v>
      </c>
      <c r="AY770" s="207" t="s">
        <v>126</v>
      </c>
      <c r="BK770" s="209">
        <f>BK771+SUM(BK772:BK982)+BK984</f>
        <v>0</v>
      </c>
    </row>
    <row r="771" s="2" customFormat="1" ht="24.15" customHeight="1">
      <c r="A771" s="38"/>
      <c r="B771" s="39"/>
      <c r="C771" s="212" t="s">
        <v>618</v>
      </c>
      <c r="D771" s="212" t="s">
        <v>128</v>
      </c>
      <c r="E771" s="213" t="s">
        <v>619</v>
      </c>
      <c r="F771" s="214" t="s">
        <v>620</v>
      </c>
      <c r="G771" s="215" t="s">
        <v>131</v>
      </c>
      <c r="H771" s="216">
        <v>211.94</v>
      </c>
      <c r="I771" s="217"/>
      <c r="J771" s="218">
        <f>ROUND(I771*H771,2)</f>
        <v>0</v>
      </c>
      <c r="K771" s="219"/>
      <c r="L771" s="44"/>
      <c r="M771" s="220" t="s">
        <v>1</v>
      </c>
      <c r="N771" s="221" t="s">
        <v>39</v>
      </c>
      <c r="O771" s="91"/>
      <c r="P771" s="222">
        <f>O771*H771</f>
        <v>0</v>
      </c>
      <c r="Q771" s="222">
        <v>0</v>
      </c>
      <c r="R771" s="222">
        <f>Q771*H771</f>
        <v>0</v>
      </c>
      <c r="S771" s="222">
        <v>0.014</v>
      </c>
      <c r="T771" s="223">
        <f>S771*H771</f>
        <v>2.9671600000000002</v>
      </c>
      <c r="U771" s="38"/>
      <c r="V771" s="38"/>
      <c r="W771" s="38"/>
      <c r="X771" s="38"/>
      <c r="Y771" s="38"/>
      <c r="Z771" s="38"/>
      <c r="AA771" s="38"/>
      <c r="AB771" s="38"/>
      <c r="AC771" s="38"/>
      <c r="AD771" s="38"/>
      <c r="AE771" s="38"/>
      <c r="AR771" s="224" t="s">
        <v>132</v>
      </c>
      <c r="AT771" s="224" t="s">
        <v>128</v>
      </c>
      <c r="AU771" s="224" t="s">
        <v>81</v>
      </c>
      <c r="AY771" s="17" t="s">
        <v>126</v>
      </c>
      <c r="BE771" s="225">
        <f>IF(N771="základní",J771,0)</f>
        <v>0</v>
      </c>
      <c r="BF771" s="225">
        <f>IF(N771="snížená",J771,0)</f>
        <v>0</v>
      </c>
      <c r="BG771" s="225">
        <f>IF(N771="zákl. přenesená",J771,0)</f>
        <v>0</v>
      </c>
      <c r="BH771" s="225">
        <f>IF(N771="sníž. přenesená",J771,0)</f>
        <v>0</v>
      </c>
      <c r="BI771" s="225">
        <f>IF(N771="nulová",J771,0)</f>
        <v>0</v>
      </c>
      <c r="BJ771" s="17" t="s">
        <v>79</v>
      </c>
      <c r="BK771" s="225">
        <f>ROUND(I771*H771,2)</f>
        <v>0</v>
      </c>
      <c r="BL771" s="17" t="s">
        <v>132</v>
      </c>
      <c r="BM771" s="224" t="s">
        <v>621</v>
      </c>
    </row>
    <row r="772" s="13" customFormat="1">
      <c r="A772" s="13"/>
      <c r="B772" s="226"/>
      <c r="C772" s="227"/>
      <c r="D772" s="228" t="s">
        <v>134</v>
      </c>
      <c r="E772" s="229" t="s">
        <v>1</v>
      </c>
      <c r="F772" s="230" t="s">
        <v>622</v>
      </c>
      <c r="G772" s="227"/>
      <c r="H772" s="231">
        <v>20.510000000000002</v>
      </c>
      <c r="I772" s="232"/>
      <c r="J772" s="227"/>
      <c r="K772" s="227"/>
      <c r="L772" s="233"/>
      <c r="M772" s="234"/>
      <c r="N772" s="235"/>
      <c r="O772" s="235"/>
      <c r="P772" s="235"/>
      <c r="Q772" s="235"/>
      <c r="R772" s="235"/>
      <c r="S772" s="235"/>
      <c r="T772" s="23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7" t="s">
        <v>134</v>
      </c>
      <c r="AU772" s="237" t="s">
        <v>81</v>
      </c>
      <c r="AV772" s="13" t="s">
        <v>81</v>
      </c>
      <c r="AW772" s="13" t="s">
        <v>31</v>
      </c>
      <c r="AX772" s="13" t="s">
        <v>74</v>
      </c>
      <c r="AY772" s="237" t="s">
        <v>126</v>
      </c>
    </row>
    <row r="773" s="13" customFormat="1">
      <c r="A773" s="13"/>
      <c r="B773" s="226"/>
      <c r="C773" s="227"/>
      <c r="D773" s="228" t="s">
        <v>134</v>
      </c>
      <c r="E773" s="229" t="s">
        <v>1</v>
      </c>
      <c r="F773" s="230" t="s">
        <v>623</v>
      </c>
      <c r="G773" s="227"/>
      <c r="H773" s="231">
        <v>24.52</v>
      </c>
      <c r="I773" s="232"/>
      <c r="J773" s="227"/>
      <c r="K773" s="227"/>
      <c r="L773" s="233"/>
      <c r="M773" s="234"/>
      <c r="N773" s="235"/>
      <c r="O773" s="235"/>
      <c r="P773" s="235"/>
      <c r="Q773" s="235"/>
      <c r="R773" s="235"/>
      <c r="S773" s="235"/>
      <c r="T773" s="236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T773" s="237" t="s">
        <v>134</v>
      </c>
      <c r="AU773" s="237" t="s">
        <v>81</v>
      </c>
      <c r="AV773" s="13" t="s">
        <v>81</v>
      </c>
      <c r="AW773" s="13" t="s">
        <v>31</v>
      </c>
      <c r="AX773" s="13" t="s">
        <v>74</v>
      </c>
      <c r="AY773" s="237" t="s">
        <v>126</v>
      </c>
    </row>
    <row r="774" s="13" customFormat="1">
      <c r="A774" s="13"/>
      <c r="B774" s="226"/>
      <c r="C774" s="227"/>
      <c r="D774" s="228" t="s">
        <v>134</v>
      </c>
      <c r="E774" s="229" t="s">
        <v>1</v>
      </c>
      <c r="F774" s="230" t="s">
        <v>624</v>
      </c>
      <c r="G774" s="227"/>
      <c r="H774" s="231">
        <v>41.479999999999997</v>
      </c>
      <c r="I774" s="232"/>
      <c r="J774" s="227"/>
      <c r="K774" s="227"/>
      <c r="L774" s="233"/>
      <c r="M774" s="234"/>
      <c r="N774" s="235"/>
      <c r="O774" s="235"/>
      <c r="P774" s="235"/>
      <c r="Q774" s="235"/>
      <c r="R774" s="235"/>
      <c r="S774" s="235"/>
      <c r="T774" s="23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7" t="s">
        <v>134</v>
      </c>
      <c r="AU774" s="237" t="s">
        <v>81</v>
      </c>
      <c r="AV774" s="13" t="s">
        <v>81</v>
      </c>
      <c r="AW774" s="13" t="s">
        <v>31</v>
      </c>
      <c r="AX774" s="13" t="s">
        <v>74</v>
      </c>
      <c r="AY774" s="237" t="s">
        <v>126</v>
      </c>
    </row>
    <row r="775" s="13" customFormat="1">
      <c r="A775" s="13"/>
      <c r="B775" s="226"/>
      <c r="C775" s="227"/>
      <c r="D775" s="228" t="s">
        <v>134</v>
      </c>
      <c r="E775" s="229" t="s">
        <v>1</v>
      </c>
      <c r="F775" s="230" t="s">
        <v>625</v>
      </c>
      <c r="G775" s="227"/>
      <c r="H775" s="231">
        <v>42.899999999999999</v>
      </c>
      <c r="I775" s="232"/>
      <c r="J775" s="227"/>
      <c r="K775" s="227"/>
      <c r="L775" s="233"/>
      <c r="M775" s="234"/>
      <c r="N775" s="235"/>
      <c r="O775" s="235"/>
      <c r="P775" s="235"/>
      <c r="Q775" s="235"/>
      <c r="R775" s="235"/>
      <c r="S775" s="235"/>
      <c r="T775" s="236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37" t="s">
        <v>134</v>
      </c>
      <c r="AU775" s="237" t="s">
        <v>81</v>
      </c>
      <c r="AV775" s="13" t="s">
        <v>81</v>
      </c>
      <c r="AW775" s="13" t="s">
        <v>31</v>
      </c>
      <c r="AX775" s="13" t="s">
        <v>74</v>
      </c>
      <c r="AY775" s="237" t="s">
        <v>126</v>
      </c>
    </row>
    <row r="776" s="13" customFormat="1">
      <c r="A776" s="13"/>
      <c r="B776" s="226"/>
      <c r="C776" s="227"/>
      <c r="D776" s="228" t="s">
        <v>134</v>
      </c>
      <c r="E776" s="229" t="s">
        <v>1</v>
      </c>
      <c r="F776" s="230" t="s">
        <v>626</v>
      </c>
      <c r="G776" s="227"/>
      <c r="H776" s="231">
        <v>41.479999999999997</v>
      </c>
      <c r="I776" s="232"/>
      <c r="J776" s="227"/>
      <c r="K776" s="227"/>
      <c r="L776" s="233"/>
      <c r="M776" s="234"/>
      <c r="N776" s="235"/>
      <c r="O776" s="235"/>
      <c r="P776" s="235"/>
      <c r="Q776" s="235"/>
      <c r="R776" s="235"/>
      <c r="S776" s="235"/>
      <c r="T776" s="23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7" t="s">
        <v>134</v>
      </c>
      <c r="AU776" s="237" t="s">
        <v>81</v>
      </c>
      <c r="AV776" s="13" t="s">
        <v>81</v>
      </c>
      <c r="AW776" s="13" t="s">
        <v>31</v>
      </c>
      <c r="AX776" s="13" t="s">
        <v>74</v>
      </c>
      <c r="AY776" s="237" t="s">
        <v>126</v>
      </c>
    </row>
    <row r="777" s="13" customFormat="1">
      <c r="A777" s="13"/>
      <c r="B777" s="226"/>
      <c r="C777" s="227"/>
      <c r="D777" s="228" t="s">
        <v>134</v>
      </c>
      <c r="E777" s="229" t="s">
        <v>1</v>
      </c>
      <c r="F777" s="230" t="s">
        <v>627</v>
      </c>
      <c r="G777" s="227"/>
      <c r="H777" s="231">
        <v>41.049999999999997</v>
      </c>
      <c r="I777" s="232"/>
      <c r="J777" s="227"/>
      <c r="K777" s="227"/>
      <c r="L777" s="233"/>
      <c r="M777" s="234"/>
      <c r="N777" s="235"/>
      <c r="O777" s="235"/>
      <c r="P777" s="235"/>
      <c r="Q777" s="235"/>
      <c r="R777" s="235"/>
      <c r="S777" s="235"/>
      <c r="T777" s="236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T777" s="237" t="s">
        <v>134</v>
      </c>
      <c r="AU777" s="237" t="s">
        <v>81</v>
      </c>
      <c r="AV777" s="13" t="s">
        <v>81</v>
      </c>
      <c r="AW777" s="13" t="s">
        <v>31</v>
      </c>
      <c r="AX777" s="13" t="s">
        <v>74</v>
      </c>
      <c r="AY777" s="237" t="s">
        <v>126</v>
      </c>
    </row>
    <row r="778" s="14" customFormat="1">
      <c r="A778" s="14"/>
      <c r="B778" s="238"/>
      <c r="C778" s="239"/>
      <c r="D778" s="228" t="s">
        <v>134</v>
      </c>
      <c r="E778" s="240" t="s">
        <v>1</v>
      </c>
      <c r="F778" s="241" t="s">
        <v>137</v>
      </c>
      <c r="G778" s="239"/>
      <c r="H778" s="242">
        <v>211.94</v>
      </c>
      <c r="I778" s="243"/>
      <c r="J778" s="239"/>
      <c r="K778" s="239"/>
      <c r="L778" s="244"/>
      <c r="M778" s="245"/>
      <c r="N778" s="246"/>
      <c r="O778" s="246"/>
      <c r="P778" s="246"/>
      <c r="Q778" s="246"/>
      <c r="R778" s="246"/>
      <c r="S778" s="246"/>
      <c r="T778" s="247"/>
      <c r="U778" s="14"/>
      <c r="V778" s="14"/>
      <c r="W778" s="14"/>
      <c r="X778" s="14"/>
      <c r="Y778" s="14"/>
      <c r="Z778" s="14"/>
      <c r="AA778" s="14"/>
      <c r="AB778" s="14"/>
      <c r="AC778" s="14"/>
      <c r="AD778" s="14"/>
      <c r="AE778" s="14"/>
      <c r="AT778" s="248" t="s">
        <v>134</v>
      </c>
      <c r="AU778" s="248" t="s">
        <v>81</v>
      </c>
      <c r="AV778" s="14" t="s">
        <v>132</v>
      </c>
      <c r="AW778" s="14" t="s">
        <v>31</v>
      </c>
      <c r="AX778" s="14" t="s">
        <v>79</v>
      </c>
      <c r="AY778" s="248" t="s">
        <v>126</v>
      </c>
    </row>
    <row r="779" s="2" customFormat="1" ht="37.8" customHeight="1">
      <c r="A779" s="38"/>
      <c r="B779" s="39"/>
      <c r="C779" s="212" t="s">
        <v>628</v>
      </c>
      <c r="D779" s="212" t="s">
        <v>128</v>
      </c>
      <c r="E779" s="213" t="s">
        <v>629</v>
      </c>
      <c r="F779" s="214" t="s">
        <v>630</v>
      </c>
      <c r="G779" s="215" t="s">
        <v>131</v>
      </c>
      <c r="H779" s="216">
        <v>1935.26</v>
      </c>
      <c r="I779" s="217"/>
      <c r="J779" s="218">
        <f>ROUND(I779*H779,2)</f>
        <v>0</v>
      </c>
      <c r="K779" s="219"/>
      <c r="L779" s="44"/>
      <c r="M779" s="220" t="s">
        <v>1</v>
      </c>
      <c r="N779" s="221" t="s">
        <v>39</v>
      </c>
      <c r="O779" s="91"/>
      <c r="P779" s="222">
        <f>O779*H779</f>
        <v>0</v>
      </c>
      <c r="Q779" s="222">
        <v>0</v>
      </c>
      <c r="R779" s="222">
        <f>Q779*H779</f>
        <v>0</v>
      </c>
      <c r="S779" s="222">
        <v>0.045999999999999999</v>
      </c>
      <c r="T779" s="223">
        <f>S779*H779</f>
        <v>89.021959999999993</v>
      </c>
      <c r="U779" s="38"/>
      <c r="V779" s="38"/>
      <c r="W779" s="38"/>
      <c r="X779" s="38"/>
      <c r="Y779" s="38"/>
      <c r="Z779" s="38"/>
      <c r="AA779" s="38"/>
      <c r="AB779" s="38"/>
      <c r="AC779" s="38"/>
      <c r="AD779" s="38"/>
      <c r="AE779" s="38"/>
      <c r="AR779" s="224" t="s">
        <v>132</v>
      </c>
      <c r="AT779" s="224" t="s">
        <v>128</v>
      </c>
      <c r="AU779" s="224" t="s">
        <v>81</v>
      </c>
      <c r="AY779" s="17" t="s">
        <v>126</v>
      </c>
      <c r="BE779" s="225">
        <f>IF(N779="základní",J779,0)</f>
        <v>0</v>
      </c>
      <c r="BF779" s="225">
        <f>IF(N779="snížená",J779,0)</f>
        <v>0</v>
      </c>
      <c r="BG779" s="225">
        <f>IF(N779="zákl. přenesená",J779,0)</f>
        <v>0</v>
      </c>
      <c r="BH779" s="225">
        <f>IF(N779="sníž. přenesená",J779,0)</f>
        <v>0</v>
      </c>
      <c r="BI779" s="225">
        <f>IF(N779="nulová",J779,0)</f>
        <v>0</v>
      </c>
      <c r="BJ779" s="17" t="s">
        <v>79</v>
      </c>
      <c r="BK779" s="225">
        <f>ROUND(I779*H779,2)</f>
        <v>0</v>
      </c>
      <c r="BL779" s="17" t="s">
        <v>132</v>
      </c>
      <c r="BM779" s="224" t="s">
        <v>631</v>
      </c>
    </row>
    <row r="780" s="13" customFormat="1">
      <c r="A780" s="13"/>
      <c r="B780" s="226"/>
      <c r="C780" s="227"/>
      <c r="D780" s="228" t="s">
        <v>134</v>
      </c>
      <c r="E780" s="229" t="s">
        <v>1</v>
      </c>
      <c r="F780" s="230" t="s">
        <v>468</v>
      </c>
      <c r="G780" s="227"/>
      <c r="H780" s="231">
        <v>6.5</v>
      </c>
      <c r="I780" s="232"/>
      <c r="J780" s="227"/>
      <c r="K780" s="227"/>
      <c r="L780" s="233"/>
      <c r="M780" s="234"/>
      <c r="N780" s="235"/>
      <c r="O780" s="235"/>
      <c r="P780" s="235"/>
      <c r="Q780" s="235"/>
      <c r="R780" s="235"/>
      <c r="S780" s="235"/>
      <c r="T780" s="236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T780" s="237" t="s">
        <v>134</v>
      </c>
      <c r="AU780" s="237" t="s">
        <v>81</v>
      </c>
      <c r="AV780" s="13" t="s">
        <v>81</v>
      </c>
      <c r="AW780" s="13" t="s">
        <v>31</v>
      </c>
      <c r="AX780" s="13" t="s">
        <v>74</v>
      </c>
      <c r="AY780" s="237" t="s">
        <v>126</v>
      </c>
    </row>
    <row r="781" s="13" customFormat="1">
      <c r="A781" s="13"/>
      <c r="B781" s="226"/>
      <c r="C781" s="227"/>
      <c r="D781" s="228" t="s">
        <v>134</v>
      </c>
      <c r="E781" s="229" t="s">
        <v>1</v>
      </c>
      <c r="F781" s="230" t="s">
        <v>469</v>
      </c>
      <c r="G781" s="227"/>
      <c r="H781" s="231">
        <v>78.150000000000006</v>
      </c>
      <c r="I781" s="232"/>
      <c r="J781" s="227"/>
      <c r="K781" s="227"/>
      <c r="L781" s="233"/>
      <c r="M781" s="234"/>
      <c r="N781" s="235"/>
      <c r="O781" s="235"/>
      <c r="P781" s="235"/>
      <c r="Q781" s="235"/>
      <c r="R781" s="235"/>
      <c r="S781" s="235"/>
      <c r="T781" s="23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7" t="s">
        <v>134</v>
      </c>
      <c r="AU781" s="237" t="s">
        <v>81</v>
      </c>
      <c r="AV781" s="13" t="s">
        <v>81</v>
      </c>
      <c r="AW781" s="13" t="s">
        <v>31</v>
      </c>
      <c r="AX781" s="13" t="s">
        <v>74</v>
      </c>
      <c r="AY781" s="237" t="s">
        <v>126</v>
      </c>
    </row>
    <row r="782" s="13" customFormat="1">
      <c r="A782" s="13"/>
      <c r="B782" s="226"/>
      <c r="C782" s="227"/>
      <c r="D782" s="228" t="s">
        <v>134</v>
      </c>
      <c r="E782" s="229" t="s">
        <v>1</v>
      </c>
      <c r="F782" s="230" t="s">
        <v>470</v>
      </c>
      <c r="G782" s="227"/>
      <c r="H782" s="231">
        <v>97.069999999999993</v>
      </c>
      <c r="I782" s="232"/>
      <c r="J782" s="227"/>
      <c r="K782" s="227"/>
      <c r="L782" s="233"/>
      <c r="M782" s="234"/>
      <c r="N782" s="235"/>
      <c r="O782" s="235"/>
      <c r="P782" s="235"/>
      <c r="Q782" s="235"/>
      <c r="R782" s="235"/>
      <c r="S782" s="235"/>
      <c r="T782" s="236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37" t="s">
        <v>134</v>
      </c>
      <c r="AU782" s="237" t="s">
        <v>81</v>
      </c>
      <c r="AV782" s="13" t="s">
        <v>81</v>
      </c>
      <c r="AW782" s="13" t="s">
        <v>31</v>
      </c>
      <c r="AX782" s="13" t="s">
        <v>74</v>
      </c>
      <c r="AY782" s="237" t="s">
        <v>126</v>
      </c>
    </row>
    <row r="783" s="13" customFormat="1">
      <c r="A783" s="13"/>
      <c r="B783" s="226"/>
      <c r="C783" s="227"/>
      <c r="D783" s="228" t="s">
        <v>134</v>
      </c>
      <c r="E783" s="229" t="s">
        <v>1</v>
      </c>
      <c r="F783" s="230" t="s">
        <v>471</v>
      </c>
      <c r="G783" s="227"/>
      <c r="H783" s="231">
        <v>20.140000000000001</v>
      </c>
      <c r="I783" s="232"/>
      <c r="J783" s="227"/>
      <c r="K783" s="227"/>
      <c r="L783" s="233"/>
      <c r="M783" s="234"/>
      <c r="N783" s="235"/>
      <c r="O783" s="235"/>
      <c r="P783" s="235"/>
      <c r="Q783" s="235"/>
      <c r="R783" s="235"/>
      <c r="S783" s="235"/>
      <c r="T783" s="23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7" t="s">
        <v>134</v>
      </c>
      <c r="AU783" s="237" t="s">
        <v>81</v>
      </c>
      <c r="AV783" s="13" t="s">
        <v>81</v>
      </c>
      <c r="AW783" s="13" t="s">
        <v>31</v>
      </c>
      <c r="AX783" s="13" t="s">
        <v>74</v>
      </c>
      <c r="AY783" s="237" t="s">
        <v>126</v>
      </c>
    </row>
    <row r="784" s="13" customFormat="1">
      <c r="A784" s="13"/>
      <c r="B784" s="226"/>
      <c r="C784" s="227"/>
      <c r="D784" s="228" t="s">
        <v>134</v>
      </c>
      <c r="E784" s="229" t="s">
        <v>1</v>
      </c>
      <c r="F784" s="230" t="s">
        <v>472</v>
      </c>
      <c r="G784" s="227"/>
      <c r="H784" s="231">
        <v>16.120000000000001</v>
      </c>
      <c r="I784" s="232"/>
      <c r="J784" s="227"/>
      <c r="K784" s="227"/>
      <c r="L784" s="233"/>
      <c r="M784" s="234"/>
      <c r="N784" s="235"/>
      <c r="O784" s="235"/>
      <c r="P784" s="235"/>
      <c r="Q784" s="235"/>
      <c r="R784" s="235"/>
      <c r="S784" s="235"/>
      <c r="T784" s="236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37" t="s">
        <v>134</v>
      </c>
      <c r="AU784" s="237" t="s">
        <v>81</v>
      </c>
      <c r="AV784" s="13" t="s">
        <v>81</v>
      </c>
      <c r="AW784" s="13" t="s">
        <v>31</v>
      </c>
      <c r="AX784" s="13" t="s">
        <v>74</v>
      </c>
      <c r="AY784" s="237" t="s">
        <v>126</v>
      </c>
    </row>
    <row r="785" s="13" customFormat="1">
      <c r="A785" s="13"/>
      <c r="B785" s="226"/>
      <c r="C785" s="227"/>
      <c r="D785" s="228" t="s">
        <v>134</v>
      </c>
      <c r="E785" s="229" t="s">
        <v>1</v>
      </c>
      <c r="F785" s="230" t="s">
        <v>473</v>
      </c>
      <c r="G785" s="227"/>
      <c r="H785" s="231">
        <v>7.5899999999999999</v>
      </c>
      <c r="I785" s="232"/>
      <c r="J785" s="227"/>
      <c r="K785" s="227"/>
      <c r="L785" s="233"/>
      <c r="M785" s="234"/>
      <c r="N785" s="235"/>
      <c r="O785" s="235"/>
      <c r="P785" s="235"/>
      <c r="Q785" s="235"/>
      <c r="R785" s="235"/>
      <c r="S785" s="235"/>
      <c r="T785" s="23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7" t="s">
        <v>134</v>
      </c>
      <c r="AU785" s="237" t="s">
        <v>81</v>
      </c>
      <c r="AV785" s="13" t="s">
        <v>81</v>
      </c>
      <c r="AW785" s="13" t="s">
        <v>31</v>
      </c>
      <c r="AX785" s="13" t="s">
        <v>74</v>
      </c>
      <c r="AY785" s="237" t="s">
        <v>126</v>
      </c>
    </row>
    <row r="786" s="13" customFormat="1">
      <c r="A786" s="13"/>
      <c r="B786" s="226"/>
      <c r="C786" s="227"/>
      <c r="D786" s="228" t="s">
        <v>134</v>
      </c>
      <c r="E786" s="229" t="s">
        <v>1</v>
      </c>
      <c r="F786" s="230" t="s">
        <v>474</v>
      </c>
      <c r="G786" s="227"/>
      <c r="H786" s="231">
        <v>17.66</v>
      </c>
      <c r="I786" s="232"/>
      <c r="J786" s="227"/>
      <c r="K786" s="227"/>
      <c r="L786" s="233"/>
      <c r="M786" s="234"/>
      <c r="N786" s="235"/>
      <c r="O786" s="235"/>
      <c r="P786" s="235"/>
      <c r="Q786" s="235"/>
      <c r="R786" s="235"/>
      <c r="S786" s="235"/>
      <c r="T786" s="236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T786" s="237" t="s">
        <v>134</v>
      </c>
      <c r="AU786" s="237" t="s">
        <v>81</v>
      </c>
      <c r="AV786" s="13" t="s">
        <v>81</v>
      </c>
      <c r="AW786" s="13" t="s">
        <v>31</v>
      </c>
      <c r="AX786" s="13" t="s">
        <v>74</v>
      </c>
      <c r="AY786" s="237" t="s">
        <v>126</v>
      </c>
    </row>
    <row r="787" s="13" customFormat="1">
      <c r="A787" s="13"/>
      <c r="B787" s="226"/>
      <c r="C787" s="227"/>
      <c r="D787" s="228" t="s">
        <v>134</v>
      </c>
      <c r="E787" s="229" t="s">
        <v>1</v>
      </c>
      <c r="F787" s="230" t="s">
        <v>475</v>
      </c>
      <c r="G787" s="227"/>
      <c r="H787" s="231">
        <v>10</v>
      </c>
      <c r="I787" s="232"/>
      <c r="J787" s="227"/>
      <c r="K787" s="227"/>
      <c r="L787" s="233"/>
      <c r="M787" s="234"/>
      <c r="N787" s="235"/>
      <c r="O787" s="235"/>
      <c r="P787" s="235"/>
      <c r="Q787" s="235"/>
      <c r="R787" s="235"/>
      <c r="S787" s="235"/>
      <c r="T787" s="23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37" t="s">
        <v>134</v>
      </c>
      <c r="AU787" s="237" t="s">
        <v>81</v>
      </c>
      <c r="AV787" s="13" t="s">
        <v>81</v>
      </c>
      <c r="AW787" s="13" t="s">
        <v>31</v>
      </c>
      <c r="AX787" s="13" t="s">
        <v>74</v>
      </c>
      <c r="AY787" s="237" t="s">
        <v>126</v>
      </c>
    </row>
    <row r="788" s="13" customFormat="1">
      <c r="A788" s="13"/>
      <c r="B788" s="226"/>
      <c r="C788" s="227"/>
      <c r="D788" s="228" t="s">
        <v>134</v>
      </c>
      <c r="E788" s="229" t="s">
        <v>1</v>
      </c>
      <c r="F788" s="230" t="s">
        <v>476</v>
      </c>
      <c r="G788" s="227"/>
      <c r="H788" s="231">
        <v>18.329999999999998</v>
      </c>
      <c r="I788" s="232"/>
      <c r="J788" s="227"/>
      <c r="K788" s="227"/>
      <c r="L788" s="233"/>
      <c r="M788" s="234"/>
      <c r="N788" s="235"/>
      <c r="O788" s="235"/>
      <c r="P788" s="235"/>
      <c r="Q788" s="235"/>
      <c r="R788" s="235"/>
      <c r="S788" s="235"/>
      <c r="T788" s="23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7" t="s">
        <v>134</v>
      </c>
      <c r="AU788" s="237" t="s">
        <v>81</v>
      </c>
      <c r="AV788" s="13" t="s">
        <v>81</v>
      </c>
      <c r="AW788" s="13" t="s">
        <v>31</v>
      </c>
      <c r="AX788" s="13" t="s">
        <v>74</v>
      </c>
      <c r="AY788" s="237" t="s">
        <v>126</v>
      </c>
    </row>
    <row r="789" s="13" customFormat="1">
      <c r="A789" s="13"/>
      <c r="B789" s="226"/>
      <c r="C789" s="227"/>
      <c r="D789" s="228" t="s">
        <v>134</v>
      </c>
      <c r="E789" s="229" t="s">
        <v>1</v>
      </c>
      <c r="F789" s="230" t="s">
        <v>477</v>
      </c>
      <c r="G789" s="227"/>
      <c r="H789" s="231">
        <v>14.49</v>
      </c>
      <c r="I789" s="232"/>
      <c r="J789" s="227"/>
      <c r="K789" s="227"/>
      <c r="L789" s="233"/>
      <c r="M789" s="234"/>
      <c r="N789" s="235"/>
      <c r="O789" s="235"/>
      <c r="P789" s="235"/>
      <c r="Q789" s="235"/>
      <c r="R789" s="235"/>
      <c r="S789" s="235"/>
      <c r="T789" s="23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7" t="s">
        <v>134</v>
      </c>
      <c r="AU789" s="237" t="s">
        <v>81</v>
      </c>
      <c r="AV789" s="13" t="s">
        <v>81</v>
      </c>
      <c r="AW789" s="13" t="s">
        <v>31</v>
      </c>
      <c r="AX789" s="13" t="s">
        <v>74</v>
      </c>
      <c r="AY789" s="237" t="s">
        <v>126</v>
      </c>
    </row>
    <row r="790" s="13" customFormat="1">
      <c r="A790" s="13"/>
      <c r="B790" s="226"/>
      <c r="C790" s="227"/>
      <c r="D790" s="228" t="s">
        <v>134</v>
      </c>
      <c r="E790" s="229" t="s">
        <v>1</v>
      </c>
      <c r="F790" s="230" t="s">
        <v>478</v>
      </c>
      <c r="G790" s="227"/>
      <c r="H790" s="231">
        <v>13.789999999999999</v>
      </c>
      <c r="I790" s="232"/>
      <c r="J790" s="227"/>
      <c r="K790" s="227"/>
      <c r="L790" s="233"/>
      <c r="M790" s="234"/>
      <c r="N790" s="235"/>
      <c r="O790" s="235"/>
      <c r="P790" s="235"/>
      <c r="Q790" s="235"/>
      <c r="R790" s="235"/>
      <c r="S790" s="235"/>
      <c r="T790" s="23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7" t="s">
        <v>134</v>
      </c>
      <c r="AU790" s="237" t="s">
        <v>81</v>
      </c>
      <c r="AV790" s="13" t="s">
        <v>81</v>
      </c>
      <c r="AW790" s="13" t="s">
        <v>31</v>
      </c>
      <c r="AX790" s="13" t="s">
        <v>74</v>
      </c>
      <c r="AY790" s="237" t="s">
        <v>126</v>
      </c>
    </row>
    <row r="791" s="13" customFormat="1">
      <c r="A791" s="13"/>
      <c r="B791" s="226"/>
      <c r="C791" s="227"/>
      <c r="D791" s="228" t="s">
        <v>134</v>
      </c>
      <c r="E791" s="229" t="s">
        <v>1</v>
      </c>
      <c r="F791" s="230" t="s">
        <v>479</v>
      </c>
      <c r="G791" s="227"/>
      <c r="H791" s="231">
        <v>18.91</v>
      </c>
      <c r="I791" s="232"/>
      <c r="J791" s="227"/>
      <c r="K791" s="227"/>
      <c r="L791" s="233"/>
      <c r="M791" s="234"/>
      <c r="N791" s="235"/>
      <c r="O791" s="235"/>
      <c r="P791" s="235"/>
      <c r="Q791" s="235"/>
      <c r="R791" s="235"/>
      <c r="S791" s="235"/>
      <c r="T791" s="236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7" t="s">
        <v>134</v>
      </c>
      <c r="AU791" s="237" t="s">
        <v>81</v>
      </c>
      <c r="AV791" s="13" t="s">
        <v>81</v>
      </c>
      <c r="AW791" s="13" t="s">
        <v>31</v>
      </c>
      <c r="AX791" s="13" t="s">
        <v>74</v>
      </c>
      <c r="AY791" s="237" t="s">
        <v>126</v>
      </c>
    </row>
    <row r="792" s="13" customFormat="1">
      <c r="A792" s="13"/>
      <c r="B792" s="226"/>
      <c r="C792" s="227"/>
      <c r="D792" s="228" t="s">
        <v>134</v>
      </c>
      <c r="E792" s="229" t="s">
        <v>1</v>
      </c>
      <c r="F792" s="230" t="s">
        <v>480</v>
      </c>
      <c r="G792" s="227"/>
      <c r="H792" s="231">
        <v>8.1099999999999994</v>
      </c>
      <c r="I792" s="232"/>
      <c r="J792" s="227"/>
      <c r="K792" s="227"/>
      <c r="L792" s="233"/>
      <c r="M792" s="234"/>
      <c r="N792" s="235"/>
      <c r="O792" s="235"/>
      <c r="P792" s="235"/>
      <c r="Q792" s="235"/>
      <c r="R792" s="235"/>
      <c r="S792" s="235"/>
      <c r="T792" s="236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37" t="s">
        <v>134</v>
      </c>
      <c r="AU792" s="237" t="s">
        <v>81</v>
      </c>
      <c r="AV792" s="13" t="s">
        <v>81</v>
      </c>
      <c r="AW792" s="13" t="s">
        <v>31</v>
      </c>
      <c r="AX792" s="13" t="s">
        <v>74</v>
      </c>
      <c r="AY792" s="237" t="s">
        <v>126</v>
      </c>
    </row>
    <row r="793" s="13" customFormat="1">
      <c r="A793" s="13"/>
      <c r="B793" s="226"/>
      <c r="C793" s="227"/>
      <c r="D793" s="228" t="s">
        <v>134</v>
      </c>
      <c r="E793" s="229" t="s">
        <v>1</v>
      </c>
      <c r="F793" s="230" t="s">
        <v>481</v>
      </c>
      <c r="G793" s="227"/>
      <c r="H793" s="231">
        <v>20.73</v>
      </c>
      <c r="I793" s="232"/>
      <c r="J793" s="227"/>
      <c r="K793" s="227"/>
      <c r="L793" s="233"/>
      <c r="M793" s="234"/>
      <c r="N793" s="235"/>
      <c r="O793" s="235"/>
      <c r="P793" s="235"/>
      <c r="Q793" s="235"/>
      <c r="R793" s="235"/>
      <c r="S793" s="235"/>
      <c r="T793" s="236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37" t="s">
        <v>134</v>
      </c>
      <c r="AU793" s="237" t="s">
        <v>81</v>
      </c>
      <c r="AV793" s="13" t="s">
        <v>81</v>
      </c>
      <c r="AW793" s="13" t="s">
        <v>31</v>
      </c>
      <c r="AX793" s="13" t="s">
        <v>74</v>
      </c>
      <c r="AY793" s="237" t="s">
        <v>126</v>
      </c>
    </row>
    <row r="794" s="13" customFormat="1">
      <c r="A794" s="13"/>
      <c r="B794" s="226"/>
      <c r="C794" s="227"/>
      <c r="D794" s="228" t="s">
        <v>134</v>
      </c>
      <c r="E794" s="229" t="s">
        <v>1</v>
      </c>
      <c r="F794" s="230" t="s">
        <v>482</v>
      </c>
      <c r="G794" s="227"/>
      <c r="H794" s="231">
        <v>14.949999999999999</v>
      </c>
      <c r="I794" s="232"/>
      <c r="J794" s="227"/>
      <c r="K794" s="227"/>
      <c r="L794" s="233"/>
      <c r="M794" s="234"/>
      <c r="N794" s="235"/>
      <c r="O794" s="235"/>
      <c r="P794" s="235"/>
      <c r="Q794" s="235"/>
      <c r="R794" s="235"/>
      <c r="S794" s="235"/>
      <c r="T794" s="236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7" t="s">
        <v>134</v>
      </c>
      <c r="AU794" s="237" t="s">
        <v>81</v>
      </c>
      <c r="AV794" s="13" t="s">
        <v>81</v>
      </c>
      <c r="AW794" s="13" t="s">
        <v>31</v>
      </c>
      <c r="AX794" s="13" t="s">
        <v>74</v>
      </c>
      <c r="AY794" s="237" t="s">
        <v>126</v>
      </c>
    </row>
    <row r="795" s="13" customFormat="1">
      <c r="A795" s="13"/>
      <c r="B795" s="226"/>
      <c r="C795" s="227"/>
      <c r="D795" s="228" t="s">
        <v>134</v>
      </c>
      <c r="E795" s="229" t="s">
        <v>1</v>
      </c>
      <c r="F795" s="230" t="s">
        <v>483</v>
      </c>
      <c r="G795" s="227"/>
      <c r="H795" s="231">
        <v>32.490000000000002</v>
      </c>
      <c r="I795" s="232"/>
      <c r="J795" s="227"/>
      <c r="K795" s="227"/>
      <c r="L795" s="233"/>
      <c r="M795" s="234"/>
      <c r="N795" s="235"/>
      <c r="O795" s="235"/>
      <c r="P795" s="235"/>
      <c r="Q795" s="235"/>
      <c r="R795" s="235"/>
      <c r="S795" s="235"/>
      <c r="T795" s="236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37" t="s">
        <v>134</v>
      </c>
      <c r="AU795" s="237" t="s">
        <v>81</v>
      </c>
      <c r="AV795" s="13" t="s">
        <v>81</v>
      </c>
      <c r="AW795" s="13" t="s">
        <v>31</v>
      </c>
      <c r="AX795" s="13" t="s">
        <v>74</v>
      </c>
      <c r="AY795" s="237" t="s">
        <v>126</v>
      </c>
    </row>
    <row r="796" s="13" customFormat="1">
      <c r="A796" s="13"/>
      <c r="B796" s="226"/>
      <c r="C796" s="227"/>
      <c r="D796" s="228" t="s">
        <v>134</v>
      </c>
      <c r="E796" s="229" t="s">
        <v>1</v>
      </c>
      <c r="F796" s="230" t="s">
        <v>484</v>
      </c>
      <c r="G796" s="227"/>
      <c r="H796" s="231">
        <v>16.579999999999998</v>
      </c>
      <c r="I796" s="232"/>
      <c r="J796" s="227"/>
      <c r="K796" s="227"/>
      <c r="L796" s="233"/>
      <c r="M796" s="234"/>
      <c r="N796" s="235"/>
      <c r="O796" s="235"/>
      <c r="P796" s="235"/>
      <c r="Q796" s="235"/>
      <c r="R796" s="235"/>
      <c r="S796" s="235"/>
      <c r="T796" s="23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7" t="s">
        <v>134</v>
      </c>
      <c r="AU796" s="237" t="s">
        <v>81</v>
      </c>
      <c r="AV796" s="13" t="s">
        <v>81</v>
      </c>
      <c r="AW796" s="13" t="s">
        <v>31</v>
      </c>
      <c r="AX796" s="13" t="s">
        <v>74</v>
      </c>
      <c r="AY796" s="237" t="s">
        <v>126</v>
      </c>
    </row>
    <row r="797" s="13" customFormat="1">
      <c r="A797" s="13"/>
      <c r="B797" s="226"/>
      <c r="C797" s="227"/>
      <c r="D797" s="228" t="s">
        <v>134</v>
      </c>
      <c r="E797" s="229" t="s">
        <v>1</v>
      </c>
      <c r="F797" s="230" t="s">
        <v>485</v>
      </c>
      <c r="G797" s="227"/>
      <c r="H797" s="231">
        <v>16.109999999999999</v>
      </c>
      <c r="I797" s="232"/>
      <c r="J797" s="227"/>
      <c r="K797" s="227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134</v>
      </c>
      <c r="AU797" s="237" t="s">
        <v>81</v>
      </c>
      <c r="AV797" s="13" t="s">
        <v>81</v>
      </c>
      <c r="AW797" s="13" t="s">
        <v>31</v>
      </c>
      <c r="AX797" s="13" t="s">
        <v>74</v>
      </c>
      <c r="AY797" s="237" t="s">
        <v>126</v>
      </c>
    </row>
    <row r="798" s="13" customFormat="1">
      <c r="A798" s="13"/>
      <c r="B798" s="226"/>
      <c r="C798" s="227"/>
      <c r="D798" s="228" t="s">
        <v>134</v>
      </c>
      <c r="E798" s="229" t="s">
        <v>1</v>
      </c>
      <c r="F798" s="230" t="s">
        <v>486</v>
      </c>
      <c r="G798" s="227"/>
      <c r="H798" s="231">
        <v>17.16</v>
      </c>
      <c r="I798" s="232"/>
      <c r="J798" s="227"/>
      <c r="K798" s="227"/>
      <c r="L798" s="233"/>
      <c r="M798" s="234"/>
      <c r="N798" s="235"/>
      <c r="O798" s="235"/>
      <c r="P798" s="235"/>
      <c r="Q798" s="235"/>
      <c r="R798" s="235"/>
      <c r="S798" s="235"/>
      <c r="T798" s="23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7" t="s">
        <v>134</v>
      </c>
      <c r="AU798" s="237" t="s">
        <v>81</v>
      </c>
      <c r="AV798" s="13" t="s">
        <v>81</v>
      </c>
      <c r="AW798" s="13" t="s">
        <v>31</v>
      </c>
      <c r="AX798" s="13" t="s">
        <v>74</v>
      </c>
      <c r="AY798" s="237" t="s">
        <v>126</v>
      </c>
    </row>
    <row r="799" s="13" customFormat="1">
      <c r="A799" s="13"/>
      <c r="B799" s="226"/>
      <c r="C799" s="227"/>
      <c r="D799" s="228" t="s">
        <v>134</v>
      </c>
      <c r="E799" s="229" t="s">
        <v>1</v>
      </c>
      <c r="F799" s="230" t="s">
        <v>487</v>
      </c>
      <c r="G799" s="227"/>
      <c r="H799" s="231">
        <v>23.109999999999999</v>
      </c>
      <c r="I799" s="232"/>
      <c r="J799" s="227"/>
      <c r="K799" s="227"/>
      <c r="L799" s="233"/>
      <c r="M799" s="234"/>
      <c r="N799" s="235"/>
      <c r="O799" s="235"/>
      <c r="P799" s="235"/>
      <c r="Q799" s="235"/>
      <c r="R799" s="235"/>
      <c r="S799" s="235"/>
      <c r="T799" s="23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7" t="s">
        <v>134</v>
      </c>
      <c r="AU799" s="237" t="s">
        <v>81</v>
      </c>
      <c r="AV799" s="13" t="s">
        <v>81</v>
      </c>
      <c r="AW799" s="13" t="s">
        <v>31</v>
      </c>
      <c r="AX799" s="13" t="s">
        <v>74</v>
      </c>
      <c r="AY799" s="237" t="s">
        <v>126</v>
      </c>
    </row>
    <row r="800" s="13" customFormat="1">
      <c r="A800" s="13"/>
      <c r="B800" s="226"/>
      <c r="C800" s="227"/>
      <c r="D800" s="228" t="s">
        <v>134</v>
      </c>
      <c r="E800" s="229" t="s">
        <v>1</v>
      </c>
      <c r="F800" s="230" t="s">
        <v>488</v>
      </c>
      <c r="G800" s="227"/>
      <c r="H800" s="231">
        <v>13.92</v>
      </c>
      <c r="I800" s="232"/>
      <c r="J800" s="227"/>
      <c r="K800" s="227"/>
      <c r="L800" s="233"/>
      <c r="M800" s="234"/>
      <c r="N800" s="235"/>
      <c r="O800" s="235"/>
      <c r="P800" s="235"/>
      <c r="Q800" s="235"/>
      <c r="R800" s="235"/>
      <c r="S800" s="235"/>
      <c r="T800" s="23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7" t="s">
        <v>134</v>
      </c>
      <c r="AU800" s="237" t="s">
        <v>81</v>
      </c>
      <c r="AV800" s="13" t="s">
        <v>81</v>
      </c>
      <c r="AW800" s="13" t="s">
        <v>31</v>
      </c>
      <c r="AX800" s="13" t="s">
        <v>74</v>
      </c>
      <c r="AY800" s="237" t="s">
        <v>126</v>
      </c>
    </row>
    <row r="801" s="13" customFormat="1">
      <c r="A801" s="13"/>
      <c r="B801" s="226"/>
      <c r="C801" s="227"/>
      <c r="D801" s="228" t="s">
        <v>134</v>
      </c>
      <c r="E801" s="229" t="s">
        <v>1</v>
      </c>
      <c r="F801" s="230" t="s">
        <v>489</v>
      </c>
      <c r="G801" s="227"/>
      <c r="H801" s="231">
        <v>22.949999999999999</v>
      </c>
      <c r="I801" s="232"/>
      <c r="J801" s="227"/>
      <c r="K801" s="227"/>
      <c r="L801" s="233"/>
      <c r="M801" s="234"/>
      <c r="N801" s="235"/>
      <c r="O801" s="235"/>
      <c r="P801" s="235"/>
      <c r="Q801" s="235"/>
      <c r="R801" s="235"/>
      <c r="S801" s="235"/>
      <c r="T801" s="23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37" t="s">
        <v>134</v>
      </c>
      <c r="AU801" s="237" t="s">
        <v>81</v>
      </c>
      <c r="AV801" s="13" t="s">
        <v>81</v>
      </c>
      <c r="AW801" s="13" t="s">
        <v>31</v>
      </c>
      <c r="AX801" s="13" t="s">
        <v>74</v>
      </c>
      <c r="AY801" s="237" t="s">
        <v>126</v>
      </c>
    </row>
    <row r="802" s="13" customFormat="1">
      <c r="A802" s="13"/>
      <c r="B802" s="226"/>
      <c r="C802" s="227"/>
      <c r="D802" s="228" t="s">
        <v>134</v>
      </c>
      <c r="E802" s="229" t="s">
        <v>1</v>
      </c>
      <c r="F802" s="230" t="s">
        <v>490</v>
      </c>
      <c r="G802" s="227"/>
      <c r="H802" s="231">
        <v>17.199999999999999</v>
      </c>
      <c r="I802" s="232"/>
      <c r="J802" s="227"/>
      <c r="K802" s="227"/>
      <c r="L802" s="233"/>
      <c r="M802" s="234"/>
      <c r="N802" s="235"/>
      <c r="O802" s="235"/>
      <c r="P802" s="235"/>
      <c r="Q802" s="235"/>
      <c r="R802" s="235"/>
      <c r="S802" s="235"/>
      <c r="T802" s="23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7" t="s">
        <v>134</v>
      </c>
      <c r="AU802" s="237" t="s">
        <v>81</v>
      </c>
      <c r="AV802" s="13" t="s">
        <v>81</v>
      </c>
      <c r="AW802" s="13" t="s">
        <v>31</v>
      </c>
      <c r="AX802" s="13" t="s">
        <v>74</v>
      </c>
      <c r="AY802" s="237" t="s">
        <v>126</v>
      </c>
    </row>
    <row r="803" s="13" customFormat="1">
      <c r="A803" s="13"/>
      <c r="B803" s="226"/>
      <c r="C803" s="227"/>
      <c r="D803" s="228" t="s">
        <v>134</v>
      </c>
      <c r="E803" s="229" t="s">
        <v>1</v>
      </c>
      <c r="F803" s="230" t="s">
        <v>491</v>
      </c>
      <c r="G803" s="227"/>
      <c r="H803" s="231">
        <v>22.539999999999999</v>
      </c>
      <c r="I803" s="232"/>
      <c r="J803" s="227"/>
      <c r="K803" s="227"/>
      <c r="L803" s="233"/>
      <c r="M803" s="234"/>
      <c r="N803" s="235"/>
      <c r="O803" s="235"/>
      <c r="P803" s="235"/>
      <c r="Q803" s="235"/>
      <c r="R803" s="235"/>
      <c r="S803" s="235"/>
      <c r="T803" s="236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37" t="s">
        <v>134</v>
      </c>
      <c r="AU803" s="237" t="s">
        <v>81</v>
      </c>
      <c r="AV803" s="13" t="s">
        <v>81</v>
      </c>
      <c r="AW803" s="13" t="s">
        <v>31</v>
      </c>
      <c r="AX803" s="13" t="s">
        <v>74</v>
      </c>
      <c r="AY803" s="237" t="s">
        <v>126</v>
      </c>
    </row>
    <row r="804" s="13" customFormat="1">
      <c r="A804" s="13"/>
      <c r="B804" s="226"/>
      <c r="C804" s="227"/>
      <c r="D804" s="228" t="s">
        <v>134</v>
      </c>
      <c r="E804" s="229" t="s">
        <v>1</v>
      </c>
      <c r="F804" s="230" t="s">
        <v>492</v>
      </c>
      <c r="G804" s="227"/>
      <c r="H804" s="231">
        <v>35.950000000000003</v>
      </c>
      <c r="I804" s="232"/>
      <c r="J804" s="227"/>
      <c r="K804" s="227"/>
      <c r="L804" s="233"/>
      <c r="M804" s="234"/>
      <c r="N804" s="235"/>
      <c r="O804" s="235"/>
      <c r="P804" s="235"/>
      <c r="Q804" s="235"/>
      <c r="R804" s="235"/>
      <c r="S804" s="235"/>
      <c r="T804" s="23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37" t="s">
        <v>134</v>
      </c>
      <c r="AU804" s="237" t="s">
        <v>81</v>
      </c>
      <c r="AV804" s="13" t="s">
        <v>81</v>
      </c>
      <c r="AW804" s="13" t="s">
        <v>31</v>
      </c>
      <c r="AX804" s="13" t="s">
        <v>74</v>
      </c>
      <c r="AY804" s="237" t="s">
        <v>126</v>
      </c>
    </row>
    <row r="805" s="13" customFormat="1">
      <c r="A805" s="13"/>
      <c r="B805" s="226"/>
      <c r="C805" s="227"/>
      <c r="D805" s="228" t="s">
        <v>134</v>
      </c>
      <c r="E805" s="229" t="s">
        <v>1</v>
      </c>
      <c r="F805" s="230" t="s">
        <v>493</v>
      </c>
      <c r="G805" s="227"/>
      <c r="H805" s="231">
        <v>33.57</v>
      </c>
      <c r="I805" s="232"/>
      <c r="J805" s="227"/>
      <c r="K805" s="227"/>
      <c r="L805" s="233"/>
      <c r="M805" s="234"/>
      <c r="N805" s="235"/>
      <c r="O805" s="235"/>
      <c r="P805" s="235"/>
      <c r="Q805" s="235"/>
      <c r="R805" s="235"/>
      <c r="S805" s="235"/>
      <c r="T805" s="236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T805" s="237" t="s">
        <v>134</v>
      </c>
      <c r="AU805" s="237" t="s">
        <v>81</v>
      </c>
      <c r="AV805" s="13" t="s">
        <v>81</v>
      </c>
      <c r="AW805" s="13" t="s">
        <v>31</v>
      </c>
      <c r="AX805" s="13" t="s">
        <v>74</v>
      </c>
      <c r="AY805" s="237" t="s">
        <v>126</v>
      </c>
    </row>
    <row r="806" s="13" customFormat="1">
      <c r="A806" s="13"/>
      <c r="B806" s="226"/>
      <c r="C806" s="227"/>
      <c r="D806" s="228" t="s">
        <v>134</v>
      </c>
      <c r="E806" s="229" t="s">
        <v>1</v>
      </c>
      <c r="F806" s="230" t="s">
        <v>494</v>
      </c>
      <c r="G806" s="227"/>
      <c r="H806" s="231">
        <v>48.469999999999999</v>
      </c>
      <c r="I806" s="232"/>
      <c r="J806" s="227"/>
      <c r="K806" s="227"/>
      <c r="L806" s="233"/>
      <c r="M806" s="234"/>
      <c r="N806" s="235"/>
      <c r="O806" s="235"/>
      <c r="P806" s="235"/>
      <c r="Q806" s="235"/>
      <c r="R806" s="235"/>
      <c r="S806" s="235"/>
      <c r="T806" s="236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37" t="s">
        <v>134</v>
      </c>
      <c r="AU806" s="237" t="s">
        <v>81</v>
      </c>
      <c r="AV806" s="13" t="s">
        <v>81</v>
      </c>
      <c r="AW806" s="13" t="s">
        <v>31</v>
      </c>
      <c r="AX806" s="13" t="s">
        <v>74</v>
      </c>
      <c r="AY806" s="237" t="s">
        <v>126</v>
      </c>
    </row>
    <row r="807" s="13" customFormat="1">
      <c r="A807" s="13"/>
      <c r="B807" s="226"/>
      <c r="C807" s="227"/>
      <c r="D807" s="228" t="s">
        <v>134</v>
      </c>
      <c r="E807" s="229" t="s">
        <v>1</v>
      </c>
      <c r="F807" s="230" t="s">
        <v>495</v>
      </c>
      <c r="G807" s="227"/>
      <c r="H807" s="231">
        <v>39.5</v>
      </c>
      <c r="I807" s="232"/>
      <c r="J807" s="227"/>
      <c r="K807" s="227"/>
      <c r="L807" s="233"/>
      <c r="M807" s="234"/>
      <c r="N807" s="235"/>
      <c r="O807" s="235"/>
      <c r="P807" s="235"/>
      <c r="Q807" s="235"/>
      <c r="R807" s="235"/>
      <c r="S807" s="235"/>
      <c r="T807" s="236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37" t="s">
        <v>134</v>
      </c>
      <c r="AU807" s="237" t="s">
        <v>81</v>
      </c>
      <c r="AV807" s="13" t="s">
        <v>81</v>
      </c>
      <c r="AW807" s="13" t="s">
        <v>31</v>
      </c>
      <c r="AX807" s="13" t="s">
        <v>74</v>
      </c>
      <c r="AY807" s="237" t="s">
        <v>126</v>
      </c>
    </row>
    <row r="808" s="13" customFormat="1">
      <c r="A808" s="13"/>
      <c r="B808" s="226"/>
      <c r="C808" s="227"/>
      <c r="D808" s="228" t="s">
        <v>134</v>
      </c>
      <c r="E808" s="229" t="s">
        <v>1</v>
      </c>
      <c r="F808" s="230" t="s">
        <v>496</v>
      </c>
      <c r="G808" s="227"/>
      <c r="H808" s="231">
        <v>38.969999999999999</v>
      </c>
      <c r="I808" s="232"/>
      <c r="J808" s="227"/>
      <c r="K808" s="227"/>
      <c r="L808" s="233"/>
      <c r="M808" s="234"/>
      <c r="N808" s="235"/>
      <c r="O808" s="235"/>
      <c r="P808" s="235"/>
      <c r="Q808" s="235"/>
      <c r="R808" s="235"/>
      <c r="S808" s="235"/>
      <c r="T808" s="236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37" t="s">
        <v>134</v>
      </c>
      <c r="AU808" s="237" t="s">
        <v>81</v>
      </c>
      <c r="AV808" s="13" t="s">
        <v>81</v>
      </c>
      <c r="AW808" s="13" t="s">
        <v>31</v>
      </c>
      <c r="AX808" s="13" t="s">
        <v>74</v>
      </c>
      <c r="AY808" s="237" t="s">
        <v>126</v>
      </c>
    </row>
    <row r="809" s="13" customFormat="1">
      <c r="A809" s="13"/>
      <c r="B809" s="226"/>
      <c r="C809" s="227"/>
      <c r="D809" s="228" t="s">
        <v>134</v>
      </c>
      <c r="E809" s="229" t="s">
        <v>1</v>
      </c>
      <c r="F809" s="230" t="s">
        <v>497</v>
      </c>
      <c r="G809" s="227"/>
      <c r="H809" s="231">
        <v>33.049999999999997</v>
      </c>
      <c r="I809" s="232"/>
      <c r="J809" s="227"/>
      <c r="K809" s="227"/>
      <c r="L809" s="233"/>
      <c r="M809" s="234"/>
      <c r="N809" s="235"/>
      <c r="O809" s="235"/>
      <c r="P809" s="235"/>
      <c r="Q809" s="235"/>
      <c r="R809" s="235"/>
      <c r="S809" s="235"/>
      <c r="T809" s="236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37" t="s">
        <v>134</v>
      </c>
      <c r="AU809" s="237" t="s">
        <v>81</v>
      </c>
      <c r="AV809" s="13" t="s">
        <v>81</v>
      </c>
      <c r="AW809" s="13" t="s">
        <v>31</v>
      </c>
      <c r="AX809" s="13" t="s">
        <v>74</v>
      </c>
      <c r="AY809" s="237" t="s">
        <v>126</v>
      </c>
    </row>
    <row r="810" s="13" customFormat="1">
      <c r="A810" s="13"/>
      <c r="B810" s="226"/>
      <c r="C810" s="227"/>
      <c r="D810" s="228" t="s">
        <v>134</v>
      </c>
      <c r="E810" s="229" t="s">
        <v>1</v>
      </c>
      <c r="F810" s="230" t="s">
        <v>498</v>
      </c>
      <c r="G810" s="227"/>
      <c r="H810" s="231">
        <v>30.420000000000002</v>
      </c>
      <c r="I810" s="232"/>
      <c r="J810" s="227"/>
      <c r="K810" s="227"/>
      <c r="L810" s="233"/>
      <c r="M810" s="234"/>
      <c r="N810" s="235"/>
      <c r="O810" s="235"/>
      <c r="P810" s="235"/>
      <c r="Q810" s="235"/>
      <c r="R810" s="235"/>
      <c r="S810" s="235"/>
      <c r="T810" s="23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7" t="s">
        <v>134</v>
      </c>
      <c r="AU810" s="237" t="s">
        <v>81</v>
      </c>
      <c r="AV810" s="13" t="s">
        <v>81</v>
      </c>
      <c r="AW810" s="13" t="s">
        <v>31</v>
      </c>
      <c r="AX810" s="13" t="s">
        <v>74</v>
      </c>
      <c r="AY810" s="237" t="s">
        <v>126</v>
      </c>
    </row>
    <row r="811" s="13" customFormat="1">
      <c r="A811" s="13"/>
      <c r="B811" s="226"/>
      <c r="C811" s="227"/>
      <c r="D811" s="228" t="s">
        <v>134</v>
      </c>
      <c r="E811" s="229" t="s">
        <v>1</v>
      </c>
      <c r="F811" s="230" t="s">
        <v>499</v>
      </c>
      <c r="G811" s="227"/>
      <c r="H811" s="231">
        <v>16.949999999999999</v>
      </c>
      <c r="I811" s="232"/>
      <c r="J811" s="227"/>
      <c r="K811" s="227"/>
      <c r="L811" s="233"/>
      <c r="M811" s="234"/>
      <c r="N811" s="235"/>
      <c r="O811" s="235"/>
      <c r="P811" s="235"/>
      <c r="Q811" s="235"/>
      <c r="R811" s="235"/>
      <c r="S811" s="235"/>
      <c r="T811" s="23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7" t="s">
        <v>134</v>
      </c>
      <c r="AU811" s="237" t="s">
        <v>81</v>
      </c>
      <c r="AV811" s="13" t="s">
        <v>81</v>
      </c>
      <c r="AW811" s="13" t="s">
        <v>31</v>
      </c>
      <c r="AX811" s="13" t="s">
        <v>74</v>
      </c>
      <c r="AY811" s="237" t="s">
        <v>126</v>
      </c>
    </row>
    <row r="812" s="13" customFormat="1">
      <c r="A812" s="13"/>
      <c r="B812" s="226"/>
      <c r="C812" s="227"/>
      <c r="D812" s="228" t="s">
        <v>134</v>
      </c>
      <c r="E812" s="229" t="s">
        <v>1</v>
      </c>
      <c r="F812" s="230" t="s">
        <v>500</v>
      </c>
      <c r="G812" s="227"/>
      <c r="H812" s="231">
        <v>40.460000000000001</v>
      </c>
      <c r="I812" s="232"/>
      <c r="J812" s="227"/>
      <c r="K812" s="227"/>
      <c r="L812" s="233"/>
      <c r="M812" s="234"/>
      <c r="N812" s="235"/>
      <c r="O812" s="235"/>
      <c r="P812" s="235"/>
      <c r="Q812" s="235"/>
      <c r="R812" s="235"/>
      <c r="S812" s="235"/>
      <c r="T812" s="23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7" t="s">
        <v>134</v>
      </c>
      <c r="AU812" s="237" t="s">
        <v>81</v>
      </c>
      <c r="AV812" s="13" t="s">
        <v>81</v>
      </c>
      <c r="AW812" s="13" t="s">
        <v>31</v>
      </c>
      <c r="AX812" s="13" t="s">
        <v>74</v>
      </c>
      <c r="AY812" s="237" t="s">
        <v>126</v>
      </c>
    </row>
    <row r="813" s="13" customFormat="1">
      <c r="A813" s="13"/>
      <c r="B813" s="226"/>
      <c r="C813" s="227"/>
      <c r="D813" s="228" t="s">
        <v>134</v>
      </c>
      <c r="E813" s="229" t="s">
        <v>1</v>
      </c>
      <c r="F813" s="230" t="s">
        <v>501</v>
      </c>
      <c r="G813" s="227"/>
      <c r="H813" s="231">
        <v>42.100000000000001</v>
      </c>
      <c r="I813" s="232"/>
      <c r="J813" s="227"/>
      <c r="K813" s="227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134</v>
      </c>
      <c r="AU813" s="237" t="s">
        <v>81</v>
      </c>
      <c r="AV813" s="13" t="s">
        <v>81</v>
      </c>
      <c r="AW813" s="13" t="s">
        <v>31</v>
      </c>
      <c r="AX813" s="13" t="s">
        <v>74</v>
      </c>
      <c r="AY813" s="237" t="s">
        <v>126</v>
      </c>
    </row>
    <row r="814" s="13" customFormat="1">
      <c r="A814" s="13"/>
      <c r="B814" s="226"/>
      <c r="C814" s="227"/>
      <c r="D814" s="228" t="s">
        <v>134</v>
      </c>
      <c r="E814" s="229" t="s">
        <v>1</v>
      </c>
      <c r="F814" s="230" t="s">
        <v>502</v>
      </c>
      <c r="G814" s="227"/>
      <c r="H814" s="231">
        <v>24.850000000000001</v>
      </c>
      <c r="I814" s="232"/>
      <c r="J814" s="227"/>
      <c r="K814" s="227"/>
      <c r="L814" s="233"/>
      <c r="M814" s="234"/>
      <c r="N814" s="235"/>
      <c r="O814" s="235"/>
      <c r="P814" s="235"/>
      <c r="Q814" s="235"/>
      <c r="R814" s="235"/>
      <c r="S814" s="235"/>
      <c r="T814" s="236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37" t="s">
        <v>134</v>
      </c>
      <c r="AU814" s="237" t="s">
        <v>81</v>
      </c>
      <c r="AV814" s="13" t="s">
        <v>81</v>
      </c>
      <c r="AW814" s="13" t="s">
        <v>31</v>
      </c>
      <c r="AX814" s="13" t="s">
        <v>74</v>
      </c>
      <c r="AY814" s="237" t="s">
        <v>126</v>
      </c>
    </row>
    <row r="815" s="13" customFormat="1">
      <c r="A815" s="13"/>
      <c r="B815" s="226"/>
      <c r="C815" s="227"/>
      <c r="D815" s="228" t="s">
        <v>134</v>
      </c>
      <c r="E815" s="229" t="s">
        <v>1</v>
      </c>
      <c r="F815" s="230" t="s">
        <v>503</v>
      </c>
      <c r="G815" s="227"/>
      <c r="H815" s="231">
        <v>25.559999999999999</v>
      </c>
      <c r="I815" s="232"/>
      <c r="J815" s="227"/>
      <c r="K815" s="227"/>
      <c r="L815" s="233"/>
      <c r="M815" s="234"/>
      <c r="N815" s="235"/>
      <c r="O815" s="235"/>
      <c r="P815" s="235"/>
      <c r="Q815" s="235"/>
      <c r="R815" s="235"/>
      <c r="S815" s="235"/>
      <c r="T815" s="236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37" t="s">
        <v>134</v>
      </c>
      <c r="AU815" s="237" t="s">
        <v>81</v>
      </c>
      <c r="AV815" s="13" t="s">
        <v>81</v>
      </c>
      <c r="AW815" s="13" t="s">
        <v>31</v>
      </c>
      <c r="AX815" s="13" t="s">
        <v>74</v>
      </c>
      <c r="AY815" s="237" t="s">
        <v>126</v>
      </c>
    </row>
    <row r="816" s="13" customFormat="1">
      <c r="A816" s="13"/>
      <c r="B816" s="226"/>
      <c r="C816" s="227"/>
      <c r="D816" s="228" t="s">
        <v>134</v>
      </c>
      <c r="E816" s="229" t="s">
        <v>1</v>
      </c>
      <c r="F816" s="230" t="s">
        <v>504</v>
      </c>
      <c r="G816" s="227"/>
      <c r="H816" s="231">
        <v>29.149999999999999</v>
      </c>
      <c r="I816" s="232"/>
      <c r="J816" s="227"/>
      <c r="K816" s="227"/>
      <c r="L816" s="233"/>
      <c r="M816" s="234"/>
      <c r="N816" s="235"/>
      <c r="O816" s="235"/>
      <c r="P816" s="235"/>
      <c r="Q816" s="235"/>
      <c r="R816" s="235"/>
      <c r="S816" s="235"/>
      <c r="T816" s="236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37" t="s">
        <v>134</v>
      </c>
      <c r="AU816" s="237" t="s">
        <v>81</v>
      </c>
      <c r="AV816" s="13" t="s">
        <v>81</v>
      </c>
      <c r="AW816" s="13" t="s">
        <v>31</v>
      </c>
      <c r="AX816" s="13" t="s">
        <v>74</v>
      </c>
      <c r="AY816" s="237" t="s">
        <v>126</v>
      </c>
    </row>
    <row r="817" s="13" customFormat="1">
      <c r="A817" s="13"/>
      <c r="B817" s="226"/>
      <c r="C817" s="227"/>
      <c r="D817" s="228" t="s">
        <v>134</v>
      </c>
      <c r="E817" s="229" t="s">
        <v>1</v>
      </c>
      <c r="F817" s="230" t="s">
        <v>505</v>
      </c>
      <c r="G817" s="227"/>
      <c r="H817" s="231">
        <v>8.7100000000000009</v>
      </c>
      <c r="I817" s="232"/>
      <c r="J817" s="227"/>
      <c r="K817" s="227"/>
      <c r="L817" s="233"/>
      <c r="M817" s="234"/>
      <c r="N817" s="235"/>
      <c r="O817" s="235"/>
      <c r="P817" s="235"/>
      <c r="Q817" s="235"/>
      <c r="R817" s="235"/>
      <c r="S817" s="235"/>
      <c r="T817" s="236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37" t="s">
        <v>134</v>
      </c>
      <c r="AU817" s="237" t="s">
        <v>81</v>
      </c>
      <c r="AV817" s="13" t="s">
        <v>81</v>
      </c>
      <c r="AW817" s="13" t="s">
        <v>31</v>
      </c>
      <c r="AX817" s="13" t="s">
        <v>74</v>
      </c>
      <c r="AY817" s="237" t="s">
        <v>126</v>
      </c>
    </row>
    <row r="818" s="13" customFormat="1">
      <c r="A818" s="13"/>
      <c r="B818" s="226"/>
      <c r="C818" s="227"/>
      <c r="D818" s="228" t="s">
        <v>134</v>
      </c>
      <c r="E818" s="229" t="s">
        <v>1</v>
      </c>
      <c r="F818" s="230" t="s">
        <v>506</v>
      </c>
      <c r="G818" s="227"/>
      <c r="H818" s="231">
        <v>24.699999999999999</v>
      </c>
      <c r="I818" s="232"/>
      <c r="J818" s="227"/>
      <c r="K818" s="227"/>
      <c r="L818" s="233"/>
      <c r="M818" s="234"/>
      <c r="N818" s="235"/>
      <c r="O818" s="235"/>
      <c r="P818" s="235"/>
      <c r="Q818" s="235"/>
      <c r="R818" s="235"/>
      <c r="S818" s="235"/>
      <c r="T818" s="23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7" t="s">
        <v>134</v>
      </c>
      <c r="AU818" s="237" t="s">
        <v>81</v>
      </c>
      <c r="AV818" s="13" t="s">
        <v>81</v>
      </c>
      <c r="AW818" s="13" t="s">
        <v>31</v>
      </c>
      <c r="AX818" s="13" t="s">
        <v>74</v>
      </c>
      <c r="AY818" s="237" t="s">
        <v>126</v>
      </c>
    </row>
    <row r="819" s="13" customFormat="1">
      <c r="A819" s="13"/>
      <c r="B819" s="226"/>
      <c r="C819" s="227"/>
      <c r="D819" s="228" t="s">
        <v>134</v>
      </c>
      <c r="E819" s="229" t="s">
        <v>1</v>
      </c>
      <c r="F819" s="230" t="s">
        <v>507</v>
      </c>
      <c r="G819" s="227"/>
      <c r="H819" s="231">
        <v>24.870000000000001</v>
      </c>
      <c r="I819" s="232"/>
      <c r="J819" s="227"/>
      <c r="K819" s="227"/>
      <c r="L819" s="233"/>
      <c r="M819" s="234"/>
      <c r="N819" s="235"/>
      <c r="O819" s="235"/>
      <c r="P819" s="235"/>
      <c r="Q819" s="235"/>
      <c r="R819" s="235"/>
      <c r="S819" s="235"/>
      <c r="T819" s="236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7" t="s">
        <v>134</v>
      </c>
      <c r="AU819" s="237" t="s">
        <v>81</v>
      </c>
      <c r="AV819" s="13" t="s">
        <v>81</v>
      </c>
      <c r="AW819" s="13" t="s">
        <v>31</v>
      </c>
      <c r="AX819" s="13" t="s">
        <v>74</v>
      </c>
      <c r="AY819" s="237" t="s">
        <v>126</v>
      </c>
    </row>
    <row r="820" s="13" customFormat="1">
      <c r="A820" s="13"/>
      <c r="B820" s="226"/>
      <c r="C820" s="227"/>
      <c r="D820" s="228" t="s">
        <v>134</v>
      </c>
      <c r="E820" s="229" t="s">
        <v>1</v>
      </c>
      <c r="F820" s="230" t="s">
        <v>508</v>
      </c>
      <c r="G820" s="227"/>
      <c r="H820" s="231">
        <v>43.619999999999997</v>
      </c>
      <c r="I820" s="232"/>
      <c r="J820" s="227"/>
      <c r="K820" s="227"/>
      <c r="L820" s="233"/>
      <c r="M820" s="234"/>
      <c r="N820" s="235"/>
      <c r="O820" s="235"/>
      <c r="P820" s="235"/>
      <c r="Q820" s="235"/>
      <c r="R820" s="235"/>
      <c r="S820" s="235"/>
      <c r="T820" s="23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7" t="s">
        <v>134</v>
      </c>
      <c r="AU820" s="237" t="s">
        <v>81</v>
      </c>
      <c r="AV820" s="13" t="s">
        <v>81</v>
      </c>
      <c r="AW820" s="13" t="s">
        <v>31</v>
      </c>
      <c r="AX820" s="13" t="s">
        <v>74</v>
      </c>
      <c r="AY820" s="237" t="s">
        <v>126</v>
      </c>
    </row>
    <row r="821" s="13" customFormat="1">
      <c r="A821" s="13"/>
      <c r="B821" s="226"/>
      <c r="C821" s="227"/>
      <c r="D821" s="228" t="s">
        <v>134</v>
      </c>
      <c r="E821" s="229" t="s">
        <v>1</v>
      </c>
      <c r="F821" s="230" t="s">
        <v>509</v>
      </c>
      <c r="G821" s="227"/>
      <c r="H821" s="231">
        <v>41.380000000000003</v>
      </c>
      <c r="I821" s="232"/>
      <c r="J821" s="227"/>
      <c r="K821" s="227"/>
      <c r="L821" s="233"/>
      <c r="M821" s="234"/>
      <c r="N821" s="235"/>
      <c r="O821" s="235"/>
      <c r="P821" s="235"/>
      <c r="Q821" s="235"/>
      <c r="R821" s="235"/>
      <c r="S821" s="235"/>
      <c r="T821" s="23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7" t="s">
        <v>134</v>
      </c>
      <c r="AU821" s="237" t="s">
        <v>81</v>
      </c>
      <c r="AV821" s="13" t="s">
        <v>81</v>
      </c>
      <c r="AW821" s="13" t="s">
        <v>31</v>
      </c>
      <c r="AX821" s="13" t="s">
        <v>74</v>
      </c>
      <c r="AY821" s="237" t="s">
        <v>126</v>
      </c>
    </row>
    <row r="822" s="13" customFormat="1">
      <c r="A822" s="13"/>
      <c r="B822" s="226"/>
      <c r="C822" s="227"/>
      <c r="D822" s="228" t="s">
        <v>134</v>
      </c>
      <c r="E822" s="229" t="s">
        <v>1</v>
      </c>
      <c r="F822" s="230" t="s">
        <v>510</v>
      </c>
      <c r="G822" s="227"/>
      <c r="H822" s="231">
        <v>43.380000000000003</v>
      </c>
      <c r="I822" s="232"/>
      <c r="J822" s="227"/>
      <c r="K822" s="227"/>
      <c r="L822" s="233"/>
      <c r="M822" s="234"/>
      <c r="N822" s="235"/>
      <c r="O822" s="235"/>
      <c r="P822" s="235"/>
      <c r="Q822" s="235"/>
      <c r="R822" s="235"/>
      <c r="S822" s="235"/>
      <c r="T822" s="23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7" t="s">
        <v>134</v>
      </c>
      <c r="AU822" s="237" t="s">
        <v>81</v>
      </c>
      <c r="AV822" s="13" t="s">
        <v>81</v>
      </c>
      <c r="AW822" s="13" t="s">
        <v>31</v>
      </c>
      <c r="AX822" s="13" t="s">
        <v>74</v>
      </c>
      <c r="AY822" s="237" t="s">
        <v>126</v>
      </c>
    </row>
    <row r="823" s="13" customFormat="1">
      <c r="A823" s="13"/>
      <c r="B823" s="226"/>
      <c r="C823" s="227"/>
      <c r="D823" s="228" t="s">
        <v>134</v>
      </c>
      <c r="E823" s="229" t="s">
        <v>1</v>
      </c>
      <c r="F823" s="230" t="s">
        <v>511</v>
      </c>
      <c r="G823" s="227"/>
      <c r="H823" s="231">
        <v>28.109999999999999</v>
      </c>
      <c r="I823" s="232"/>
      <c r="J823" s="227"/>
      <c r="K823" s="227"/>
      <c r="L823" s="233"/>
      <c r="M823" s="234"/>
      <c r="N823" s="235"/>
      <c r="O823" s="235"/>
      <c r="P823" s="235"/>
      <c r="Q823" s="235"/>
      <c r="R823" s="235"/>
      <c r="S823" s="235"/>
      <c r="T823" s="23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7" t="s">
        <v>134</v>
      </c>
      <c r="AU823" s="237" t="s">
        <v>81</v>
      </c>
      <c r="AV823" s="13" t="s">
        <v>81</v>
      </c>
      <c r="AW823" s="13" t="s">
        <v>31</v>
      </c>
      <c r="AX823" s="13" t="s">
        <v>74</v>
      </c>
      <c r="AY823" s="237" t="s">
        <v>126</v>
      </c>
    </row>
    <row r="824" s="13" customFormat="1">
      <c r="A824" s="13"/>
      <c r="B824" s="226"/>
      <c r="C824" s="227"/>
      <c r="D824" s="228" t="s">
        <v>134</v>
      </c>
      <c r="E824" s="229" t="s">
        <v>1</v>
      </c>
      <c r="F824" s="230" t="s">
        <v>512</v>
      </c>
      <c r="G824" s="227"/>
      <c r="H824" s="231">
        <v>35.770000000000003</v>
      </c>
      <c r="I824" s="232"/>
      <c r="J824" s="227"/>
      <c r="K824" s="227"/>
      <c r="L824" s="233"/>
      <c r="M824" s="234"/>
      <c r="N824" s="235"/>
      <c r="O824" s="235"/>
      <c r="P824" s="235"/>
      <c r="Q824" s="235"/>
      <c r="R824" s="235"/>
      <c r="S824" s="235"/>
      <c r="T824" s="23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37" t="s">
        <v>134</v>
      </c>
      <c r="AU824" s="237" t="s">
        <v>81</v>
      </c>
      <c r="AV824" s="13" t="s">
        <v>81</v>
      </c>
      <c r="AW824" s="13" t="s">
        <v>31</v>
      </c>
      <c r="AX824" s="13" t="s">
        <v>74</v>
      </c>
      <c r="AY824" s="237" t="s">
        <v>126</v>
      </c>
    </row>
    <row r="825" s="13" customFormat="1">
      <c r="A825" s="13"/>
      <c r="B825" s="226"/>
      <c r="C825" s="227"/>
      <c r="D825" s="228" t="s">
        <v>134</v>
      </c>
      <c r="E825" s="229" t="s">
        <v>1</v>
      </c>
      <c r="F825" s="230" t="s">
        <v>513</v>
      </c>
      <c r="G825" s="227"/>
      <c r="H825" s="231">
        <v>20.100000000000001</v>
      </c>
      <c r="I825" s="232"/>
      <c r="J825" s="227"/>
      <c r="K825" s="227"/>
      <c r="L825" s="233"/>
      <c r="M825" s="234"/>
      <c r="N825" s="235"/>
      <c r="O825" s="235"/>
      <c r="P825" s="235"/>
      <c r="Q825" s="235"/>
      <c r="R825" s="235"/>
      <c r="S825" s="235"/>
      <c r="T825" s="236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37" t="s">
        <v>134</v>
      </c>
      <c r="AU825" s="237" t="s">
        <v>81</v>
      </c>
      <c r="AV825" s="13" t="s">
        <v>81</v>
      </c>
      <c r="AW825" s="13" t="s">
        <v>31</v>
      </c>
      <c r="AX825" s="13" t="s">
        <v>74</v>
      </c>
      <c r="AY825" s="237" t="s">
        <v>126</v>
      </c>
    </row>
    <row r="826" s="13" customFormat="1">
      <c r="A826" s="13"/>
      <c r="B826" s="226"/>
      <c r="C826" s="227"/>
      <c r="D826" s="228" t="s">
        <v>134</v>
      </c>
      <c r="E826" s="229" t="s">
        <v>1</v>
      </c>
      <c r="F826" s="230" t="s">
        <v>514</v>
      </c>
      <c r="G826" s="227"/>
      <c r="H826" s="231">
        <v>24.190000000000001</v>
      </c>
      <c r="I826" s="232"/>
      <c r="J826" s="227"/>
      <c r="K826" s="227"/>
      <c r="L826" s="233"/>
      <c r="M826" s="234"/>
      <c r="N826" s="235"/>
      <c r="O826" s="235"/>
      <c r="P826" s="235"/>
      <c r="Q826" s="235"/>
      <c r="R826" s="235"/>
      <c r="S826" s="235"/>
      <c r="T826" s="236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37" t="s">
        <v>134</v>
      </c>
      <c r="AU826" s="237" t="s">
        <v>81</v>
      </c>
      <c r="AV826" s="13" t="s">
        <v>81</v>
      </c>
      <c r="AW826" s="13" t="s">
        <v>31</v>
      </c>
      <c r="AX826" s="13" t="s">
        <v>74</v>
      </c>
      <c r="AY826" s="237" t="s">
        <v>126</v>
      </c>
    </row>
    <row r="827" s="13" customFormat="1">
      <c r="A827" s="13"/>
      <c r="B827" s="226"/>
      <c r="C827" s="227"/>
      <c r="D827" s="228" t="s">
        <v>134</v>
      </c>
      <c r="E827" s="229" t="s">
        <v>1</v>
      </c>
      <c r="F827" s="230" t="s">
        <v>515</v>
      </c>
      <c r="G827" s="227"/>
      <c r="H827" s="231">
        <v>15.630000000000001</v>
      </c>
      <c r="I827" s="232"/>
      <c r="J827" s="227"/>
      <c r="K827" s="227"/>
      <c r="L827" s="233"/>
      <c r="M827" s="234"/>
      <c r="N827" s="235"/>
      <c r="O827" s="235"/>
      <c r="P827" s="235"/>
      <c r="Q827" s="235"/>
      <c r="R827" s="235"/>
      <c r="S827" s="235"/>
      <c r="T827" s="236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T827" s="237" t="s">
        <v>134</v>
      </c>
      <c r="AU827" s="237" t="s">
        <v>81</v>
      </c>
      <c r="AV827" s="13" t="s">
        <v>81</v>
      </c>
      <c r="AW827" s="13" t="s">
        <v>31</v>
      </c>
      <c r="AX827" s="13" t="s">
        <v>74</v>
      </c>
      <c r="AY827" s="237" t="s">
        <v>126</v>
      </c>
    </row>
    <row r="828" s="13" customFormat="1">
      <c r="A828" s="13"/>
      <c r="B828" s="226"/>
      <c r="C828" s="227"/>
      <c r="D828" s="228" t="s">
        <v>134</v>
      </c>
      <c r="E828" s="229" t="s">
        <v>1</v>
      </c>
      <c r="F828" s="230" t="s">
        <v>516</v>
      </c>
      <c r="G828" s="227"/>
      <c r="H828" s="231">
        <v>29.199999999999999</v>
      </c>
      <c r="I828" s="232"/>
      <c r="J828" s="227"/>
      <c r="K828" s="227"/>
      <c r="L828" s="233"/>
      <c r="M828" s="234"/>
      <c r="N828" s="235"/>
      <c r="O828" s="235"/>
      <c r="P828" s="235"/>
      <c r="Q828" s="235"/>
      <c r="R828" s="235"/>
      <c r="S828" s="235"/>
      <c r="T828" s="23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37" t="s">
        <v>134</v>
      </c>
      <c r="AU828" s="237" t="s">
        <v>81</v>
      </c>
      <c r="AV828" s="13" t="s">
        <v>81</v>
      </c>
      <c r="AW828" s="13" t="s">
        <v>31</v>
      </c>
      <c r="AX828" s="13" t="s">
        <v>74</v>
      </c>
      <c r="AY828" s="237" t="s">
        <v>126</v>
      </c>
    </row>
    <row r="829" s="13" customFormat="1">
      <c r="A829" s="13"/>
      <c r="B829" s="226"/>
      <c r="C829" s="227"/>
      <c r="D829" s="228" t="s">
        <v>134</v>
      </c>
      <c r="E829" s="229" t="s">
        <v>1</v>
      </c>
      <c r="F829" s="230" t="s">
        <v>517</v>
      </c>
      <c r="G829" s="227"/>
      <c r="H829" s="231">
        <v>40.299999999999997</v>
      </c>
      <c r="I829" s="232"/>
      <c r="J829" s="227"/>
      <c r="K829" s="227"/>
      <c r="L829" s="233"/>
      <c r="M829" s="234"/>
      <c r="N829" s="235"/>
      <c r="O829" s="235"/>
      <c r="P829" s="235"/>
      <c r="Q829" s="235"/>
      <c r="R829" s="235"/>
      <c r="S829" s="235"/>
      <c r="T829" s="23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7" t="s">
        <v>134</v>
      </c>
      <c r="AU829" s="237" t="s">
        <v>81</v>
      </c>
      <c r="AV829" s="13" t="s">
        <v>81</v>
      </c>
      <c r="AW829" s="13" t="s">
        <v>31</v>
      </c>
      <c r="AX829" s="13" t="s">
        <v>74</v>
      </c>
      <c r="AY829" s="237" t="s">
        <v>126</v>
      </c>
    </row>
    <row r="830" s="13" customFormat="1">
      <c r="A830" s="13"/>
      <c r="B830" s="226"/>
      <c r="C830" s="227"/>
      <c r="D830" s="228" t="s">
        <v>134</v>
      </c>
      <c r="E830" s="229" t="s">
        <v>1</v>
      </c>
      <c r="F830" s="230" t="s">
        <v>518</v>
      </c>
      <c r="G830" s="227"/>
      <c r="H830" s="231">
        <v>40.659999999999997</v>
      </c>
      <c r="I830" s="232"/>
      <c r="J830" s="227"/>
      <c r="K830" s="227"/>
      <c r="L830" s="233"/>
      <c r="M830" s="234"/>
      <c r="N830" s="235"/>
      <c r="O830" s="235"/>
      <c r="P830" s="235"/>
      <c r="Q830" s="235"/>
      <c r="R830" s="235"/>
      <c r="S830" s="235"/>
      <c r="T830" s="23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7" t="s">
        <v>134</v>
      </c>
      <c r="AU830" s="237" t="s">
        <v>81</v>
      </c>
      <c r="AV830" s="13" t="s">
        <v>81</v>
      </c>
      <c r="AW830" s="13" t="s">
        <v>31</v>
      </c>
      <c r="AX830" s="13" t="s">
        <v>74</v>
      </c>
      <c r="AY830" s="237" t="s">
        <v>126</v>
      </c>
    </row>
    <row r="831" s="13" customFormat="1">
      <c r="A831" s="13"/>
      <c r="B831" s="226"/>
      <c r="C831" s="227"/>
      <c r="D831" s="228" t="s">
        <v>134</v>
      </c>
      <c r="E831" s="229" t="s">
        <v>1</v>
      </c>
      <c r="F831" s="230" t="s">
        <v>519</v>
      </c>
      <c r="G831" s="227"/>
      <c r="H831" s="231">
        <v>38.350000000000001</v>
      </c>
      <c r="I831" s="232"/>
      <c r="J831" s="227"/>
      <c r="K831" s="227"/>
      <c r="L831" s="233"/>
      <c r="M831" s="234"/>
      <c r="N831" s="235"/>
      <c r="O831" s="235"/>
      <c r="P831" s="235"/>
      <c r="Q831" s="235"/>
      <c r="R831" s="235"/>
      <c r="S831" s="235"/>
      <c r="T831" s="23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7" t="s">
        <v>134</v>
      </c>
      <c r="AU831" s="237" t="s">
        <v>81</v>
      </c>
      <c r="AV831" s="13" t="s">
        <v>81</v>
      </c>
      <c r="AW831" s="13" t="s">
        <v>31</v>
      </c>
      <c r="AX831" s="13" t="s">
        <v>74</v>
      </c>
      <c r="AY831" s="237" t="s">
        <v>126</v>
      </c>
    </row>
    <row r="832" s="13" customFormat="1">
      <c r="A832" s="13"/>
      <c r="B832" s="226"/>
      <c r="C832" s="227"/>
      <c r="D832" s="228" t="s">
        <v>134</v>
      </c>
      <c r="E832" s="229" t="s">
        <v>1</v>
      </c>
      <c r="F832" s="230" t="s">
        <v>520</v>
      </c>
      <c r="G832" s="227"/>
      <c r="H832" s="231">
        <v>39.719999999999999</v>
      </c>
      <c r="I832" s="232"/>
      <c r="J832" s="227"/>
      <c r="K832" s="227"/>
      <c r="L832" s="233"/>
      <c r="M832" s="234"/>
      <c r="N832" s="235"/>
      <c r="O832" s="235"/>
      <c r="P832" s="235"/>
      <c r="Q832" s="235"/>
      <c r="R832" s="235"/>
      <c r="S832" s="235"/>
      <c r="T832" s="236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T832" s="237" t="s">
        <v>134</v>
      </c>
      <c r="AU832" s="237" t="s">
        <v>81</v>
      </c>
      <c r="AV832" s="13" t="s">
        <v>81</v>
      </c>
      <c r="AW832" s="13" t="s">
        <v>31</v>
      </c>
      <c r="AX832" s="13" t="s">
        <v>74</v>
      </c>
      <c r="AY832" s="237" t="s">
        <v>126</v>
      </c>
    </row>
    <row r="833" s="13" customFormat="1">
      <c r="A833" s="13"/>
      <c r="B833" s="226"/>
      <c r="C833" s="227"/>
      <c r="D833" s="228" t="s">
        <v>134</v>
      </c>
      <c r="E833" s="229" t="s">
        <v>1</v>
      </c>
      <c r="F833" s="230" t="s">
        <v>521</v>
      </c>
      <c r="G833" s="227"/>
      <c r="H833" s="231">
        <v>41.340000000000003</v>
      </c>
      <c r="I833" s="232"/>
      <c r="J833" s="227"/>
      <c r="K833" s="227"/>
      <c r="L833" s="233"/>
      <c r="M833" s="234"/>
      <c r="N833" s="235"/>
      <c r="O833" s="235"/>
      <c r="P833" s="235"/>
      <c r="Q833" s="235"/>
      <c r="R833" s="235"/>
      <c r="S833" s="235"/>
      <c r="T833" s="236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37" t="s">
        <v>134</v>
      </c>
      <c r="AU833" s="237" t="s">
        <v>81</v>
      </c>
      <c r="AV833" s="13" t="s">
        <v>81</v>
      </c>
      <c r="AW833" s="13" t="s">
        <v>31</v>
      </c>
      <c r="AX833" s="13" t="s">
        <v>74</v>
      </c>
      <c r="AY833" s="237" t="s">
        <v>126</v>
      </c>
    </row>
    <row r="834" s="13" customFormat="1">
      <c r="A834" s="13"/>
      <c r="B834" s="226"/>
      <c r="C834" s="227"/>
      <c r="D834" s="228" t="s">
        <v>134</v>
      </c>
      <c r="E834" s="229" t="s">
        <v>1</v>
      </c>
      <c r="F834" s="230" t="s">
        <v>522</v>
      </c>
      <c r="G834" s="227"/>
      <c r="H834" s="231">
        <v>42.950000000000003</v>
      </c>
      <c r="I834" s="232"/>
      <c r="J834" s="227"/>
      <c r="K834" s="227"/>
      <c r="L834" s="233"/>
      <c r="M834" s="234"/>
      <c r="N834" s="235"/>
      <c r="O834" s="235"/>
      <c r="P834" s="235"/>
      <c r="Q834" s="235"/>
      <c r="R834" s="235"/>
      <c r="S834" s="235"/>
      <c r="T834" s="236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T834" s="237" t="s">
        <v>134</v>
      </c>
      <c r="AU834" s="237" t="s">
        <v>81</v>
      </c>
      <c r="AV834" s="13" t="s">
        <v>81</v>
      </c>
      <c r="AW834" s="13" t="s">
        <v>31</v>
      </c>
      <c r="AX834" s="13" t="s">
        <v>74</v>
      </c>
      <c r="AY834" s="237" t="s">
        <v>126</v>
      </c>
    </row>
    <row r="835" s="13" customFormat="1">
      <c r="A835" s="13"/>
      <c r="B835" s="226"/>
      <c r="C835" s="227"/>
      <c r="D835" s="228" t="s">
        <v>134</v>
      </c>
      <c r="E835" s="229" t="s">
        <v>1</v>
      </c>
      <c r="F835" s="230" t="s">
        <v>523</v>
      </c>
      <c r="G835" s="227"/>
      <c r="H835" s="231">
        <v>43.100000000000001</v>
      </c>
      <c r="I835" s="232"/>
      <c r="J835" s="227"/>
      <c r="K835" s="227"/>
      <c r="L835" s="233"/>
      <c r="M835" s="234"/>
      <c r="N835" s="235"/>
      <c r="O835" s="235"/>
      <c r="P835" s="235"/>
      <c r="Q835" s="235"/>
      <c r="R835" s="235"/>
      <c r="S835" s="235"/>
      <c r="T835" s="236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37" t="s">
        <v>134</v>
      </c>
      <c r="AU835" s="237" t="s">
        <v>81</v>
      </c>
      <c r="AV835" s="13" t="s">
        <v>81</v>
      </c>
      <c r="AW835" s="13" t="s">
        <v>31</v>
      </c>
      <c r="AX835" s="13" t="s">
        <v>74</v>
      </c>
      <c r="AY835" s="237" t="s">
        <v>126</v>
      </c>
    </row>
    <row r="836" s="13" customFormat="1">
      <c r="A836" s="13"/>
      <c r="B836" s="226"/>
      <c r="C836" s="227"/>
      <c r="D836" s="228" t="s">
        <v>134</v>
      </c>
      <c r="E836" s="229" t="s">
        <v>1</v>
      </c>
      <c r="F836" s="230" t="s">
        <v>524</v>
      </c>
      <c r="G836" s="227"/>
      <c r="H836" s="231">
        <v>41.710000000000001</v>
      </c>
      <c r="I836" s="232"/>
      <c r="J836" s="227"/>
      <c r="K836" s="227"/>
      <c r="L836" s="233"/>
      <c r="M836" s="234"/>
      <c r="N836" s="235"/>
      <c r="O836" s="235"/>
      <c r="P836" s="235"/>
      <c r="Q836" s="235"/>
      <c r="R836" s="235"/>
      <c r="S836" s="235"/>
      <c r="T836" s="236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37" t="s">
        <v>134</v>
      </c>
      <c r="AU836" s="237" t="s">
        <v>81</v>
      </c>
      <c r="AV836" s="13" t="s">
        <v>81</v>
      </c>
      <c r="AW836" s="13" t="s">
        <v>31</v>
      </c>
      <c r="AX836" s="13" t="s">
        <v>74</v>
      </c>
      <c r="AY836" s="237" t="s">
        <v>126</v>
      </c>
    </row>
    <row r="837" s="13" customFormat="1">
      <c r="A837" s="13"/>
      <c r="B837" s="226"/>
      <c r="C837" s="227"/>
      <c r="D837" s="228" t="s">
        <v>134</v>
      </c>
      <c r="E837" s="229" t="s">
        <v>1</v>
      </c>
      <c r="F837" s="230" t="s">
        <v>525</v>
      </c>
      <c r="G837" s="227"/>
      <c r="H837" s="231">
        <v>25.260000000000002</v>
      </c>
      <c r="I837" s="232"/>
      <c r="J837" s="227"/>
      <c r="K837" s="227"/>
      <c r="L837" s="233"/>
      <c r="M837" s="234"/>
      <c r="N837" s="235"/>
      <c r="O837" s="235"/>
      <c r="P837" s="235"/>
      <c r="Q837" s="235"/>
      <c r="R837" s="235"/>
      <c r="S837" s="235"/>
      <c r="T837" s="23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7" t="s">
        <v>134</v>
      </c>
      <c r="AU837" s="237" t="s">
        <v>81</v>
      </c>
      <c r="AV837" s="13" t="s">
        <v>81</v>
      </c>
      <c r="AW837" s="13" t="s">
        <v>31</v>
      </c>
      <c r="AX837" s="13" t="s">
        <v>74</v>
      </c>
      <c r="AY837" s="237" t="s">
        <v>126</v>
      </c>
    </row>
    <row r="838" s="13" customFormat="1">
      <c r="A838" s="13"/>
      <c r="B838" s="226"/>
      <c r="C838" s="227"/>
      <c r="D838" s="228" t="s">
        <v>134</v>
      </c>
      <c r="E838" s="229" t="s">
        <v>1</v>
      </c>
      <c r="F838" s="230" t="s">
        <v>526</v>
      </c>
      <c r="G838" s="227"/>
      <c r="H838" s="231">
        <v>34.100000000000001</v>
      </c>
      <c r="I838" s="232"/>
      <c r="J838" s="227"/>
      <c r="K838" s="227"/>
      <c r="L838" s="233"/>
      <c r="M838" s="234"/>
      <c r="N838" s="235"/>
      <c r="O838" s="235"/>
      <c r="P838" s="235"/>
      <c r="Q838" s="235"/>
      <c r="R838" s="235"/>
      <c r="S838" s="235"/>
      <c r="T838" s="23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37" t="s">
        <v>134</v>
      </c>
      <c r="AU838" s="237" t="s">
        <v>81</v>
      </c>
      <c r="AV838" s="13" t="s">
        <v>81</v>
      </c>
      <c r="AW838" s="13" t="s">
        <v>31</v>
      </c>
      <c r="AX838" s="13" t="s">
        <v>74</v>
      </c>
      <c r="AY838" s="237" t="s">
        <v>126</v>
      </c>
    </row>
    <row r="839" s="13" customFormat="1">
      <c r="A839" s="13"/>
      <c r="B839" s="226"/>
      <c r="C839" s="227"/>
      <c r="D839" s="228" t="s">
        <v>134</v>
      </c>
      <c r="E839" s="229" t="s">
        <v>1</v>
      </c>
      <c r="F839" s="230" t="s">
        <v>527</v>
      </c>
      <c r="G839" s="227"/>
      <c r="H839" s="231">
        <v>43.030000000000001</v>
      </c>
      <c r="I839" s="232"/>
      <c r="J839" s="227"/>
      <c r="K839" s="227"/>
      <c r="L839" s="233"/>
      <c r="M839" s="234"/>
      <c r="N839" s="235"/>
      <c r="O839" s="235"/>
      <c r="P839" s="235"/>
      <c r="Q839" s="235"/>
      <c r="R839" s="235"/>
      <c r="S839" s="235"/>
      <c r="T839" s="236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T839" s="237" t="s">
        <v>134</v>
      </c>
      <c r="AU839" s="237" t="s">
        <v>81</v>
      </c>
      <c r="AV839" s="13" t="s">
        <v>81</v>
      </c>
      <c r="AW839" s="13" t="s">
        <v>31</v>
      </c>
      <c r="AX839" s="13" t="s">
        <v>74</v>
      </c>
      <c r="AY839" s="237" t="s">
        <v>126</v>
      </c>
    </row>
    <row r="840" s="13" customFormat="1">
      <c r="A840" s="13"/>
      <c r="B840" s="226"/>
      <c r="C840" s="227"/>
      <c r="D840" s="228" t="s">
        <v>134</v>
      </c>
      <c r="E840" s="229" t="s">
        <v>1</v>
      </c>
      <c r="F840" s="230" t="s">
        <v>528</v>
      </c>
      <c r="G840" s="227"/>
      <c r="H840" s="231">
        <v>15.32</v>
      </c>
      <c r="I840" s="232"/>
      <c r="J840" s="227"/>
      <c r="K840" s="227"/>
      <c r="L840" s="233"/>
      <c r="M840" s="234"/>
      <c r="N840" s="235"/>
      <c r="O840" s="235"/>
      <c r="P840" s="235"/>
      <c r="Q840" s="235"/>
      <c r="R840" s="235"/>
      <c r="S840" s="235"/>
      <c r="T840" s="23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37" t="s">
        <v>134</v>
      </c>
      <c r="AU840" s="237" t="s">
        <v>81</v>
      </c>
      <c r="AV840" s="13" t="s">
        <v>81</v>
      </c>
      <c r="AW840" s="13" t="s">
        <v>31</v>
      </c>
      <c r="AX840" s="13" t="s">
        <v>74</v>
      </c>
      <c r="AY840" s="237" t="s">
        <v>126</v>
      </c>
    </row>
    <row r="841" s="13" customFormat="1">
      <c r="A841" s="13"/>
      <c r="B841" s="226"/>
      <c r="C841" s="227"/>
      <c r="D841" s="228" t="s">
        <v>134</v>
      </c>
      <c r="E841" s="229" t="s">
        <v>1</v>
      </c>
      <c r="F841" s="230" t="s">
        <v>529</v>
      </c>
      <c r="G841" s="227"/>
      <c r="H841" s="231">
        <v>43.329999999999998</v>
      </c>
      <c r="I841" s="232"/>
      <c r="J841" s="227"/>
      <c r="K841" s="227"/>
      <c r="L841" s="233"/>
      <c r="M841" s="234"/>
      <c r="N841" s="235"/>
      <c r="O841" s="235"/>
      <c r="P841" s="235"/>
      <c r="Q841" s="235"/>
      <c r="R841" s="235"/>
      <c r="S841" s="235"/>
      <c r="T841" s="236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37" t="s">
        <v>134</v>
      </c>
      <c r="AU841" s="237" t="s">
        <v>81</v>
      </c>
      <c r="AV841" s="13" t="s">
        <v>81</v>
      </c>
      <c r="AW841" s="13" t="s">
        <v>31</v>
      </c>
      <c r="AX841" s="13" t="s">
        <v>74</v>
      </c>
      <c r="AY841" s="237" t="s">
        <v>126</v>
      </c>
    </row>
    <row r="842" s="13" customFormat="1">
      <c r="A842" s="13"/>
      <c r="B842" s="226"/>
      <c r="C842" s="227"/>
      <c r="D842" s="228" t="s">
        <v>134</v>
      </c>
      <c r="E842" s="229" t="s">
        <v>1</v>
      </c>
      <c r="F842" s="230" t="s">
        <v>530</v>
      </c>
      <c r="G842" s="227"/>
      <c r="H842" s="231">
        <v>41.039999999999999</v>
      </c>
      <c r="I842" s="232"/>
      <c r="J842" s="227"/>
      <c r="K842" s="227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134</v>
      </c>
      <c r="AU842" s="237" t="s">
        <v>81</v>
      </c>
      <c r="AV842" s="13" t="s">
        <v>81</v>
      </c>
      <c r="AW842" s="13" t="s">
        <v>31</v>
      </c>
      <c r="AX842" s="13" t="s">
        <v>74</v>
      </c>
      <c r="AY842" s="237" t="s">
        <v>126</v>
      </c>
    </row>
    <row r="843" s="13" customFormat="1">
      <c r="A843" s="13"/>
      <c r="B843" s="226"/>
      <c r="C843" s="227"/>
      <c r="D843" s="228" t="s">
        <v>134</v>
      </c>
      <c r="E843" s="229" t="s">
        <v>1</v>
      </c>
      <c r="F843" s="230" t="s">
        <v>531</v>
      </c>
      <c r="G843" s="227"/>
      <c r="H843" s="231">
        <v>41.590000000000003</v>
      </c>
      <c r="I843" s="232"/>
      <c r="J843" s="227"/>
      <c r="K843" s="227"/>
      <c r="L843" s="233"/>
      <c r="M843" s="234"/>
      <c r="N843" s="235"/>
      <c r="O843" s="235"/>
      <c r="P843" s="235"/>
      <c r="Q843" s="235"/>
      <c r="R843" s="235"/>
      <c r="S843" s="235"/>
      <c r="T843" s="236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T843" s="237" t="s">
        <v>134</v>
      </c>
      <c r="AU843" s="237" t="s">
        <v>81</v>
      </c>
      <c r="AV843" s="13" t="s">
        <v>81</v>
      </c>
      <c r="AW843" s="13" t="s">
        <v>31</v>
      </c>
      <c r="AX843" s="13" t="s">
        <v>74</v>
      </c>
      <c r="AY843" s="237" t="s">
        <v>126</v>
      </c>
    </row>
    <row r="844" s="13" customFormat="1">
      <c r="A844" s="13"/>
      <c r="B844" s="226"/>
      <c r="C844" s="227"/>
      <c r="D844" s="228" t="s">
        <v>134</v>
      </c>
      <c r="E844" s="229" t="s">
        <v>1</v>
      </c>
      <c r="F844" s="230" t="s">
        <v>532</v>
      </c>
      <c r="G844" s="227"/>
      <c r="H844" s="231">
        <v>40.200000000000003</v>
      </c>
      <c r="I844" s="232"/>
      <c r="J844" s="227"/>
      <c r="K844" s="227"/>
      <c r="L844" s="233"/>
      <c r="M844" s="234"/>
      <c r="N844" s="235"/>
      <c r="O844" s="235"/>
      <c r="P844" s="235"/>
      <c r="Q844" s="235"/>
      <c r="R844" s="235"/>
      <c r="S844" s="235"/>
      <c r="T844" s="236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37" t="s">
        <v>134</v>
      </c>
      <c r="AU844" s="237" t="s">
        <v>81</v>
      </c>
      <c r="AV844" s="13" t="s">
        <v>81</v>
      </c>
      <c r="AW844" s="13" t="s">
        <v>31</v>
      </c>
      <c r="AX844" s="13" t="s">
        <v>74</v>
      </c>
      <c r="AY844" s="237" t="s">
        <v>126</v>
      </c>
    </row>
    <row r="845" s="14" customFormat="1">
      <c r="A845" s="14"/>
      <c r="B845" s="238"/>
      <c r="C845" s="239"/>
      <c r="D845" s="228" t="s">
        <v>134</v>
      </c>
      <c r="E845" s="240" t="s">
        <v>1</v>
      </c>
      <c r="F845" s="241" t="s">
        <v>137</v>
      </c>
      <c r="G845" s="239"/>
      <c r="H845" s="242">
        <v>1935.26</v>
      </c>
      <c r="I845" s="243"/>
      <c r="J845" s="239"/>
      <c r="K845" s="239"/>
      <c r="L845" s="244"/>
      <c r="M845" s="245"/>
      <c r="N845" s="246"/>
      <c r="O845" s="246"/>
      <c r="P845" s="246"/>
      <c r="Q845" s="246"/>
      <c r="R845" s="246"/>
      <c r="S845" s="246"/>
      <c r="T845" s="24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48" t="s">
        <v>134</v>
      </c>
      <c r="AU845" s="248" t="s">
        <v>81</v>
      </c>
      <c r="AV845" s="14" t="s">
        <v>132</v>
      </c>
      <c r="AW845" s="14" t="s">
        <v>31</v>
      </c>
      <c r="AX845" s="14" t="s">
        <v>79</v>
      </c>
      <c r="AY845" s="248" t="s">
        <v>126</v>
      </c>
    </row>
    <row r="846" s="2" customFormat="1" ht="33" customHeight="1">
      <c r="A846" s="38"/>
      <c r="B846" s="39"/>
      <c r="C846" s="212" t="s">
        <v>632</v>
      </c>
      <c r="D846" s="212" t="s">
        <v>128</v>
      </c>
      <c r="E846" s="213" t="s">
        <v>633</v>
      </c>
      <c r="F846" s="214" t="s">
        <v>634</v>
      </c>
      <c r="G846" s="215" t="s">
        <v>131</v>
      </c>
      <c r="H846" s="216">
        <v>3870.52</v>
      </c>
      <c r="I846" s="217"/>
      <c r="J846" s="218">
        <f>ROUND(I846*H846,2)</f>
        <v>0</v>
      </c>
      <c r="K846" s="219"/>
      <c r="L846" s="44"/>
      <c r="M846" s="220" t="s">
        <v>1</v>
      </c>
      <c r="N846" s="221" t="s">
        <v>39</v>
      </c>
      <c r="O846" s="91"/>
      <c r="P846" s="222">
        <f>O846*H846</f>
        <v>0</v>
      </c>
      <c r="Q846" s="222">
        <v>0</v>
      </c>
      <c r="R846" s="222">
        <f>Q846*H846</f>
        <v>0</v>
      </c>
      <c r="S846" s="222">
        <v>0.015299999999999999</v>
      </c>
      <c r="T846" s="223">
        <f>S846*H846</f>
        <v>59.218955999999999</v>
      </c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R846" s="224" t="s">
        <v>132</v>
      </c>
      <c r="AT846" s="224" t="s">
        <v>128</v>
      </c>
      <c r="AU846" s="224" t="s">
        <v>81</v>
      </c>
      <c r="AY846" s="17" t="s">
        <v>126</v>
      </c>
      <c r="BE846" s="225">
        <f>IF(N846="základní",J846,0)</f>
        <v>0</v>
      </c>
      <c r="BF846" s="225">
        <f>IF(N846="snížená",J846,0)</f>
        <v>0</v>
      </c>
      <c r="BG846" s="225">
        <f>IF(N846="zákl. přenesená",J846,0)</f>
        <v>0</v>
      </c>
      <c r="BH846" s="225">
        <f>IF(N846="sníž. přenesená",J846,0)</f>
        <v>0</v>
      </c>
      <c r="BI846" s="225">
        <f>IF(N846="nulová",J846,0)</f>
        <v>0</v>
      </c>
      <c r="BJ846" s="17" t="s">
        <v>79</v>
      </c>
      <c r="BK846" s="225">
        <f>ROUND(I846*H846,2)</f>
        <v>0</v>
      </c>
      <c r="BL846" s="17" t="s">
        <v>132</v>
      </c>
      <c r="BM846" s="224" t="s">
        <v>635</v>
      </c>
    </row>
    <row r="847" s="13" customFormat="1">
      <c r="A847" s="13"/>
      <c r="B847" s="226"/>
      <c r="C847" s="227"/>
      <c r="D847" s="228" t="s">
        <v>134</v>
      </c>
      <c r="E847" s="229" t="s">
        <v>1</v>
      </c>
      <c r="F847" s="230" t="s">
        <v>636</v>
      </c>
      <c r="G847" s="227"/>
      <c r="H847" s="231">
        <v>3870.52</v>
      </c>
      <c r="I847" s="232"/>
      <c r="J847" s="227"/>
      <c r="K847" s="227"/>
      <c r="L847" s="233"/>
      <c r="M847" s="234"/>
      <c r="N847" s="235"/>
      <c r="O847" s="235"/>
      <c r="P847" s="235"/>
      <c r="Q847" s="235"/>
      <c r="R847" s="235"/>
      <c r="S847" s="235"/>
      <c r="T847" s="236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37" t="s">
        <v>134</v>
      </c>
      <c r="AU847" s="237" t="s">
        <v>81</v>
      </c>
      <c r="AV847" s="13" t="s">
        <v>81</v>
      </c>
      <c r="AW847" s="13" t="s">
        <v>31</v>
      </c>
      <c r="AX847" s="13" t="s">
        <v>79</v>
      </c>
      <c r="AY847" s="237" t="s">
        <v>126</v>
      </c>
    </row>
    <row r="848" s="2" customFormat="1" ht="21.75" customHeight="1">
      <c r="A848" s="38"/>
      <c r="B848" s="39"/>
      <c r="C848" s="212" t="s">
        <v>637</v>
      </c>
      <c r="D848" s="212" t="s">
        <v>128</v>
      </c>
      <c r="E848" s="213" t="s">
        <v>638</v>
      </c>
      <c r="F848" s="214" t="s">
        <v>639</v>
      </c>
      <c r="G848" s="215" t="s">
        <v>131</v>
      </c>
      <c r="H848" s="216">
        <v>1935.26</v>
      </c>
      <c r="I848" s="217"/>
      <c r="J848" s="218">
        <f>ROUND(I848*H848,2)</f>
        <v>0</v>
      </c>
      <c r="K848" s="219"/>
      <c r="L848" s="44"/>
      <c r="M848" s="220" t="s">
        <v>1</v>
      </c>
      <c r="N848" s="221" t="s">
        <v>39</v>
      </c>
      <c r="O848" s="91"/>
      <c r="P848" s="222">
        <f>O848*H848</f>
        <v>0</v>
      </c>
      <c r="Q848" s="222">
        <v>0</v>
      </c>
      <c r="R848" s="222">
        <f>Q848*H848</f>
        <v>0</v>
      </c>
      <c r="S848" s="222">
        <v>0.014</v>
      </c>
      <c r="T848" s="223">
        <f>S848*H848</f>
        <v>27.093640000000001</v>
      </c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R848" s="224" t="s">
        <v>132</v>
      </c>
      <c r="AT848" s="224" t="s">
        <v>128</v>
      </c>
      <c r="AU848" s="224" t="s">
        <v>81</v>
      </c>
      <c r="AY848" s="17" t="s">
        <v>126</v>
      </c>
      <c r="BE848" s="225">
        <f>IF(N848="základní",J848,0)</f>
        <v>0</v>
      </c>
      <c r="BF848" s="225">
        <f>IF(N848="snížená",J848,0)</f>
        <v>0</v>
      </c>
      <c r="BG848" s="225">
        <f>IF(N848="zákl. přenesená",J848,0)</f>
        <v>0</v>
      </c>
      <c r="BH848" s="225">
        <f>IF(N848="sníž. přenesená",J848,0)</f>
        <v>0</v>
      </c>
      <c r="BI848" s="225">
        <f>IF(N848="nulová",J848,0)</f>
        <v>0</v>
      </c>
      <c r="BJ848" s="17" t="s">
        <v>79</v>
      </c>
      <c r="BK848" s="225">
        <f>ROUND(I848*H848,2)</f>
        <v>0</v>
      </c>
      <c r="BL848" s="17" t="s">
        <v>132</v>
      </c>
      <c r="BM848" s="224" t="s">
        <v>640</v>
      </c>
    </row>
    <row r="849" s="13" customFormat="1">
      <c r="A849" s="13"/>
      <c r="B849" s="226"/>
      <c r="C849" s="227"/>
      <c r="D849" s="228" t="s">
        <v>134</v>
      </c>
      <c r="E849" s="229" t="s">
        <v>1</v>
      </c>
      <c r="F849" s="230" t="s">
        <v>468</v>
      </c>
      <c r="G849" s="227"/>
      <c r="H849" s="231">
        <v>6.5</v>
      </c>
      <c r="I849" s="232"/>
      <c r="J849" s="227"/>
      <c r="K849" s="227"/>
      <c r="L849" s="233"/>
      <c r="M849" s="234"/>
      <c r="N849" s="235"/>
      <c r="O849" s="235"/>
      <c r="P849" s="235"/>
      <c r="Q849" s="235"/>
      <c r="R849" s="235"/>
      <c r="S849" s="235"/>
      <c r="T849" s="236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T849" s="237" t="s">
        <v>134</v>
      </c>
      <c r="AU849" s="237" t="s">
        <v>81</v>
      </c>
      <c r="AV849" s="13" t="s">
        <v>81</v>
      </c>
      <c r="AW849" s="13" t="s">
        <v>31</v>
      </c>
      <c r="AX849" s="13" t="s">
        <v>74</v>
      </c>
      <c r="AY849" s="237" t="s">
        <v>126</v>
      </c>
    </row>
    <row r="850" s="13" customFormat="1">
      <c r="A850" s="13"/>
      <c r="B850" s="226"/>
      <c r="C850" s="227"/>
      <c r="D850" s="228" t="s">
        <v>134</v>
      </c>
      <c r="E850" s="229" t="s">
        <v>1</v>
      </c>
      <c r="F850" s="230" t="s">
        <v>469</v>
      </c>
      <c r="G850" s="227"/>
      <c r="H850" s="231">
        <v>78.150000000000006</v>
      </c>
      <c r="I850" s="232"/>
      <c r="J850" s="227"/>
      <c r="K850" s="227"/>
      <c r="L850" s="233"/>
      <c r="M850" s="234"/>
      <c r="N850" s="235"/>
      <c r="O850" s="235"/>
      <c r="P850" s="235"/>
      <c r="Q850" s="235"/>
      <c r="R850" s="235"/>
      <c r="S850" s="235"/>
      <c r="T850" s="23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7" t="s">
        <v>134</v>
      </c>
      <c r="AU850" s="237" t="s">
        <v>81</v>
      </c>
      <c r="AV850" s="13" t="s">
        <v>81</v>
      </c>
      <c r="AW850" s="13" t="s">
        <v>31</v>
      </c>
      <c r="AX850" s="13" t="s">
        <v>74</v>
      </c>
      <c r="AY850" s="237" t="s">
        <v>126</v>
      </c>
    </row>
    <row r="851" s="13" customFormat="1">
      <c r="A851" s="13"/>
      <c r="B851" s="226"/>
      <c r="C851" s="227"/>
      <c r="D851" s="228" t="s">
        <v>134</v>
      </c>
      <c r="E851" s="229" t="s">
        <v>1</v>
      </c>
      <c r="F851" s="230" t="s">
        <v>470</v>
      </c>
      <c r="G851" s="227"/>
      <c r="H851" s="231">
        <v>97.069999999999993</v>
      </c>
      <c r="I851" s="232"/>
      <c r="J851" s="227"/>
      <c r="K851" s="227"/>
      <c r="L851" s="233"/>
      <c r="M851" s="234"/>
      <c r="N851" s="235"/>
      <c r="O851" s="235"/>
      <c r="P851" s="235"/>
      <c r="Q851" s="235"/>
      <c r="R851" s="235"/>
      <c r="S851" s="235"/>
      <c r="T851" s="23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7" t="s">
        <v>134</v>
      </c>
      <c r="AU851" s="237" t="s">
        <v>81</v>
      </c>
      <c r="AV851" s="13" t="s">
        <v>81</v>
      </c>
      <c r="AW851" s="13" t="s">
        <v>31</v>
      </c>
      <c r="AX851" s="13" t="s">
        <v>74</v>
      </c>
      <c r="AY851" s="237" t="s">
        <v>126</v>
      </c>
    </row>
    <row r="852" s="13" customFormat="1">
      <c r="A852" s="13"/>
      <c r="B852" s="226"/>
      <c r="C852" s="227"/>
      <c r="D852" s="228" t="s">
        <v>134</v>
      </c>
      <c r="E852" s="229" t="s">
        <v>1</v>
      </c>
      <c r="F852" s="230" t="s">
        <v>471</v>
      </c>
      <c r="G852" s="227"/>
      <c r="H852" s="231">
        <v>20.140000000000001</v>
      </c>
      <c r="I852" s="232"/>
      <c r="J852" s="227"/>
      <c r="K852" s="227"/>
      <c r="L852" s="233"/>
      <c r="M852" s="234"/>
      <c r="N852" s="235"/>
      <c r="O852" s="235"/>
      <c r="P852" s="235"/>
      <c r="Q852" s="235"/>
      <c r="R852" s="235"/>
      <c r="S852" s="235"/>
      <c r="T852" s="236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7" t="s">
        <v>134</v>
      </c>
      <c r="AU852" s="237" t="s">
        <v>81</v>
      </c>
      <c r="AV852" s="13" t="s">
        <v>81</v>
      </c>
      <c r="AW852" s="13" t="s">
        <v>31</v>
      </c>
      <c r="AX852" s="13" t="s">
        <v>74</v>
      </c>
      <c r="AY852" s="237" t="s">
        <v>126</v>
      </c>
    </row>
    <row r="853" s="13" customFormat="1">
      <c r="A853" s="13"/>
      <c r="B853" s="226"/>
      <c r="C853" s="227"/>
      <c r="D853" s="228" t="s">
        <v>134</v>
      </c>
      <c r="E853" s="229" t="s">
        <v>1</v>
      </c>
      <c r="F853" s="230" t="s">
        <v>472</v>
      </c>
      <c r="G853" s="227"/>
      <c r="H853" s="231">
        <v>16.120000000000001</v>
      </c>
      <c r="I853" s="232"/>
      <c r="J853" s="227"/>
      <c r="K853" s="227"/>
      <c r="L853" s="233"/>
      <c r="M853" s="234"/>
      <c r="N853" s="235"/>
      <c r="O853" s="235"/>
      <c r="P853" s="235"/>
      <c r="Q853" s="235"/>
      <c r="R853" s="235"/>
      <c r="S853" s="235"/>
      <c r="T853" s="23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7" t="s">
        <v>134</v>
      </c>
      <c r="AU853" s="237" t="s">
        <v>81</v>
      </c>
      <c r="AV853" s="13" t="s">
        <v>81</v>
      </c>
      <c r="AW853" s="13" t="s">
        <v>31</v>
      </c>
      <c r="AX853" s="13" t="s">
        <v>74</v>
      </c>
      <c r="AY853" s="237" t="s">
        <v>126</v>
      </c>
    </row>
    <row r="854" s="13" customFormat="1">
      <c r="A854" s="13"/>
      <c r="B854" s="226"/>
      <c r="C854" s="227"/>
      <c r="D854" s="228" t="s">
        <v>134</v>
      </c>
      <c r="E854" s="229" t="s">
        <v>1</v>
      </c>
      <c r="F854" s="230" t="s">
        <v>473</v>
      </c>
      <c r="G854" s="227"/>
      <c r="H854" s="231">
        <v>7.5899999999999999</v>
      </c>
      <c r="I854" s="232"/>
      <c r="J854" s="227"/>
      <c r="K854" s="227"/>
      <c r="L854" s="233"/>
      <c r="M854" s="234"/>
      <c r="N854" s="235"/>
      <c r="O854" s="235"/>
      <c r="P854" s="235"/>
      <c r="Q854" s="235"/>
      <c r="R854" s="235"/>
      <c r="S854" s="235"/>
      <c r="T854" s="23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7" t="s">
        <v>134</v>
      </c>
      <c r="AU854" s="237" t="s">
        <v>81</v>
      </c>
      <c r="AV854" s="13" t="s">
        <v>81</v>
      </c>
      <c r="AW854" s="13" t="s">
        <v>31</v>
      </c>
      <c r="AX854" s="13" t="s">
        <v>74</v>
      </c>
      <c r="AY854" s="237" t="s">
        <v>126</v>
      </c>
    </row>
    <row r="855" s="13" customFormat="1">
      <c r="A855" s="13"/>
      <c r="B855" s="226"/>
      <c r="C855" s="227"/>
      <c r="D855" s="228" t="s">
        <v>134</v>
      </c>
      <c r="E855" s="229" t="s">
        <v>1</v>
      </c>
      <c r="F855" s="230" t="s">
        <v>474</v>
      </c>
      <c r="G855" s="227"/>
      <c r="H855" s="231">
        <v>17.66</v>
      </c>
      <c r="I855" s="232"/>
      <c r="J855" s="227"/>
      <c r="K855" s="227"/>
      <c r="L855" s="233"/>
      <c r="M855" s="234"/>
      <c r="N855" s="235"/>
      <c r="O855" s="235"/>
      <c r="P855" s="235"/>
      <c r="Q855" s="235"/>
      <c r="R855" s="235"/>
      <c r="S855" s="235"/>
      <c r="T855" s="23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7" t="s">
        <v>134</v>
      </c>
      <c r="AU855" s="237" t="s">
        <v>81</v>
      </c>
      <c r="AV855" s="13" t="s">
        <v>81</v>
      </c>
      <c r="AW855" s="13" t="s">
        <v>31</v>
      </c>
      <c r="AX855" s="13" t="s">
        <v>74</v>
      </c>
      <c r="AY855" s="237" t="s">
        <v>126</v>
      </c>
    </row>
    <row r="856" s="13" customFormat="1">
      <c r="A856" s="13"/>
      <c r="B856" s="226"/>
      <c r="C856" s="227"/>
      <c r="D856" s="228" t="s">
        <v>134</v>
      </c>
      <c r="E856" s="229" t="s">
        <v>1</v>
      </c>
      <c r="F856" s="230" t="s">
        <v>475</v>
      </c>
      <c r="G856" s="227"/>
      <c r="H856" s="231">
        <v>10</v>
      </c>
      <c r="I856" s="232"/>
      <c r="J856" s="227"/>
      <c r="K856" s="227"/>
      <c r="L856" s="233"/>
      <c r="M856" s="234"/>
      <c r="N856" s="235"/>
      <c r="O856" s="235"/>
      <c r="P856" s="235"/>
      <c r="Q856" s="235"/>
      <c r="R856" s="235"/>
      <c r="S856" s="235"/>
      <c r="T856" s="236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T856" s="237" t="s">
        <v>134</v>
      </c>
      <c r="AU856" s="237" t="s">
        <v>81</v>
      </c>
      <c r="AV856" s="13" t="s">
        <v>81</v>
      </c>
      <c r="AW856" s="13" t="s">
        <v>31</v>
      </c>
      <c r="AX856" s="13" t="s">
        <v>74</v>
      </c>
      <c r="AY856" s="237" t="s">
        <v>126</v>
      </c>
    </row>
    <row r="857" s="13" customFormat="1">
      <c r="A857" s="13"/>
      <c r="B857" s="226"/>
      <c r="C857" s="227"/>
      <c r="D857" s="228" t="s">
        <v>134</v>
      </c>
      <c r="E857" s="229" t="s">
        <v>1</v>
      </c>
      <c r="F857" s="230" t="s">
        <v>476</v>
      </c>
      <c r="G857" s="227"/>
      <c r="H857" s="231">
        <v>18.329999999999998</v>
      </c>
      <c r="I857" s="232"/>
      <c r="J857" s="227"/>
      <c r="K857" s="227"/>
      <c r="L857" s="233"/>
      <c r="M857" s="234"/>
      <c r="N857" s="235"/>
      <c r="O857" s="235"/>
      <c r="P857" s="235"/>
      <c r="Q857" s="235"/>
      <c r="R857" s="235"/>
      <c r="S857" s="235"/>
      <c r="T857" s="236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37" t="s">
        <v>134</v>
      </c>
      <c r="AU857" s="237" t="s">
        <v>81</v>
      </c>
      <c r="AV857" s="13" t="s">
        <v>81</v>
      </c>
      <c r="AW857" s="13" t="s">
        <v>31</v>
      </c>
      <c r="AX857" s="13" t="s">
        <v>74</v>
      </c>
      <c r="AY857" s="237" t="s">
        <v>126</v>
      </c>
    </row>
    <row r="858" s="13" customFormat="1">
      <c r="A858" s="13"/>
      <c r="B858" s="226"/>
      <c r="C858" s="227"/>
      <c r="D858" s="228" t="s">
        <v>134</v>
      </c>
      <c r="E858" s="229" t="s">
        <v>1</v>
      </c>
      <c r="F858" s="230" t="s">
        <v>477</v>
      </c>
      <c r="G858" s="227"/>
      <c r="H858" s="231">
        <v>14.49</v>
      </c>
      <c r="I858" s="232"/>
      <c r="J858" s="227"/>
      <c r="K858" s="227"/>
      <c r="L858" s="233"/>
      <c r="M858" s="234"/>
      <c r="N858" s="235"/>
      <c r="O858" s="235"/>
      <c r="P858" s="235"/>
      <c r="Q858" s="235"/>
      <c r="R858" s="235"/>
      <c r="S858" s="235"/>
      <c r="T858" s="236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T858" s="237" t="s">
        <v>134</v>
      </c>
      <c r="AU858" s="237" t="s">
        <v>81</v>
      </c>
      <c r="AV858" s="13" t="s">
        <v>81</v>
      </c>
      <c r="AW858" s="13" t="s">
        <v>31</v>
      </c>
      <c r="AX858" s="13" t="s">
        <v>74</v>
      </c>
      <c r="AY858" s="237" t="s">
        <v>126</v>
      </c>
    </row>
    <row r="859" s="13" customFormat="1">
      <c r="A859" s="13"/>
      <c r="B859" s="226"/>
      <c r="C859" s="227"/>
      <c r="D859" s="228" t="s">
        <v>134</v>
      </c>
      <c r="E859" s="229" t="s">
        <v>1</v>
      </c>
      <c r="F859" s="230" t="s">
        <v>478</v>
      </c>
      <c r="G859" s="227"/>
      <c r="H859" s="231">
        <v>13.789999999999999</v>
      </c>
      <c r="I859" s="232"/>
      <c r="J859" s="227"/>
      <c r="K859" s="227"/>
      <c r="L859" s="233"/>
      <c r="M859" s="234"/>
      <c r="N859" s="235"/>
      <c r="O859" s="235"/>
      <c r="P859" s="235"/>
      <c r="Q859" s="235"/>
      <c r="R859" s="235"/>
      <c r="S859" s="235"/>
      <c r="T859" s="236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37" t="s">
        <v>134</v>
      </c>
      <c r="AU859" s="237" t="s">
        <v>81</v>
      </c>
      <c r="AV859" s="13" t="s">
        <v>81</v>
      </c>
      <c r="AW859" s="13" t="s">
        <v>31</v>
      </c>
      <c r="AX859" s="13" t="s">
        <v>74</v>
      </c>
      <c r="AY859" s="237" t="s">
        <v>126</v>
      </c>
    </row>
    <row r="860" s="13" customFormat="1">
      <c r="A860" s="13"/>
      <c r="B860" s="226"/>
      <c r="C860" s="227"/>
      <c r="D860" s="228" t="s">
        <v>134</v>
      </c>
      <c r="E860" s="229" t="s">
        <v>1</v>
      </c>
      <c r="F860" s="230" t="s">
        <v>479</v>
      </c>
      <c r="G860" s="227"/>
      <c r="H860" s="231">
        <v>18.91</v>
      </c>
      <c r="I860" s="232"/>
      <c r="J860" s="227"/>
      <c r="K860" s="227"/>
      <c r="L860" s="233"/>
      <c r="M860" s="234"/>
      <c r="N860" s="235"/>
      <c r="O860" s="235"/>
      <c r="P860" s="235"/>
      <c r="Q860" s="235"/>
      <c r="R860" s="235"/>
      <c r="S860" s="235"/>
      <c r="T860" s="23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7" t="s">
        <v>134</v>
      </c>
      <c r="AU860" s="237" t="s">
        <v>81</v>
      </c>
      <c r="AV860" s="13" t="s">
        <v>81</v>
      </c>
      <c r="AW860" s="13" t="s">
        <v>31</v>
      </c>
      <c r="AX860" s="13" t="s">
        <v>74</v>
      </c>
      <c r="AY860" s="237" t="s">
        <v>126</v>
      </c>
    </row>
    <row r="861" s="13" customFormat="1">
      <c r="A861" s="13"/>
      <c r="B861" s="226"/>
      <c r="C861" s="227"/>
      <c r="D861" s="228" t="s">
        <v>134</v>
      </c>
      <c r="E861" s="229" t="s">
        <v>1</v>
      </c>
      <c r="F861" s="230" t="s">
        <v>480</v>
      </c>
      <c r="G861" s="227"/>
      <c r="H861" s="231">
        <v>8.1099999999999994</v>
      </c>
      <c r="I861" s="232"/>
      <c r="J861" s="227"/>
      <c r="K861" s="227"/>
      <c r="L861" s="233"/>
      <c r="M861" s="234"/>
      <c r="N861" s="235"/>
      <c r="O861" s="235"/>
      <c r="P861" s="235"/>
      <c r="Q861" s="235"/>
      <c r="R861" s="235"/>
      <c r="S861" s="235"/>
      <c r="T861" s="23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7" t="s">
        <v>134</v>
      </c>
      <c r="AU861" s="237" t="s">
        <v>81</v>
      </c>
      <c r="AV861" s="13" t="s">
        <v>81</v>
      </c>
      <c r="AW861" s="13" t="s">
        <v>31</v>
      </c>
      <c r="AX861" s="13" t="s">
        <v>74</v>
      </c>
      <c r="AY861" s="237" t="s">
        <v>126</v>
      </c>
    </row>
    <row r="862" s="13" customFormat="1">
      <c r="A862" s="13"/>
      <c r="B862" s="226"/>
      <c r="C862" s="227"/>
      <c r="D862" s="228" t="s">
        <v>134</v>
      </c>
      <c r="E862" s="229" t="s">
        <v>1</v>
      </c>
      <c r="F862" s="230" t="s">
        <v>481</v>
      </c>
      <c r="G862" s="227"/>
      <c r="H862" s="231">
        <v>20.73</v>
      </c>
      <c r="I862" s="232"/>
      <c r="J862" s="227"/>
      <c r="K862" s="227"/>
      <c r="L862" s="233"/>
      <c r="M862" s="234"/>
      <c r="N862" s="235"/>
      <c r="O862" s="235"/>
      <c r="P862" s="235"/>
      <c r="Q862" s="235"/>
      <c r="R862" s="235"/>
      <c r="S862" s="235"/>
      <c r="T862" s="236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7" t="s">
        <v>134</v>
      </c>
      <c r="AU862" s="237" t="s">
        <v>81</v>
      </c>
      <c r="AV862" s="13" t="s">
        <v>81</v>
      </c>
      <c r="AW862" s="13" t="s">
        <v>31</v>
      </c>
      <c r="AX862" s="13" t="s">
        <v>74</v>
      </c>
      <c r="AY862" s="237" t="s">
        <v>126</v>
      </c>
    </row>
    <row r="863" s="13" customFormat="1">
      <c r="A863" s="13"/>
      <c r="B863" s="226"/>
      <c r="C863" s="227"/>
      <c r="D863" s="228" t="s">
        <v>134</v>
      </c>
      <c r="E863" s="229" t="s">
        <v>1</v>
      </c>
      <c r="F863" s="230" t="s">
        <v>482</v>
      </c>
      <c r="G863" s="227"/>
      <c r="H863" s="231">
        <v>14.949999999999999</v>
      </c>
      <c r="I863" s="232"/>
      <c r="J863" s="227"/>
      <c r="K863" s="227"/>
      <c r="L863" s="233"/>
      <c r="M863" s="234"/>
      <c r="N863" s="235"/>
      <c r="O863" s="235"/>
      <c r="P863" s="235"/>
      <c r="Q863" s="235"/>
      <c r="R863" s="235"/>
      <c r="S863" s="235"/>
      <c r="T863" s="23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7" t="s">
        <v>134</v>
      </c>
      <c r="AU863" s="237" t="s">
        <v>81</v>
      </c>
      <c r="AV863" s="13" t="s">
        <v>81</v>
      </c>
      <c r="AW863" s="13" t="s">
        <v>31</v>
      </c>
      <c r="AX863" s="13" t="s">
        <v>74</v>
      </c>
      <c r="AY863" s="237" t="s">
        <v>126</v>
      </c>
    </row>
    <row r="864" s="13" customFormat="1">
      <c r="A864" s="13"/>
      <c r="B864" s="226"/>
      <c r="C864" s="227"/>
      <c r="D864" s="228" t="s">
        <v>134</v>
      </c>
      <c r="E864" s="229" t="s">
        <v>1</v>
      </c>
      <c r="F864" s="230" t="s">
        <v>483</v>
      </c>
      <c r="G864" s="227"/>
      <c r="H864" s="231">
        <v>32.490000000000002</v>
      </c>
      <c r="I864" s="232"/>
      <c r="J864" s="227"/>
      <c r="K864" s="227"/>
      <c r="L864" s="233"/>
      <c r="M864" s="234"/>
      <c r="N864" s="235"/>
      <c r="O864" s="235"/>
      <c r="P864" s="235"/>
      <c r="Q864" s="235"/>
      <c r="R864" s="235"/>
      <c r="S864" s="235"/>
      <c r="T864" s="23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7" t="s">
        <v>134</v>
      </c>
      <c r="AU864" s="237" t="s">
        <v>81</v>
      </c>
      <c r="AV864" s="13" t="s">
        <v>81</v>
      </c>
      <c r="AW864" s="13" t="s">
        <v>31</v>
      </c>
      <c r="AX864" s="13" t="s">
        <v>74</v>
      </c>
      <c r="AY864" s="237" t="s">
        <v>126</v>
      </c>
    </row>
    <row r="865" s="13" customFormat="1">
      <c r="A865" s="13"/>
      <c r="B865" s="226"/>
      <c r="C865" s="227"/>
      <c r="D865" s="228" t="s">
        <v>134</v>
      </c>
      <c r="E865" s="229" t="s">
        <v>1</v>
      </c>
      <c r="F865" s="230" t="s">
        <v>484</v>
      </c>
      <c r="G865" s="227"/>
      <c r="H865" s="231">
        <v>16.579999999999998</v>
      </c>
      <c r="I865" s="232"/>
      <c r="J865" s="227"/>
      <c r="K865" s="227"/>
      <c r="L865" s="233"/>
      <c r="M865" s="234"/>
      <c r="N865" s="235"/>
      <c r="O865" s="235"/>
      <c r="P865" s="235"/>
      <c r="Q865" s="235"/>
      <c r="R865" s="235"/>
      <c r="S865" s="235"/>
      <c r="T865" s="23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37" t="s">
        <v>134</v>
      </c>
      <c r="AU865" s="237" t="s">
        <v>81</v>
      </c>
      <c r="AV865" s="13" t="s">
        <v>81</v>
      </c>
      <c r="AW865" s="13" t="s">
        <v>31</v>
      </c>
      <c r="AX865" s="13" t="s">
        <v>74</v>
      </c>
      <c r="AY865" s="237" t="s">
        <v>126</v>
      </c>
    </row>
    <row r="866" s="13" customFormat="1">
      <c r="A866" s="13"/>
      <c r="B866" s="226"/>
      <c r="C866" s="227"/>
      <c r="D866" s="228" t="s">
        <v>134</v>
      </c>
      <c r="E866" s="229" t="s">
        <v>1</v>
      </c>
      <c r="F866" s="230" t="s">
        <v>485</v>
      </c>
      <c r="G866" s="227"/>
      <c r="H866" s="231">
        <v>16.109999999999999</v>
      </c>
      <c r="I866" s="232"/>
      <c r="J866" s="227"/>
      <c r="K866" s="227"/>
      <c r="L866" s="233"/>
      <c r="M866" s="234"/>
      <c r="N866" s="235"/>
      <c r="O866" s="235"/>
      <c r="P866" s="235"/>
      <c r="Q866" s="235"/>
      <c r="R866" s="235"/>
      <c r="S866" s="235"/>
      <c r="T866" s="23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7" t="s">
        <v>134</v>
      </c>
      <c r="AU866" s="237" t="s">
        <v>81</v>
      </c>
      <c r="AV866" s="13" t="s">
        <v>81</v>
      </c>
      <c r="AW866" s="13" t="s">
        <v>31</v>
      </c>
      <c r="AX866" s="13" t="s">
        <v>74</v>
      </c>
      <c r="AY866" s="237" t="s">
        <v>126</v>
      </c>
    </row>
    <row r="867" s="13" customFormat="1">
      <c r="A867" s="13"/>
      <c r="B867" s="226"/>
      <c r="C867" s="227"/>
      <c r="D867" s="228" t="s">
        <v>134</v>
      </c>
      <c r="E867" s="229" t="s">
        <v>1</v>
      </c>
      <c r="F867" s="230" t="s">
        <v>486</v>
      </c>
      <c r="G867" s="227"/>
      <c r="H867" s="231">
        <v>17.16</v>
      </c>
      <c r="I867" s="232"/>
      <c r="J867" s="227"/>
      <c r="K867" s="227"/>
      <c r="L867" s="233"/>
      <c r="M867" s="234"/>
      <c r="N867" s="235"/>
      <c r="O867" s="235"/>
      <c r="P867" s="235"/>
      <c r="Q867" s="235"/>
      <c r="R867" s="235"/>
      <c r="S867" s="235"/>
      <c r="T867" s="236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T867" s="237" t="s">
        <v>134</v>
      </c>
      <c r="AU867" s="237" t="s">
        <v>81</v>
      </c>
      <c r="AV867" s="13" t="s">
        <v>81</v>
      </c>
      <c r="AW867" s="13" t="s">
        <v>31</v>
      </c>
      <c r="AX867" s="13" t="s">
        <v>74</v>
      </c>
      <c r="AY867" s="237" t="s">
        <v>126</v>
      </c>
    </row>
    <row r="868" s="13" customFormat="1">
      <c r="A868" s="13"/>
      <c r="B868" s="226"/>
      <c r="C868" s="227"/>
      <c r="D868" s="228" t="s">
        <v>134</v>
      </c>
      <c r="E868" s="229" t="s">
        <v>1</v>
      </c>
      <c r="F868" s="230" t="s">
        <v>487</v>
      </c>
      <c r="G868" s="227"/>
      <c r="H868" s="231">
        <v>23.109999999999999</v>
      </c>
      <c r="I868" s="232"/>
      <c r="J868" s="227"/>
      <c r="K868" s="227"/>
      <c r="L868" s="233"/>
      <c r="M868" s="234"/>
      <c r="N868" s="235"/>
      <c r="O868" s="235"/>
      <c r="P868" s="235"/>
      <c r="Q868" s="235"/>
      <c r="R868" s="235"/>
      <c r="S868" s="235"/>
      <c r="T868" s="236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37" t="s">
        <v>134</v>
      </c>
      <c r="AU868" s="237" t="s">
        <v>81</v>
      </c>
      <c r="AV868" s="13" t="s">
        <v>81</v>
      </c>
      <c r="AW868" s="13" t="s">
        <v>31</v>
      </c>
      <c r="AX868" s="13" t="s">
        <v>74</v>
      </c>
      <c r="AY868" s="237" t="s">
        <v>126</v>
      </c>
    </row>
    <row r="869" s="13" customFormat="1">
      <c r="A869" s="13"/>
      <c r="B869" s="226"/>
      <c r="C869" s="227"/>
      <c r="D869" s="228" t="s">
        <v>134</v>
      </c>
      <c r="E869" s="229" t="s">
        <v>1</v>
      </c>
      <c r="F869" s="230" t="s">
        <v>488</v>
      </c>
      <c r="G869" s="227"/>
      <c r="H869" s="231">
        <v>13.92</v>
      </c>
      <c r="I869" s="232"/>
      <c r="J869" s="227"/>
      <c r="K869" s="227"/>
      <c r="L869" s="233"/>
      <c r="M869" s="234"/>
      <c r="N869" s="235"/>
      <c r="O869" s="235"/>
      <c r="P869" s="235"/>
      <c r="Q869" s="235"/>
      <c r="R869" s="235"/>
      <c r="S869" s="235"/>
      <c r="T869" s="236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7" t="s">
        <v>134</v>
      </c>
      <c r="AU869" s="237" t="s">
        <v>81</v>
      </c>
      <c r="AV869" s="13" t="s">
        <v>81</v>
      </c>
      <c r="AW869" s="13" t="s">
        <v>31</v>
      </c>
      <c r="AX869" s="13" t="s">
        <v>74</v>
      </c>
      <c r="AY869" s="237" t="s">
        <v>126</v>
      </c>
    </row>
    <row r="870" s="13" customFormat="1">
      <c r="A870" s="13"/>
      <c r="B870" s="226"/>
      <c r="C870" s="227"/>
      <c r="D870" s="228" t="s">
        <v>134</v>
      </c>
      <c r="E870" s="229" t="s">
        <v>1</v>
      </c>
      <c r="F870" s="230" t="s">
        <v>489</v>
      </c>
      <c r="G870" s="227"/>
      <c r="H870" s="231">
        <v>22.949999999999999</v>
      </c>
      <c r="I870" s="232"/>
      <c r="J870" s="227"/>
      <c r="K870" s="227"/>
      <c r="L870" s="233"/>
      <c r="M870" s="234"/>
      <c r="N870" s="235"/>
      <c r="O870" s="235"/>
      <c r="P870" s="235"/>
      <c r="Q870" s="235"/>
      <c r="R870" s="235"/>
      <c r="S870" s="235"/>
      <c r="T870" s="23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7" t="s">
        <v>134</v>
      </c>
      <c r="AU870" s="237" t="s">
        <v>81</v>
      </c>
      <c r="AV870" s="13" t="s">
        <v>81</v>
      </c>
      <c r="AW870" s="13" t="s">
        <v>31</v>
      </c>
      <c r="AX870" s="13" t="s">
        <v>74</v>
      </c>
      <c r="AY870" s="237" t="s">
        <v>126</v>
      </c>
    </row>
    <row r="871" s="13" customFormat="1">
      <c r="A871" s="13"/>
      <c r="B871" s="226"/>
      <c r="C871" s="227"/>
      <c r="D871" s="228" t="s">
        <v>134</v>
      </c>
      <c r="E871" s="229" t="s">
        <v>1</v>
      </c>
      <c r="F871" s="230" t="s">
        <v>490</v>
      </c>
      <c r="G871" s="227"/>
      <c r="H871" s="231">
        <v>17.199999999999999</v>
      </c>
      <c r="I871" s="232"/>
      <c r="J871" s="227"/>
      <c r="K871" s="227"/>
      <c r="L871" s="233"/>
      <c r="M871" s="234"/>
      <c r="N871" s="235"/>
      <c r="O871" s="235"/>
      <c r="P871" s="235"/>
      <c r="Q871" s="235"/>
      <c r="R871" s="235"/>
      <c r="S871" s="235"/>
      <c r="T871" s="236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37" t="s">
        <v>134</v>
      </c>
      <c r="AU871" s="237" t="s">
        <v>81</v>
      </c>
      <c r="AV871" s="13" t="s">
        <v>81</v>
      </c>
      <c r="AW871" s="13" t="s">
        <v>31</v>
      </c>
      <c r="AX871" s="13" t="s">
        <v>74</v>
      </c>
      <c r="AY871" s="237" t="s">
        <v>126</v>
      </c>
    </row>
    <row r="872" s="13" customFormat="1">
      <c r="A872" s="13"/>
      <c r="B872" s="226"/>
      <c r="C872" s="227"/>
      <c r="D872" s="228" t="s">
        <v>134</v>
      </c>
      <c r="E872" s="229" t="s">
        <v>1</v>
      </c>
      <c r="F872" s="230" t="s">
        <v>491</v>
      </c>
      <c r="G872" s="227"/>
      <c r="H872" s="231">
        <v>22.539999999999999</v>
      </c>
      <c r="I872" s="232"/>
      <c r="J872" s="227"/>
      <c r="K872" s="227"/>
      <c r="L872" s="233"/>
      <c r="M872" s="234"/>
      <c r="N872" s="235"/>
      <c r="O872" s="235"/>
      <c r="P872" s="235"/>
      <c r="Q872" s="235"/>
      <c r="R872" s="235"/>
      <c r="S872" s="235"/>
      <c r="T872" s="236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37" t="s">
        <v>134</v>
      </c>
      <c r="AU872" s="237" t="s">
        <v>81</v>
      </c>
      <c r="AV872" s="13" t="s">
        <v>81</v>
      </c>
      <c r="AW872" s="13" t="s">
        <v>31</v>
      </c>
      <c r="AX872" s="13" t="s">
        <v>74</v>
      </c>
      <c r="AY872" s="237" t="s">
        <v>126</v>
      </c>
    </row>
    <row r="873" s="13" customFormat="1">
      <c r="A873" s="13"/>
      <c r="B873" s="226"/>
      <c r="C873" s="227"/>
      <c r="D873" s="228" t="s">
        <v>134</v>
      </c>
      <c r="E873" s="229" t="s">
        <v>1</v>
      </c>
      <c r="F873" s="230" t="s">
        <v>492</v>
      </c>
      <c r="G873" s="227"/>
      <c r="H873" s="231">
        <v>35.950000000000003</v>
      </c>
      <c r="I873" s="232"/>
      <c r="J873" s="227"/>
      <c r="K873" s="227"/>
      <c r="L873" s="233"/>
      <c r="M873" s="234"/>
      <c r="N873" s="235"/>
      <c r="O873" s="235"/>
      <c r="P873" s="235"/>
      <c r="Q873" s="235"/>
      <c r="R873" s="235"/>
      <c r="S873" s="235"/>
      <c r="T873" s="236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T873" s="237" t="s">
        <v>134</v>
      </c>
      <c r="AU873" s="237" t="s">
        <v>81</v>
      </c>
      <c r="AV873" s="13" t="s">
        <v>81</v>
      </c>
      <c r="AW873" s="13" t="s">
        <v>31</v>
      </c>
      <c r="AX873" s="13" t="s">
        <v>74</v>
      </c>
      <c r="AY873" s="237" t="s">
        <v>126</v>
      </c>
    </row>
    <row r="874" s="13" customFormat="1">
      <c r="A874" s="13"/>
      <c r="B874" s="226"/>
      <c r="C874" s="227"/>
      <c r="D874" s="228" t="s">
        <v>134</v>
      </c>
      <c r="E874" s="229" t="s">
        <v>1</v>
      </c>
      <c r="F874" s="230" t="s">
        <v>493</v>
      </c>
      <c r="G874" s="227"/>
      <c r="H874" s="231">
        <v>33.57</v>
      </c>
      <c r="I874" s="232"/>
      <c r="J874" s="227"/>
      <c r="K874" s="227"/>
      <c r="L874" s="233"/>
      <c r="M874" s="234"/>
      <c r="N874" s="235"/>
      <c r="O874" s="235"/>
      <c r="P874" s="235"/>
      <c r="Q874" s="235"/>
      <c r="R874" s="235"/>
      <c r="S874" s="235"/>
      <c r="T874" s="23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7" t="s">
        <v>134</v>
      </c>
      <c r="AU874" s="237" t="s">
        <v>81</v>
      </c>
      <c r="AV874" s="13" t="s">
        <v>81</v>
      </c>
      <c r="AW874" s="13" t="s">
        <v>31</v>
      </c>
      <c r="AX874" s="13" t="s">
        <v>74</v>
      </c>
      <c r="AY874" s="237" t="s">
        <v>126</v>
      </c>
    </row>
    <row r="875" s="13" customFormat="1">
      <c r="A875" s="13"/>
      <c r="B875" s="226"/>
      <c r="C875" s="227"/>
      <c r="D875" s="228" t="s">
        <v>134</v>
      </c>
      <c r="E875" s="229" t="s">
        <v>1</v>
      </c>
      <c r="F875" s="230" t="s">
        <v>494</v>
      </c>
      <c r="G875" s="227"/>
      <c r="H875" s="231">
        <v>48.469999999999999</v>
      </c>
      <c r="I875" s="232"/>
      <c r="J875" s="227"/>
      <c r="K875" s="227"/>
      <c r="L875" s="233"/>
      <c r="M875" s="234"/>
      <c r="N875" s="235"/>
      <c r="O875" s="235"/>
      <c r="P875" s="235"/>
      <c r="Q875" s="235"/>
      <c r="R875" s="235"/>
      <c r="S875" s="235"/>
      <c r="T875" s="23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37" t="s">
        <v>134</v>
      </c>
      <c r="AU875" s="237" t="s">
        <v>81</v>
      </c>
      <c r="AV875" s="13" t="s">
        <v>81</v>
      </c>
      <c r="AW875" s="13" t="s">
        <v>31</v>
      </c>
      <c r="AX875" s="13" t="s">
        <v>74</v>
      </c>
      <c r="AY875" s="237" t="s">
        <v>126</v>
      </c>
    </row>
    <row r="876" s="13" customFormat="1">
      <c r="A876" s="13"/>
      <c r="B876" s="226"/>
      <c r="C876" s="227"/>
      <c r="D876" s="228" t="s">
        <v>134</v>
      </c>
      <c r="E876" s="229" t="s">
        <v>1</v>
      </c>
      <c r="F876" s="230" t="s">
        <v>495</v>
      </c>
      <c r="G876" s="227"/>
      <c r="H876" s="231">
        <v>39.5</v>
      </c>
      <c r="I876" s="232"/>
      <c r="J876" s="227"/>
      <c r="K876" s="227"/>
      <c r="L876" s="233"/>
      <c r="M876" s="234"/>
      <c r="N876" s="235"/>
      <c r="O876" s="235"/>
      <c r="P876" s="235"/>
      <c r="Q876" s="235"/>
      <c r="R876" s="235"/>
      <c r="S876" s="235"/>
      <c r="T876" s="23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37" t="s">
        <v>134</v>
      </c>
      <c r="AU876" s="237" t="s">
        <v>81</v>
      </c>
      <c r="AV876" s="13" t="s">
        <v>81</v>
      </c>
      <c r="AW876" s="13" t="s">
        <v>31</v>
      </c>
      <c r="AX876" s="13" t="s">
        <v>74</v>
      </c>
      <c r="AY876" s="237" t="s">
        <v>126</v>
      </c>
    </row>
    <row r="877" s="13" customFormat="1">
      <c r="A877" s="13"/>
      <c r="B877" s="226"/>
      <c r="C877" s="227"/>
      <c r="D877" s="228" t="s">
        <v>134</v>
      </c>
      <c r="E877" s="229" t="s">
        <v>1</v>
      </c>
      <c r="F877" s="230" t="s">
        <v>496</v>
      </c>
      <c r="G877" s="227"/>
      <c r="H877" s="231">
        <v>38.969999999999999</v>
      </c>
      <c r="I877" s="232"/>
      <c r="J877" s="227"/>
      <c r="K877" s="227"/>
      <c r="L877" s="233"/>
      <c r="M877" s="234"/>
      <c r="N877" s="235"/>
      <c r="O877" s="235"/>
      <c r="P877" s="235"/>
      <c r="Q877" s="235"/>
      <c r="R877" s="235"/>
      <c r="S877" s="235"/>
      <c r="T877" s="23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37" t="s">
        <v>134</v>
      </c>
      <c r="AU877" s="237" t="s">
        <v>81</v>
      </c>
      <c r="AV877" s="13" t="s">
        <v>81</v>
      </c>
      <c r="AW877" s="13" t="s">
        <v>31</v>
      </c>
      <c r="AX877" s="13" t="s">
        <v>74</v>
      </c>
      <c r="AY877" s="237" t="s">
        <v>126</v>
      </c>
    </row>
    <row r="878" s="13" customFormat="1">
      <c r="A878" s="13"/>
      <c r="B878" s="226"/>
      <c r="C878" s="227"/>
      <c r="D878" s="228" t="s">
        <v>134</v>
      </c>
      <c r="E878" s="229" t="s">
        <v>1</v>
      </c>
      <c r="F878" s="230" t="s">
        <v>497</v>
      </c>
      <c r="G878" s="227"/>
      <c r="H878" s="231">
        <v>33.049999999999997</v>
      </c>
      <c r="I878" s="232"/>
      <c r="J878" s="227"/>
      <c r="K878" s="227"/>
      <c r="L878" s="233"/>
      <c r="M878" s="234"/>
      <c r="N878" s="235"/>
      <c r="O878" s="235"/>
      <c r="P878" s="235"/>
      <c r="Q878" s="235"/>
      <c r="R878" s="235"/>
      <c r="S878" s="235"/>
      <c r="T878" s="23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7" t="s">
        <v>134</v>
      </c>
      <c r="AU878" s="237" t="s">
        <v>81</v>
      </c>
      <c r="AV878" s="13" t="s">
        <v>81</v>
      </c>
      <c r="AW878" s="13" t="s">
        <v>31</v>
      </c>
      <c r="AX878" s="13" t="s">
        <v>74</v>
      </c>
      <c r="AY878" s="237" t="s">
        <v>126</v>
      </c>
    </row>
    <row r="879" s="13" customFormat="1">
      <c r="A879" s="13"/>
      <c r="B879" s="226"/>
      <c r="C879" s="227"/>
      <c r="D879" s="228" t="s">
        <v>134</v>
      </c>
      <c r="E879" s="229" t="s">
        <v>1</v>
      </c>
      <c r="F879" s="230" t="s">
        <v>498</v>
      </c>
      <c r="G879" s="227"/>
      <c r="H879" s="231">
        <v>30.420000000000002</v>
      </c>
      <c r="I879" s="232"/>
      <c r="J879" s="227"/>
      <c r="K879" s="227"/>
      <c r="L879" s="233"/>
      <c r="M879" s="234"/>
      <c r="N879" s="235"/>
      <c r="O879" s="235"/>
      <c r="P879" s="235"/>
      <c r="Q879" s="235"/>
      <c r="R879" s="235"/>
      <c r="S879" s="235"/>
      <c r="T879" s="23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7" t="s">
        <v>134</v>
      </c>
      <c r="AU879" s="237" t="s">
        <v>81</v>
      </c>
      <c r="AV879" s="13" t="s">
        <v>81</v>
      </c>
      <c r="AW879" s="13" t="s">
        <v>31</v>
      </c>
      <c r="AX879" s="13" t="s">
        <v>74</v>
      </c>
      <c r="AY879" s="237" t="s">
        <v>126</v>
      </c>
    </row>
    <row r="880" s="13" customFormat="1">
      <c r="A880" s="13"/>
      <c r="B880" s="226"/>
      <c r="C880" s="227"/>
      <c r="D880" s="228" t="s">
        <v>134</v>
      </c>
      <c r="E880" s="229" t="s">
        <v>1</v>
      </c>
      <c r="F880" s="230" t="s">
        <v>499</v>
      </c>
      <c r="G880" s="227"/>
      <c r="H880" s="231">
        <v>16.949999999999999</v>
      </c>
      <c r="I880" s="232"/>
      <c r="J880" s="227"/>
      <c r="K880" s="227"/>
      <c r="L880" s="233"/>
      <c r="M880" s="234"/>
      <c r="N880" s="235"/>
      <c r="O880" s="235"/>
      <c r="P880" s="235"/>
      <c r="Q880" s="235"/>
      <c r="R880" s="235"/>
      <c r="S880" s="235"/>
      <c r="T880" s="23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37" t="s">
        <v>134</v>
      </c>
      <c r="AU880" s="237" t="s">
        <v>81</v>
      </c>
      <c r="AV880" s="13" t="s">
        <v>81</v>
      </c>
      <c r="AW880" s="13" t="s">
        <v>31</v>
      </c>
      <c r="AX880" s="13" t="s">
        <v>74</v>
      </c>
      <c r="AY880" s="237" t="s">
        <v>126</v>
      </c>
    </row>
    <row r="881" s="13" customFormat="1">
      <c r="A881" s="13"/>
      <c r="B881" s="226"/>
      <c r="C881" s="227"/>
      <c r="D881" s="228" t="s">
        <v>134</v>
      </c>
      <c r="E881" s="229" t="s">
        <v>1</v>
      </c>
      <c r="F881" s="230" t="s">
        <v>500</v>
      </c>
      <c r="G881" s="227"/>
      <c r="H881" s="231">
        <v>40.460000000000001</v>
      </c>
      <c r="I881" s="232"/>
      <c r="J881" s="227"/>
      <c r="K881" s="227"/>
      <c r="L881" s="233"/>
      <c r="M881" s="234"/>
      <c r="N881" s="235"/>
      <c r="O881" s="235"/>
      <c r="P881" s="235"/>
      <c r="Q881" s="235"/>
      <c r="R881" s="235"/>
      <c r="S881" s="235"/>
      <c r="T881" s="23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37" t="s">
        <v>134</v>
      </c>
      <c r="AU881" s="237" t="s">
        <v>81</v>
      </c>
      <c r="AV881" s="13" t="s">
        <v>81</v>
      </c>
      <c r="AW881" s="13" t="s">
        <v>31</v>
      </c>
      <c r="AX881" s="13" t="s">
        <v>74</v>
      </c>
      <c r="AY881" s="237" t="s">
        <v>126</v>
      </c>
    </row>
    <row r="882" s="13" customFormat="1">
      <c r="A882" s="13"/>
      <c r="B882" s="226"/>
      <c r="C882" s="227"/>
      <c r="D882" s="228" t="s">
        <v>134</v>
      </c>
      <c r="E882" s="229" t="s">
        <v>1</v>
      </c>
      <c r="F882" s="230" t="s">
        <v>501</v>
      </c>
      <c r="G882" s="227"/>
      <c r="H882" s="231">
        <v>42.100000000000001</v>
      </c>
      <c r="I882" s="232"/>
      <c r="J882" s="227"/>
      <c r="K882" s="227"/>
      <c r="L882" s="233"/>
      <c r="M882" s="234"/>
      <c r="N882" s="235"/>
      <c r="O882" s="235"/>
      <c r="P882" s="235"/>
      <c r="Q882" s="235"/>
      <c r="R882" s="235"/>
      <c r="S882" s="235"/>
      <c r="T882" s="236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T882" s="237" t="s">
        <v>134</v>
      </c>
      <c r="AU882" s="237" t="s">
        <v>81</v>
      </c>
      <c r="AV882" s="13" t="s">
        <v>81</v>
      </c>
      <c r="AW882" s="13" t="s">
        <v>31</v>
      </c>
      <c r="AX882" s="13" t="s">
        <v>74</v>
      </c>
      <c r="AY882" s="237" t="s">
        <v>126</v>
      </c>
    </row>
    <row r="883" s="13" customFormat="1">
      <c r="A883" s="13"/>
      <c r="B883" s="226"/>
      <c r="C883" s="227"/>
      <c r="D883" s="228" t="s">
        <v>134</v>
      </c>
      <c r="E883" s="229" t="s">
        <v>1</v>
      </c>
      <c r="F883" s="230" t="s">
        <v>502</v>
      </c>
      <c r="G883" s="227"/>
      <c r="H883" s="231">
        <v>24.850000000000001</v>
      </c>
      <c r="I883" s="232"/>
      <c r="J883" s="227"/>
      <c r="K883" s="227"/>
      <c r="L883" s="233"/>
      <c r="M883" s="234"/>
      <c r="N883" s="235"/>
      <c r="O883" s="235"/>
      <c r="P883" s="235"/>
      <c r="Q883" s="235"/>
      <c r="R883" s="235"/>
      <c r="S883" s="235"/>
      <c r="T883" s="23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7" t="s">
        <v>134</v>
      </c>
      <c r="AU883" s="237" t="s">
        <v>81</v>
      </c>
      <c r="AV883" s="13" t="s">
        <v>81</v>
      </c>
      <c r="AW883" s="13" t="s">
        <v>31</v>
      </c>
      <c r="AX883" s="13" t="s">
        <v>74</v>
      </c>
      <c r="AY883" s="237" t="s">
        <v>126</v>
      </c>
    </row>
    <row r="884" s="13" customFormat="1">
      <c r="A884" s="13"/>
      <c r="B884" s="226"/>
      <c r="C884" s="227"/>
      <c r="D884" s="228" t="s">
        <v>134</v>
      </c>
      <c r="E884" s="229" t="s">
        <v>1</v>
      </c>
      <c r="F884" s="230" t="s">
        <v>503</v>
      </c>
      <c r="G884" s="227"/>
      <c r="H884" s="231">
        <v>25.559999999999999</v>
      </c>
      <c r="I884" s="232"/>
      <c r="J884" s="227"/>
      <c r="K884" s="227"/>
      <c r="L884" s="233"/>
      <c r="M884" s="234"/>
      <c r="N884" s="235"/>
      <c r="O884" s="235"/>
      <c r="P884" s="235"/>
      <c r="Q884" s="235"/>
      <c r="R884" s="235"/>
      <c r="S884" s="235"/>
      <c r="T884" s="236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37" t="s">
        <v>134</v>
      </c>
      <c r="AU884" s="237" t="s">
        <v>81</v>
      </c>
      <c r="AV884" s="13" t="s">
        <v>81</v>
      </c>
      <c r="AW884" s="13" t="s">
        <v>31</v>
      </c>
      <c r="AX884" s="13" t="s">
        <v>74</v>
      </c>
      <c r="AY884" s="237" t="s">
        <v>126</v>
      </c>
    </row>
    <row r="885" s="13" customFormat="1">
      <c r="A885" s="13"/>
      <c r="B885" s="226"/>
      <c r="C885" s="227"/>
      <c r="D885" s="228" t="s">
        <v>134</v>
      </c>
      <c r="E885" s="229" t="s">
        <v>1</v>
      </c>
      <c r="F885" s="230" t="s">
        <v>504</v>
      </c>
      <c r="G885" s="227"/>
      <c r="H885" s="231">
        <v>29.149999999999999</v>
      </c>
      <c r="I885" s="232"/>
      <c r="J885" s="227"/>
      <c r="K885" s="227"/>
      <c r="L885" s="233"/>
      <c r="M885" s="234"/>
      <c r="N885" s="235"/>
      <c r="O885" s="235"/>
      <c r="P885" s="235"/>
      <c r="Q885" s="235"/>
      <c r="R885" s="235"/>
      <c r="S885" s="235"/>
      <c r="T885" s="236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37" t="s">
        <v>134</v>
      </c>
      <c r="AU885" s="237" t="s">
        <v>81</v>
      </c>
      <c r="AV885" s="13" t="s">
        <v>81</v>
      </c>
      <c r="AW885" s="13" t="s">
        <v>31</v>
      </c>
      <c r="AX885" s="13" t="s">
        <v>74</v>
      </c>
      <c r="AY885" s="237" t="s">
        <v>126</v>
      </c>
    </row>
    <row r="886" s="13" customFormat="1">
      <c r="A886" s="13"/>
      <c r="B886" s="226"/>
      <c r="C886" s="227"/>
      <c r="D886" s="228" t="s">
        <v>134</v>
      </c>
      <c r="E886" s="229" t="s">
        <v>1</v>
      </c>
      <c r="F886" s="230" t="s">
        <v>505</v>
      </c>
      <c r="G886" s="227"/>
      <c r="H886" s="231">
        <v>8.7100000000000009</v>
      </c>
      <c r="I886" s="232"/>
      <c r="J886" s="227"/>
      <c r="K886" s="227"/>
      <c r="L886" s="233"/>
      <c r="M886" s="234"/>
      <c r="N886" s="235"/>
      <c r="O886" s="235"/>
      <c r="P886" s="235"/>
      <c r="Q886" s="235"/>
      <c r="R886" s="235"/>
      <c r="S886" s="235"/>
      <c r="T886" s="23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7" t="s">
        <v>134</v>
      </c>
      <c r="AU886" s="237" t="s">
        <v>81</v>
      </c>
      <c r="AV886" s="13" t="s">
        <v>81</v>
      </c>
      <c r="AW886" s="13" t="s">
        <v>31</v>
      </c>
      <c r="AX886" s="13" t="s">
        <v>74</v>
      </c>
      <c r="AY886" s="237" t="s">
        <v>126</v>
      </c>
    </row>
    <row r="887" s="13" customFormat="1">
      <c r="A887" s="13"/>
      <c r="B887" s="226"/>
      <c r="C887" s="227"/>
      <c r="D887" s="228" t="s">
        <v>134</v>
      </c>
      <c r="E887" s="229" t="s">
        <v>1</v>
      </c>
      <c r="F887" s="230" t="s">
        <v>506</v>
      </c>
      <c r="G887" s="227"/>
      <c r="H887" s="231">
        <v>24.699999999999999</v>
      </c>
      <c r="I887" s="232"/>
      <c r="J887" s="227"/>
      <c r="K887" s="227"/>
      <c r="L887" s="233"/>
      <c r="M887" s="234"/>
      <c r="N887" s="235"/>
      <c r="O887" s="235"/>
      <c r="P887" s="235"/>
      <c r="Q887" s="235"/>
      <c r="R887" s="235"/>
      <c r="S887" s="235"/>
      <c r="T887" s="23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7" t="s">
        <v>134</v>
      </c>
      <c r="AU887" s="237" t="s">
        <v>81</v>
      </c>
      <c r="AV887" s="13" t="s">
        <v>81</v>
      </c>
      <c r="AW887" s="13" t="s">
        <v>31</v>
      </c>
      <c r="AX887" s="13" t="s">
        <v>74</v>
      </c>
      <c r="AY887" s="237" t="s">
        <v>126</v>
      </c>
    </row>
    <row r="888" s="13" customFormat="1">
      <c r="A888" s="13"/>
      <c r="B888" s="226"/>
      <c r="C888" s="227"/>
      <c r="D888" s="228" t="s">
        <v>134</v>
      </c>
      <c r="E888" s="229" t="s">
        <v>1</v>
      </c>
      <c r="F888" s="230" t="s">
        <v>507</v>
      </c>
      <c r="G888" s="227"/>
      <c r="H888" s="231">
        <v>24.870000000000001</v>
      </c>
      <c r="I888" s="232"/>
      <c r="J888" s="227"/>
      <c r="K888" s="227"/>
      <c r="L888" s="233"/>
      <c r="M888" s="234"/>
      <c r="N888" s="235"/>
      <c r="O888" s="235"/>
      <c r="P888" s="235"/>
      <c r="Q888" s="235"/>
      <c r="R888" s="235"/>
      <c r="S888" s="235"/>
      <c r="T888" s="23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7" t="s">
        <v>134</v>
      </c>
      <c r="AU888" s="237" t="s">
        <v>81</v>
      </c>
      <c r="AV888" s="13" t="s">
        <v>81</v>
      </c>
      <c r="AW888" s="13" t="s">
        <v>31</v>
      </c>
      <c r="AX888" s="13" t="s">
        <v>74</v>
      </c>
      <c r="AY888" s="237" t="s">
        <v>126</v>
      </c>
    </row>
    <row r="889" s="13" customFormat="1">
      <c r="A889" s="13"/>
      <c r="B889" s="226"/>
      <c r="C889" s="227"/>
      <c r="D889" s="228" t="s">
        <v>134</v>
      </c>
      <c r="E889" s="229" t="s">
        <v>1</v>
      </c>
      <c r="F889" s="230" t="s">
        <v>508</v>
      </c>
      <c r="G889" s="227"/>
      <c r="H889" s="231">
        <v>43.619999999999997</v>
      </c>
      <c r="I889" s="232"/>
      <c r="J889" s="227"/>
      <c r="K889" s="227"/>
      <c r="L889" s="233"/>
      <c r="M889" s="234"/>
      <c r="N889" s="235"/>
      <c r="O889" s="235"/>
      <c r="P889" s="235"/>
      <c r="Q889" s="235"/>
      <c r="R889" s="235"/>
      <c r="S889" s="235"/>
      <c r="T889" s="23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7" t="s">
        <v>134</v>
      </c>
      <c r="AU889" s="237" t="s">
        <v>81</v>
      </c>
      <c r="AV889" s="13" t="s">
        <v>81</v>
      </c>
      <c r="AW889" s="13" t="s">
        <v>31</v>
      </c>
      <c r="AX889" s="13" t="s">
        <v>74</v>
      </c>
      <c r="AY889" s="237" t="s">
        <v>126</v>
      </c>
    </row>
    <row r="890" s="13" customFormat="1">
      <c r="A890" s="13"/>
      <c r="B890" s="226"/>
      <c r="C890" s="227"/>
      <c r="D890" s="228" t="s">
        <v>134</v>
      </c>
      <c r="E890" s="229" t="s">
        <v>1</v>
      </c>
      <c r="F890" s="230" t="s">
        <v>509</v>
      </c>
      <c r="G890" s="227"/>
      <c r="H890" s="231">
        <v>41.380000000000003</v>
      </c>
      <c r="I890" s="232"/>
      <c r="J890" s="227"/>
      <c r="K890" s="227"/>
      <c r="L890" s="233"/>
      <c r="M890" s="234"/>
      <c r="N890" s="235"/>
      <c r="O890" s="235"/>
      <c r="P890" s="235"/>
      <c r="Q890" s="235"/>
      <c r="R890" s="235"/>
      <c r="S890" s="235"/>
      <c r="T890" s="23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7" t="s">
        <v>134</v>
      </c>
      <c r="AU890" s="237" t="s">
        <v>81</v>
      </c>
      <c r="AV890" s="13" t="s">
        <v>81</v>
      </c>
      <c r="AW890" s="13" t="s">
        <v>31</v>
      </c>
      <c r="AX890" s="13" t="s">
        <v>74</v>
      </c>
      <c r="AY890" s="237" t="s">
        <v>126</v>
      </c>
    </row>
    <row r="891" s="13" customFormat="1">
      <c r="A891" s="13"/>
      <c r="B891" s="226"/>
      <c r="C891" s="227"/>
      <c r="D891" s="228" t="s">
        <v>134</v>
      </c>
      <c r="E891" s="229" t="s">
        <v>1</v>
      </c>
      <c r="F891" s="230" t="s">
        <v>510</v>
      </c>
      <c r="G891" s="227"/>
      <c r="H891" s="231">
        <v>43.380000000000003</v>
      </c>
      <c r="I891" s="232"/>
      <c r="J891" s="227"/>
      <c r="K891" s="227"/>
      <c r="L891" s="233"/>
      <c r="M891" s="234"/>
      <c r="N891" s="235"/>
      <c r="O891" s="235"/>
      <c r="P891" s="235"/>
      <c r="Q891" s="235"/>
      <c r="R891" s="235"/>
      <c r="S891" s="235"/>
      <c r="T891" s="236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7" t="s">
        <v>134</v>
      </c>
      <c r="AU891" s="237" t="s">
        <v>81</v>
      </c>
      <c r="AV891" s="13" t="s">
        <v>81</v>
      </c>
      <c r="AW891" s="13" t="s">
        <v>31</v>
      </c>
      <c r="AX891" s="13" t="s">
        <v>74</v>
      </c>
      <c r="AY891" s="237" t="s">
        <v>126</v>
      </c>
    </row>
    <row r="892" s="13" customFormat="1">
      <c r="A892" s="13"/>
      <c r="B892" s="226"/>
      <c r="C892" s="227"/>
      <c r="D892" s="228" t="s">
        <v>134</v>
      </c>
      <c r="E892" s="229" t="s">
        <v>1</v>
      </c>
      <c r="F892" s="230" t="s">
        <v>511</v>
      </c>
      <c r="G892" s="227"/>
      <c r="H892" s="231">
        <v>28.109999999999999</v>
      </c>
      <c r="I892" s="232"/>
      <c r="J892" s="227"/>
      <c r="K892" s="227"/>
      <c r="L892" s="233"/>
      <c r="M892" s="234"/>
      <c r="N892" s="235"/>
      <c r="O892" s="235"/>
      <c r="P892" s="235"/>
      <c r="Q892" s="235"/>
      <c r="R892" s="235"/>
      <c r="S892" s="235"/>
      <c r="T892" s="23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7" t="s">
        <v>134</v>
      </c>
      <c r="AU892" s="237" t="s">
        <v>81</v>
      </c>
      <c r="AV892" s="13" t="s">
        <v>81</v>
      </c>
      <c r="AW892" s="13" t="s">
        <v>31</v>
      </c>
      <c r="AX892" s="13" t="s">
        <v>74</v>
      </c>
      <c r="AY892" s="237" t="s">
        <v>126</v>
      </c>
    </row>
    <row r="893" s="13" customFormat="1">
      <c r="A893" s="13"/>
      <c r="B893" s="226"/>
      <c r="C893" s="227"/>
      <c r="D893" s="228" t="s">
        <v>134</v>
      </c>
      <c r="E893" s="229" t="s">
        <v>1</v>
      </c>
      <c r="F893" s="230" t="s">
        <v>512</v>
      </c>
      <c r="G893" s="227"/>
      <c r="H893" s="231">
        <v>35.770000000000003</v>
      </c>
      <c r="I893" s="232"/>
      <c r="J893" s="227"/>
      <c r="K893" s="227"/>
      <c r="L893" s="233"/>
      <c r="M893" s="234"/>
      <c r="N893" s="235"/>
      <c r="O893" s="235"/>
      <c r="P893" s="235"/>
      <c r="Q893" s="235"/>
      <c r="R893" s="235"/>
      <c r="S893" s="235"/>
      <c r="T893" s="236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T893" s="237" t="s">
        <v>134</v>
      </c>
      <c r="AU893" s="237" t="s">
        <v>81</v>
      </c>
      <c r="AV893" s="13" t="s">
        <v>81</v>
      </c>
      <c r="AW893" s="13" t="s">
        <v>31</v>
      </c>
      <c r="AX893" s="13" t="s">
        <v>74</v>
      </c>
      <c r="AY893" s="237" t="s">
        <v>126</v>
      </c>
    </row>
    <row r="894" s="13" customFormat="1">
      <c r="A894" s="13"/>
      <c r="B894" s="226"/>
      <c r="C894" s="227"/>
      <c r="D894" s="228" t="s">
        <v>134</v>
      </c>
      <c r="E894" s="229" t="s">
        <v>1</v>
      </c>
      <c r="F894" s="230" t="s">
        <v>513</v>
      </c>
      <c r="G894" s="227"/>
      <c r="H894" s="231">
        <v>20.100000000000001</v>
      </c>
      <c r="I894" s="232"/>
      <c r="J894" s="227"/>
      <c r="K894" s="227"/>
      <c r="L894" s="233"/>
      <c r="M894" s="234"/>
      <c r="N894" s="235"/>
      <c r="O894" s="235"/>
      <c r="P894" s="235"/>
      <c r="Q894" s="235"/>
      <c r="R894" s="235"/>
      <c r="S894" s="235"/>
      <c r="T894" s="236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37" t="s">
        <v>134</v>
      </c>
      <c r="AU894" s="237" t="s">
        <v>81</v>
      </c>
      <c r="AV894" s="13" t="s">
        <v>81</v>
      </c>
      <c r="AW894" s="13" t="s">
        <v>31</v>
      </c>
      <c r="AX894" s="13" t="s">
        <v>74</v>
      </c>
      <c r="AY894" s="237" t="s">
        <v>126</v>
      </c>
    </row>
    <row r="895" s="13" customFormat="1">
      <c r="A895" s="13"/>
      <c r="B895" s="226"/>
      <c r="C895" s="227"/>
      <c r="D895" s="228" t="s">
        <v>134</v>
      </c>
      <c r="E895" s="229" t="s">
        <v>1</v>
      </c>
      <c r="F895" s="230" t="s">
        <v>514</v>
      </c>
      <c r="G895" s="227"/>
      <c r="H895" s="231">
        <v>24.190000000000001</v>
      </c>
      <c r="I895" s="232"/>
      <c r="J895" s="227"/>
      <c r="K895" s="227"/>
      <c r="L895" s="233"/>
      <c r="M895" s="234"/>
      <c r="N895" s="235"/>
      <c r="O895" s="235"/>
      <c r="P895" s="235"/>
      <c r="Q895" s="235"/>
      <c r="R895" s="235"/>
      <c r="S895" s="235"/>
      <c r="T895" s="236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37" t="s">
        <v>134</v>
      </c>
      <c r="AU895" s="237" t="s">
        <v>81</v>
      </c>
      <c r="AV895" s="13" t="s">
        <v>81</v>
      </c>
      <c r="AW895" s="13" t="s">
        <v>31</v>
      </c>
      <c r="AX895" s="13" t="s">
        <v>74</v>
      </c>
      <c r="AY895" s="237" t="s">
        <v>126</v>
      </c>
    </row>
    <row r="896" s="13" customFormat="1">
      <c r="A896" s="13"/>
      <c r="B896" s="226"/>
      <c r="C896" s="227"/>
      <c r="D896" s="228" t="s">
        <v>134</v>
      </c>
      <c r="E896" s="229" t="s">
        <v>1</v>
      </c>
      <c r="F896" s="230" t="s">
        <v>515</v>
      </c>
      <c r="G896" s="227"/>
      <c r="H896" s="231">
        <v>15.630000000000001</v>
      </c>
      <c r="I896" s="232"/>
      <c r="J896" s="227"/>
      <c r="K896" s="227"/>
      <c r="L896" s="233"/>
      <c r="M896" s="234"/>
      <c r="N896" s="235"/>
      <c r="O896" s="235"/>
      <c r="P896" s="235"/>
      <c r="Q896" s="235"/>
      <c r="R896" s="235"/>
      <c r="S896" s="235"/>
      <c r="T896" s="236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T896" s="237" t="s">
        <v>134</v>
      </c>
      <c r="AU896" s="237" t="s">
        <v>81</v>
      </c>
      <c r="AV896" s="13" t="s">
        <v>81</v>
      </c>
      <c r="AW896" s="13" t="s">
        <v>31</v>
      </c>
      <c r="AX896" s="13" t="s">
        <v>74</v>
      </c>
      <c r="AY896" s="237" t="s">
        <v>126</v>
      </c>
    </row>
    <row r="897" s="13" customFormat="1">
      <c r="A897" s="13"/>
      <c r="B897" s="226"/>
      <c r="C897" s="227"/>
      <c r="D897" s="228" t="s">
        <v>134</v>
      </c>
      <c r="E897" s="229" t="s">
        <v>1</v>
      </c>
      <c r="F897" s="230" t="s">
        <v>516</v>
      </c>
      <c r="G897" s="227"/>
      <c r="H897" s="231">
        <v>29.199999999999999</v>
      </c>
      <c r="I897" s="232"/>
      <c r="J897" s="227"/>
      <c r="K897" s="227"/>
      <c r="L897" s="233"/>
      <c r="M897" s="234"/>
      <c r="N897" s="235"/>
      <c r="O897" s="235"/>
      <c r="P897" s="235"/>
      <c r="Q897" s="235"/>
      <c r="R897" s="235"/>
      <c r="S897" s="235"/>
      <c r="T897" s="23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7" t="s">
        <v>134</v>
      </c>
      <c r="AU897" s="237" t="s">
        <v>81</v>
      </c>
      <c r="AV897" s="13" t="s">
        <v>81</v>
      </c>
      <c r="AW897" s="13" t="s">
        <v>31</v>
      </c>
      <c r="AX897" s="13" t="s">
        <v>74</v>
      </c>
      <c r="AY897" s="237" t="s">
        <v>126</v>
      </c>
    </row>
    <row r="898" s="13" customFormat="1">
      <c r="A898" s="13"/>
      <c r="B898" s="226"/>
      <c r="C898" s="227"/>
      <c r="D898" s="228" t="s">
        <v>134</v>
      </c>
      <c r="E898" s="229" t="s">
        <v>1</v>
      </c>
      <c r="F898" s="230" t="s">
        <v>517</v>
      </c>
      <c r="G898" s="227"/>
      <c r="H898" s="231">
        <v>40.299999999999997</v>
      </c>
      <c r="I898" s="232"/>
      <c r="J898" s="227"/>
      <c r="K898" s="227"/>
      <c r="L898" s="233"/>
      <c r="M898" s="234"/>
      <c r="N898" s="235"/>
      <c r="O898" s="235"/>
      <c r="P898" s="235"/>
      <c r="Q898" s="235"/>
      <c r="R898" s="235"/>
      <c r="S898" s="235"/>
      <c r="T898" s="236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37" t="s">
        <v>134</v>
      </c>
      <c r="AU898" s="237" t="s">
        <v>81</v>
      </c>
      <c r="AV898" s="13" t="s">
        <v>81</v>
      </c>
      <c r="AW898" s="13" t="s">
        <v>31</v>
      </c>
      <c r="AX898" s="13" t="s">
        <v>74</v>
      </c>
      <c r="AY898" s="237" t="s">
        <v>126</v>
      </c>
    </row>
    <row r="899" s="13" customFormat="1">
      <c r="A899" s="13"/>
      <c r="B899" s="226"/>
      <c r="C899" s="227"/>
      <c r="D899" s="228" t="s">
        <v>134</v>
      </c>
      <c r="E899" s="229" t="s">
        <v>1</v>
      </c>
      <c r="F899" s="230" t="s">
        <v>518</v>
      </c>
      <c r="G899" s="227"/>
      <c r="H899" s="231">
        <v>40.659999999999997</v>
      </c>
      <c r="I899" s="232"/>
      <c r="J899" s="227"/>
      <c r="K899" s="227"/>
      <c r="L899" s="233"/>
      <c r="M899" s="234"/>
      <c r="N899" s="235"/>
      <c r="O899" s="235"/>
      <c r="P899" s="235"/>
      <c r="Q899" s="235"/>
      <c r="R899" s="235"/>
      <c r="S899" s="235"/>
      <c r="T899" s="236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37" t="s">
        <v>134</v>
      </c>
      <c r="AU899" s="237" t="s">
        <v>81</v>
      </c>
      <c r="AV899" s="13" t="s">
        <v>81</v>
      </c>
      <c r="AW899" s="13" t="s">
        <v>31</v>
      </c>
      <c r="AX899" s="13" t="s">
        <v>74</v>
      </c>
      <c r="AY899" s="237" t="s">
        <v>126</v>
      </c>
    </row>
    <row r="900" s="13" customFormat="1">
      <c r="A900" s="13"/>
      <c r="B900" s="226"/>
      <c r="C900" s="227"/>
      <c r="D900" s="228" t="s">
        <v>134</v>
      </c>
      <c r="E900" s="229" t="s">
        <v>1</v>
      </c>
      <c r="F900" s="230" t="s">
        <v>519</v>
      </c>
      <c r="G900" s="227"/>
      <c r="H900" s="231">
        <v>38.350000000000001</v>
      </c>
      <c r="I900" s="232"/>
      <c r="J900" s="227"/>
      <c r="K900" s="227"/>
      <c r="L900" s="233"/>
      <c r="M900" s="234"/>
      <c r="N900" s="235"/>
      <c r="O900" s="235"/>
      <c r="P900" s="235"/>
      <c r="Q900" s="235"/>
      <c r="R900" s="235"/>
      <c r="S900" s="235"/>
      <c r="T900" s="236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T900" s="237" t="s">
        <v>134</v>
      </c>
      <c r="AU900" s="237" t="s">
        <v>81</v>
      </c>
      <c r="AV900" s="13" t="s">
        <v>81</v>
      </c>
      <c r="AW900" s="13" t="s">
        <v>31</v>
      </c>
      <c r="AX900" s="13" t="s">
        <v>74</v>
      </c>
      <c r="AY900" s="237" t="s">
        <v>126</v>
      </c>
    </row>
    <row r="901" s="13" customFormat="1">
      <c r="A901" s="13"/>
      <c r="B901" s="226"/>
      <c r="C901" s="227"/>
      <c r="D901" s="228" t="s">
        <v>134</v>
      </c>
      <c r="E901" s="229" t="s">
        <v>1</v>
      </c>
      <c r="F901" s="230" t="s">
        <v>520</v>
      </c>
      <c r="G901" s="227"/>
      <c r="H901" s="231">
        <v>39.719999999999999</v>
      </c>
      <c r="I901" s="232"/>
      <c r="J901" s="227"/>
      <c r="K901" s="227"/>
      <c r="L901" s="233"/>
      <c r="M901" s="234"/>
      <c r="N901" s="235"/>
      <c r="O901" s="235"/>
      <c r="P901" s="235"/>
      <c r="Q901" s="235"/>
      <c r="R901" s="235"/>
      <c r="S901" s="235"/>
      <c r="T901" s="23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7" t="s">
        <v>134</v>
      </c>
      <c r="AU901" s="237" t="s">
        <v>81</v>
      </c>
      <c r="AV901" s="13" t="s">
        <v>81</v>
      </c>
      <c r="AW901" s="13" t="s">
        <v>31</v>
      </c>
      <c r="AX901" s="13" t="s">
        <v>74</v>
      </c>
      <c r="AY901" s="237" t="s">
        <v>126</v>
      </c>
    </row>
    <row r="902" s="13" customFormat="1">
      <c r="A902" s="13"/>
      <c r="B902" s="226"/>
      <c r="C902" s="227"/>
      <c r="D902" s="228" t="s">
        <v>134</v>
      </c>
      <c r="E902" s="229" t="s">
        <v>1</v>
      </c>
      <c r="F902" s="230" t="s">
        <v>521</v>
      </c>
      <c r="G902" s="227"/>
      <c r="H902" s="231">
        <v>41.340000000000003</v>
      </c>
      <c r="I902" s="232"/>
      <c r="J902" s="227"/>
      <c r="K902" s="227"/>
      <c r="L902" s="233"/>
      <c r="M902" s="234"/>
      <c r="N902" s="235"/>
      <c r="O902" s="235"/>
      <c r="P902" s="235"/>
      <c r="Q902" s="235"/>
      <c r="R902" s="235"/>
      <c r="S902" s="235"/>
      <c r="T902" s="236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7" t="s">
        <v>134</v>
      </c>
      <c r="AU902" s="237" t="s">
        <v>81</v>
      </c>
      <c r="AV902" s="13" t="s">
        <v>81</v>
      </c>
      <c r="AW902" s="13" t="s">
        <v>31</v>
      </c>
      <c r="AX902" s="13" t="s">
        <v>74</v>
      </c>
      <c r="AY902" s="237" t="s">
        <v>126</v>
      </c>
    </row>
    <row r="903" s="13" customFormat="1">
      <c r="A903" s="13"/>
      <c r="B903" s="226"/>
      <c r="C903" s="227"/>
      <c r="D903" s="228" t="s">
        <v>134</v>
      </c>
      <c r="E903" s="229" t="s">
        <v>1</v>
      </c>
      <c r="F903" s="230" t="s">
        <v>522</v>
      </c>
      <c r="G903" s="227"/>
      <c r="H903" s="231">
        <v>42.950000000000003</v>
      </c>
      <c r="I903" s="232"/>
      <c r="J903" s="227"/>
      <c r="K903" s="227"/>
      <c r="L903" s="233"/>
      <c r="M903" s="234"/>
      <c r="N903" s="235"/>
      <c r="O903" s="235"/>
      <c r="P903" s="235"/>
      <c r="Q903" s="235"/>
      <c r="R903" s="235"/>
      <c r="S903" s="235"/>
      <c r="T903" s="236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37" t="s">
        <v>134</v>
      </c>
      <c r="AU903" s="237" t="s">
        <v>81</v>
      </c>
      <c r="AV903" s="13" t="s">
        <v>81</v>
      </c>
      <c r="AW903" s="13" t="s">
        <v>31</v>
      </c>
      <c r="AX903" s="13" t="s">
        <v>74</v>
      </c>
      <c r="AY903" s="237" t="s">
        <v>126</v>
      </c>
    </row>
    <row r="904" s="13" customFormat="1">
      <c r="A904" s="13"/>
      <c r="B904" s="226"/>
      <c r="C904" s="227"/>
      <c r="D904" s="228" t="s">
        <v>134</v>
      </c>
      <c r="E904" s="229" t="s">
        <v>1</v>
      </c>
      <c r="F904" s="230" t="s">
        <v>523</v>
      </c>
      <c r="G904" s="227"/>
      <c r="H904" s="231">
        <v>43.100000000000001</v>
      </c>
      <c r="I904" s="232"/>
      <c r="J904" s="227"/>
      <c r="K904" s="227"/>
      <c r="L904" s="233"/>
      <c r="M904" s="234"/>
      <c r="N904" s="235"/>
      <c r="O904" s="235"/>
      <c r="P904" s="235"/>
      <c r="Q904" s="235"/>
      <c r="R904" s="235"/>
      <c r="S904" s="235"/>
      <c r="T904" s="236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37" t="s">
        <v>134</v>
      </c>
      <c r="AU904" s="237" t="s">
        <v>81</v>
      </c>
      <c r="AV904" s="13" t="s">
        <v>81</v>
      </c>
      <c r="AW904" s="13" t="s">
        <v>31</v>
      </c>
      <c r="AX904" s="13" t="s">
        <v>74</v>
      </c>
      <c r="AY904" s="237" t="s">
        <v>126</v>
      </c>
    </row>
    <row r="905" s="13" customFormat="1">
      <c r="A905" s="13"/>
      <c r="B905" s="226"/>
      <c r="C905" s="227"/>
      <c r="D905" s="228" t="s">
        <v>134</v>
      </c>
      <c r="E905" s="229" t="s">
        <v>1</v>
      </c>
      <c r="F905" s="230" t="s">
        <v>524</v>
      </c>
      <c r="G905" s="227"/>
      <c r="H905" s="231">
        <v>41.710000000000001</v>
      </c>
      <c r="I905" s="232"/>
      <c r="J905" s="227"/>
      <c r="K905" s="227"/>
      <c r="L905" s="233"/>
      <c r="M905" s="234"/>
      <c r="N905" s="235"/>
      <c r="O905" s="235"/>
      <c r="P905" s="235"/>
      <c r="Q905" s="235"/>
      <c r="R905" s="235"/>
      <c r="S905" s="235"/>
      <c r="T905" s="236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37" t="s">
        <v>134</v>
      </c>
      <c r="AU905" s="237" t="s">
        <v>81</v>
      </c>
      <c r="AV905" s="13" t="s">
        <v>81</v>
      </c>
      <c r="AW905" s="13" t="s">
        <v>31</v>
      </c>
      <c r="AX905" s="13" t="s">
        <v>74</v>
      </c>
      <c r="AY905" s="237" t="s">
        <v>126</v>
      </c>
    </row>
    <row r="906" s="13" customFormat="1">
      <c r="A906" s="13"/>
      <c r="B906" s="226"/>
      <c r="C906" s="227"/>
      <c r="D906" s="228" t="s">
        <v>134</v>
      </c>
      <c r="E906" s="229" t="s">
        <v>1</v>
      </c>
      <c r="F906" s="230" t="s">
        <v>525</v>
      </c>
      <c r="G906" s="227"/>
      <c r="H906" s="231">
        <v>25.260000000000002</v>
      </c>
      <c r="I906" s="232"/>
      <c r="J906" s="227"/>
      <c r="K906" s="227"/>
      <c r="L906" s="233"/>
      <c r="M906" s="234"/>
      <c r="N906" s="235"/>
      <c r="O906" s="235"/>
      <c r="P906" s="235"/>
      <c r="Q906" s="235"/>
      <c r="R906" s="235"/>
      <c r="S906" s="235"/>
      <c r="T906" s="236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T906" s="237" t="s">
        <v>134</v>
      </c>
      <c r="AU906" s="237" t="s">
        <v>81</v>
      </c>
      <c r="AV906" s="13" t="s">
        <v>81</v>
      </c>
      <c r="AW906" s="13" t="s">
        <v>31</v>
      </c>
      <c r="AX906" s="13" t="s">
        <v>74</v>
      </c>
      <c r="AY906" s="237" t="s">
        <v>126</v>
      </c>
    </row>
    <row r="907" s="13" customFormat="1">
      <c r="A907" s="13"/>
      <c r="B907" s="226"/>
      <c r="C907" s="227"/>
      <c r="D907" s="228" t="s">
        <v>134</v>
      </c>
      <c r="E907" s="229" t="s">
        <v>1</v>
      </c>
      <c r="F907" s="230" t="s">
        <v>526</v>
      </c>
      <c r="G907" s="227"/>
      <c r="H907" s="231">
        <v>34.100000000000001</v>
      </c>
      <c r="I907" s="232"/>
      <c r="J907" s="227"/>
      <c r="K907" s="227"/>
      <c r="L907" s="233"/>
      <c r="M907" s="234"/>
      <c r="N907" s="235"/>
      <c r="O907" s="235"/>
      <c r="P907" s="235"/>
      <c r="Q907" s="235"/>
      <c r="R907" s="235"/>
      <c r="S907" s="235"/>
      <c r="T907" s="236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37" t="s">
        <v>134</v>
      </c>
      <c r="AU907" s="237" t="s">
        <v>81</v>
      </c>
      <c r="AV907" s="13" t="s">
        <v>81</v>
      </c>
      <c r="AW907" s="13" t="s">
        <v>31</v>
      </c>
      <c r="AX907" s="13" t="s">
        <v>74</v>
      </c>
      <c r="AY907" s="237" t="s">
        <v>126</v>
      </c>
    </row>
    <row r="908" s="13" customFormat="1">
      <c r="A908" s="13"/>
      <c r="B908" s="226"/>
      <c r="C908" s="227"/>
      <c r="D908" s="228" t="s">
        <v>134</v>
      </c>
      <c r="E908" s="229" t="s">
        <v>1</v>
      </c>
      <c r="F908" s="230" t="s">
        <v>527</v>
      </c>
      <c r="G908" s="227"/>
      <c r="H908" s="231">
        <v>43.030000000000001</v>
      </c>
      <c r="I908" s="232"/>
      <c r="J908" s="227"/>
      <c r="K908" s="227"/>
      <c r="L908" s="233"/>
      <c r="M908" s="234"/>
      <c r="N908" s="235"/>
      <c r="O908" s="235"/>
      <c r="P908" s="235"/>
      <c r="Q908" s="235"/>
      <c r="R908" s="235"/>
      <c r="S908" s="235"/>
      <c r="T908" s="236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37" t="s">
        <v>134</v>
      </c>
      <c r="AU908" s="237" t="s">
        <v>81</v>
      </c>
      <c r="AV908" s="13" t="s">
        <v>81</v>
      </c>
      <c r="AW908" s="13" t="s">
        <v>31</v>
      </c>
      <c r="AX908" s="13" t="s">
        <v>74</v>
      </c>
      <c r="AY908" s="237" t="s">
        <v>126</v>
      </c>
    </row>
    <row r="909" s="13" customFormat="1">
      <c r="A909" s="13"/>
      <c r="B909" s="226"/>
      <c r="C909" s="227"/>
      <c r="D909" s="228" t="s">
        <v>134</v>
      </c>
      <c r="E909" s="229" t="s">
        <v>1</v>
      </c>
      <c r="F909" s="230" t="s">
        <v>528</v>
      </c>
      <c r="G909" s="227"/>
      <c r="H909" s="231">
        <v>15.32</v>
      </c>
      <c r="I909" s="232"/>
      <c r="J909" s="227"/>
      <c r="K909" s="227"/>
      <c r="L909" s="233"/>
      <c r="M909" s="234"/>
      <c r="N909" s="235"/>
      <c r="O909" s="235"/>
      <c r="P909" s="235"/>
      <c r="Q909" s="235"/>
      <c r="R909" s="235"/>
      <c r="S909" s="235"/>
      <c r="T909" s="23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7" t="s">
        <v>134</v>
      </c>
      <c r="AU909" s="237" t="s">
        <v>81</v>
      </c>
      <c r="AV909" s="13" t="s">
        <v>81</v>
      </c>
      <c r="AW909" s="13" t="s">
        <v>31</v>
      </c>
      <c r="AX909" s="13" t="s">
        <v>74</v>
      </c>
      <c r="AY909" s="237" t="s">
        <v>126</v>
      </c>
    </row>
    <row r="910" s="13" customFormat="1">
      <c r="A910" s="13"/>
      <c r="B910" s="226"/>
      <c r="C910" s="227"/>
      <c r="D910" s="228" t="s">
        <v>134</v>
      </c>
      <c r="E910" s="229" t="s">
        <v>1</v>
      </c>
      <c r="F910" s="230" t="s">
        <v>529</v>
      </c>
      <c r="G910" s="227"/>
      <c r="H910" s="231">
        <v>43.329999999999998</v>
      </c>
      <c r="I910" s="232"/>
      <c r="J910" s="227"/>
      <c r="K910" s="227"/>
      <c r="L910" s="233"/>
      <c r="M910" s="234"/>
      <c r="N910" s="235"/>
      <c r="O910" s="235"/>
      <c r="P910" s="235"/>
      <c r="Q910" s="235"/>
      <c r="R910" s="235"/>
      <c r="S910" s="235"/>
      <c r="T910" s="236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7" t="s">
        <v>134</v>
      </c>
      <c r="AU910" s="237" t="s">
        <v>81</v>
      </c>
      <c r="AV910" s="13" t="s">
        <v>81</v>
      </c>
      <c r="AW910" s="13" t="s">
        <v>31</v>
      </c>
      <c r="AX910" s="13" t="s">
        <v>74</v>
      </c>
      <c r="AY910" s="237" t="s">
        <v>126</v>
      </c>
    </row>
    <row r="911" s="13" customFormat="1">
      <c r="A911" s="13"/>
      <c r="B911" s="226"/>
      <c r="C911" s="227"/>
      <c r="D911" s="228" t="s">
        <v>134</v>
      </c>
      <c r="E911" s="229" t="s">
        <v>1</v>
      </c>
      <c r="F911" s="230" t="s">
        <v>530</v>
      </c>
      <c r="G911" s="227"/>
      <c r="H911" s="231">
        <v>41.039999999999999</v>
      </c>
      <c r="I911" s="232"/>
      <c r="J911" s="227"/>
      <c r="K911" s="227"/>
      <c r="L911" s="233"/>
      <c r="M911" s="234"/>
      <c r="N911" s="235"/>
      <c r="O911" s="235"/>
      <c r="P911" s="235"/>
      <c r="Q911" s="235"/>
      <c r="R911" s="235"/>
      <c r="S911" s="235"/>
      <c r="T911" s="236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T911" s="237" t="s">
        <v>134</v>
      </c>
      <c r="AU911" s="237" t="s">
        <v>81</v>
      </c>
      <c r="AV911" s="13" t="s">
        <v>81</v>
      </c>
      <c r="AW911" s="13" t="s">
        <v>31</v>
      </c>
      <c r="AX911" s="13" t="s">
        <v>74</v>
      </c>
      <c r="AY911" s="237" t="s">
        <v>126</v>
      </c>
    </row>
    <row r="912" s="13" customFormat="1">
      <c r="A912" s="13"/>
      <c r="B912" s="226"/>
      <c r="C912" s="227"/>
      <c r="D912" s="228" t="s">
        <v>134</v>
      </c>
      <c r="E912" s="229" t="s">
        <v>1</v>
      </c>
      <c r="F912" s="230" t="s">
        <v>531</v>
      </c>
      <c r="G912" s="227"/>
      <c r="H912" s="231">
        <v>41.590000000000003</v>
      </c>
      <c r="I912" s="232"/>
      <c r="J912" s="227"/>
      <c r="K912" s="227"/>
      <c r="L912" s="233"/>
      <c r="M912" s="234"/>
      <c r="N912" s="235"/>
      <c r="O912" s="235"/>
      <c r="P912" s="235"/>
      <c r="Q912" s="235"/>
      <c r="R912" s="235"/>
      <c r="S912" s="235"/>
      <c r="T912" s="23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7" t="s">
        <v>134</v>
      </c>
      <c r="AU912" s="237" t="s">
        <v>81</v>
      </c>
      <c r="AV912" s="13" t="s">
        <v>81</v>
      </c>
      <c r="AW912" s="13" t="s">
        <v>31</v>
      </c>
      <c r="AX912" s="13" t="s">
        <v>74</v>
      </c>
      <c r="AY912" s="237" t="s">
        <v>126</v>
      </c>
    </row>
    <row r="913" s="13" customFormat="1">
      <c r="A913" s="13"/>
      <c r="B913" s="226"/>
      <c r="C913" s="227"/>
      <c r="D913" s="228" t="s">
        <v>134</v>
      </c>
      <c r="E913" s="229" t="s">
        <v>1</v>
      </c>
      <c r="F913" s="230" t="s">
        <v>532</v>
      </c>
      <c r="G913" s="227"/>
      <c r="H913" s="231">
        <v>40.200000000000003</v>
      </c>
      <c r="I913" s="232"/>
      <c r="J913" s="227"/>
      <c r="K913" s="227"/>
      <c r="L913" s="233"/>
      <c r="M913" s="234"/>
      <c r="N913" s="235"/>
      <c r="O913" s="235"/>
      <c r="P913" s="235"/>
      <c r="Q913" s="235"/>
      <c r="R913" s="235"/>
      <c r="S913" s="235"/>
      <c r="T913" s="23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7" t="s">
        <v>134</v>
      </c>
      <c r="AU913" s="237" t="s">
        <v>81</v>
      </c>
      <c r="AV913" s="13" t="s">
        <v>81</v>
      </c>
      <c r="AW913" s="13" t="s">
        <v>31</v>
      </c>
      <c r="AX913" s="13" t="s">
        <v>74</v>
      </c>
      <c r="AY913" s="237" t="s">
        <v>126</v>
      </c>
    </row>
    <row r="914" s="14" customFormat="1">
      <c r="A914" s="14"/>
      <c r="B914" s="238"/>
      <c r="C914" s="239"/>
      <c r="D914" s="228" t="s">
        <v>134</v>
      </c>
      <c r="E914" s="240" t="s">
        <v>1</v>
      </c>
      <c r="F914" s="241" t="s">
        <v>137</v>
      </c>
      <c r="G914" s="239"/>
      <c r="H914" s="242">
        <v>1935.26</v>
      </c>
      <c r="I914" s="243"/>
      <c r="J914" s="239"/>
      <c r="K914" s="239"/>
      <c r="L914" s="244"/>
      <c r="M914" s="245"/>
      <c r="N914" s="246"/>
      <c r="O914" s="246"/>
      <c r="P914" s="246"/>
      <c r="Q914" s="246"/>
      <c r="R914" s="246"/>
      <c r="S914" s="246"/>
      <c r="T914" s="247"/>
      <c r="U914" s="14"/>
      <c r="V914" s="14"/>
      <c r="W914" s="14"/>
      <c r="X914" s="14"/>
      <c r="Y914" s="14"/>
      <c r="Z914" s="14"/>
      <c r="AA914" s="14"/>
      <c r="AB914" s="14"/>
      <c r="AC914" s="14"/>
      <c r="AD914" s="14"/>
      <c r="AE914" s="14"/>
      <c r="AT914" s="248" t="s">
        <v>134</v>
      </c>
      <c r="AU914" s="248" t="s">
        <v>81</v>
      </c>
      <c r="AV914" s="14" t="s">
        <v>132</v>
      </c>
      <c r="AW914" s="14" t="s">
        <v>31</v>
      </c>
      <c r="AX914" s="14" t="s">
        <v>79</v>
      </c>
      <c r="AY914" s="248" t="s">
        <v>126</v>
      </c>
    </row>
    <row r="915" s="2" customFormat="1" ht="24.15" customHeight="1">
      <c r="A915" s="38"/>
      <c r="B915" s="39"/>
      <c r="C915" s="212" t="s">
        <v>641</v>
      </c>
      <c r="D915" s="212" t="s">
        <v>128</v>
      </c>
      <c r="E915" s="213" t="s">
        <v>642</v>
      </c>
      <c r="F915" s="214" t="s">
        <v>643</v>
      </c>
      <c r="G915" s="215" t="s">
        <v>131</v>
      </c>
      <c r="H915" s="216">
        <v>1935.26</v>
      </c>
      <c r="I915" s="217"/>
      <c r="J915" s="218">
        <f>ROUND(I915*H915,2)</f>
        <v>0</v>
      </c>
      <c r="K915" s="219"/>
      <c r="L915" s="44"/>
      <c r="M915" s="220" t="s">
        <v>1</v>
      </c>
      <c r="N915" s="221" t="s">
        <v>39</v>
      </c>
      <c r="O915" s="91"/>
      <c r="P915" s="222">
        <f>O915*H915</f>
        <v>0</v>
      </c>
      <c r="Q915" s="222">
        <v>0</v>
      </c>
      <c r="R915" s="222">
        <f>Q915*H915</f>
        <v>0</v>
      </c>
      <c r="S915" s="222">
        <v>0</v>
      </c>
      <c r="T915" s="223">
        <f>S915*H915</f>
        <v>0</v>
      </c>
      <c r="U915" s="38"/>
      <c r="V915" s="38"/>
      <c r="W915" s="38"/>
      <c r="X915" s="38"/>
      <c r="Y915" s="38"/>
      <c r="Z915" s="38"/>
      <c r="AA915" s="38"/>
      <c r="AB915" s="38"/>
      <c r="AC915" s="38"/>
      <c r="AD915" s="38"/>
      <c r="AE915" s="38"/>
      <c r="AR915" s="224" t="s">
        <v>132</v>
      </c>
      <c r="AT915" s="224" t="s">
        <v>128</v>
      </c>
      <c r="AU915" s="224" t="s">
        <v>81</v>
      </c>
      <c r="AY915" s="17" t="s">
        <v>126</v>
      </c>
      <c r="BE915" s="225">
        <f>IF(N915="základní",J915,0)</f>
        <v>0</v>
      </c>
      <c r="BF915" s="225">
        <f>IF(N915="snížená",J915,0)</f>
        <v>0</v>
      </c>
      <c r="BG915" s="225">
        <f>IF(N915="zákl. přenesená",J915,0)</f>
        <v>0</v>
      </c>
      <c r="BH915" s="225">
        <f>IF(N915="sníž. přenesená",J915,0)</f>
        <v>0</v>
      </c>
      <c r="BI915" s="225">
        <f>IF(N915="nulová",J915,0)</f>
        <v>0</v>
      </c>
      <c r="BJ915" s="17" t="s">
        <v>79</v>
      </c>
      <c r="BK915" s="225">
        <f>ROUND(I915*H915,2)</f>
        <v>0</v>
      </c>
      <c r="BL915" s="17" t="s">
        <v>132</v>
      </c>
      <c r="BM915" s="224" t="s">
        <v>644</v>
      </c>
    </row>
    <row r="916" s="13" customFormat="1">
      <c r="A916" s="13"/>
      <c r="B916" s="226"/>
      <c r="C916" s="227"/>
      <c r="D916" s="228" t="s">
        <v>134</v>
      </c>
      <c r="E916" s="229" t="s">
        <v>1</v>
      </c>
      <c r="F916" s="230" t="s">
        <v>468</v>
      </c>
      <c r="G916" s="227"/>
      <c r="H916" s="231">
        <v>6.5</v>
      </c>
      <c r="I916" s="232"/>
      <c r="J916" s="227"/>
      <c r="K916" s="227"/>
      <c r="L916" s="233"/>
      <c r="M916" s="234"/>
      <c r="N916" s="235"/>
      <c r="O916" s="235"/>
      <c r="P916" s="235"/>
      <c r="Q916" s="235"/>
      <c r="R916" s="235"/>
      <c r="S916" s="235"/>
      <c r="T916" s="236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7" t="s">
        <v>134</v>
      </c>
      <c r="AU916" s="237" t="s">
        <v>81</v>
      </c>
      <c r="AV916" s="13" t="s">
        <v>81</v>
      </c>
      <c r="AW916" s="13" t="s">
        <v>31</v>
      </c>
      <c r="AX916" s="13" t="s">
        <v>74</v>
      </c>
      <c r="AY916" s="237" t="s">
        <v>126</v>
      </c>
    </row>
    <row r="917" s="13" customFormat="1">
      <c r="A917" s="13"/>
      <c r="B917" s="226"/>
      <c r="C917" s="227"/>
      <c r="D917" s="228" t="s">
        <v>134</v>
      </c>
      <c r="E917" s="229" t="s">
        <v>1</v>
      </c>
      <c r="F917" s="230" t="s">
        <v>469</v>
      </c>
      <c r="G917" s="227"/>
      <c r="H917" s="231">
        <v>78.150000000000006</v>
      </c>
      <c r="I917" s="232"/>
      <c r="J917" s="227"/>
      <c r="K917" s="227"/>
      <c r="L917" s="233"/>
      <c r="M917" s="234"/>
      <c r="N917" s="235"/>
      <c r="O917" s="235"/>
      <c r="P917" s="235"/>
      <c r="Q917" s="235"/>
      <c r="R917" s="235"/>
      <c r="S917" s="235"/>
      <c r="T917" s="23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7" t="s">
        <v>134</v>
      </c>
      <c r="AU917" s="237" t="s">
        <v>81</v>
      </c>
      <c r="AV917" s="13" t="s">
        <v>81</v>
      </c>
      <c r="AW917" s="13" t="s">
        <v>31</v>
      </c>
      <c r="AX917" s="13" t="s">
        <v>74</v>
      </c>
      <c r="AY917" s="237" t="s">
        <v>126</v>
      </c>
    </row>
    <row r="918" s="13" customFormat="1">
      <c r="A918" s="13"/>
      <c r="B918" s="226"/>
      <c r="C918" s="227"/>
      <c r="D918" s="228" t="s">
        <v>134</v>
      </c>
      <c r="E918" s="229" t="s">
        <v>1</v>
      </c>
      <c r="F918" s="230" t="s">
        <v>470</v>
      </c>
      <c r="G918" s="227"/>
      <c r="H918" s="231">
        <v>97.069999999999993</v>
      </c>
      <c r="I918" s="232"/>
      <c r="J918" s="227"/>
      <c r="K918" s="227"/>
      <c r="L918" s="233"/>
      <c r="M918" s="234"/>
      <c r="N918" s="235"/>
      <c r="O918" s="235"/>
      <c r="P918" s="235"/>
      <c r="Q918" s="235"/>
      <c r="R918" s="235"/>
      <c r="S918" s="235"/>
      <c r="T918" s="236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7" t="s">
        <v>134</v>
      </c>
      <c r="AU918" s="237" t="s">
        <v>81</v>
      </c>
      <c r="AV918" s="13" t="s">
        <v>81</v>
      </c>
      <c r="AW918" s="13" t="s">
        <v>31</v>
      </c>
      <c r="AX918" s="13" t="s">
        <v>74</v>
      </c>
      <c r="AY918" s="237" t="s">
        <v>126</v>
      </c>
    </row>
    <row r="919" s="13" customFormat="1">
      <c r="A919" s="13"/>
      <c r="B919" s="226"/>
      <c r="C919" s="227"/>
      <c r="D919" s="228" t="s">
        <v>134</v>
      </c>
      <c r="E919" s="229" t="s">
        <v>1</v>
      </c>
      <c r="F919" s="230" t="s">
        <v>471</v>
      </c>
      <c r="G919" s="227"/>
      <c r="H919" s="231">
        <v>20.140000000000001</v>
      </c>
      <c r="I919" s="232"/>
      <c r="J919" s="227"/>
      <c r="K919" s="227"/>
      <c r="L919" s="233"/>
      <c r="M919" s="234"/>
      <c r="N919" s="235"/>
      <c r="O919" s="235"/>
      <c r="P919" s="235"/>
      <c r="Q919" s="235"/>
      <c r="R919" s="235"/>
      <c r="S919" s="235"/>
      <c r="T919" s="23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7" t="s">
        <v>134</v>
      </c>
      <c r="AU919" s="237" t="s">
        <v>81</v>
      </c>
      <c r="AV919" s="13" t="s">
        <v>81</v>
      </c>
      <c r="AW919" s="13" t="s">
        <v>31</v>
      </c>
      <c r="AX919" s="13" t="s">
        <v>74</v>
      </c>
      <c r="AY919" s="237" t="s">
        <v>126</v>
      </c>
    </row>
    <row r="920" s="13" customFormat="1">
      <c r="A920" s="13"/>
      <c r="B920" s="226"/>
      <c r="C920" s="227"/>
      <c r="D920" s="228" t="s">
        <v>134</v>
      </c>
      <c r="E920" s="229" t="s">
        <v>1</v>
      </c>
      <c r="F920" s="230" t="s">
        <v>472</v>
      </c>
      <c r="G920" s="227"/>
      <c r="H920" s="231">
        <v>16.120000000000001</v>
      </c>
      <c r="I920" s="232"/>
      <c r="J920" s="227"/>
      <c r="K920" s="227"/>
      <c r="L920" s="233"/>
      <c r="M920" s="234"/>
      <c r="N920" s="235"/>
      <c r="O920" s="235"/>
      <c r="P920" s="235"/>
      <c r="Q920" s="235"/>
      <c r="R920" s="235"/>
      <c r="S920" s="235"/>
      <c r="T920" s="236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7" t="s">
        <v>134</v>
      </c>
      <c r="AU920" s="237" t="s">
        <v>81</v>
      </c>
      <c r="AV920" s="13" t="s">
        <v>81</v>
      </c>
      <c r="AW920" s="13" t="s">
        <v>31</v>
      </c>
      <c r="AX920" s="13" t="s">
        <v>74</v>
      </c>
      <c r="AY920" s="237" t="s">
        <v>126</v>
      </c>
    </row>
    <row r="921" s="13" customFormat="1">
      <c r="A921" s="13"/>
      <c r="B921" s="226"/>
      <c r="C921" s="227"/>
      <c r="D921" s="228" t="s">
        <v>134</v>
      </c>
      <c r="E921" s="229" t="s">
        <v>1</v>
      </c>
      <c r="F921" s="230" t="s">
        <v>473</v>
      </c>
      <c r="G921" s="227"/>
      <c r="H921" s="231">
        <v>7.5899999999999999</v>
      </c>
      <c r="I921" s="232"/>
      <c r="J921" s="227"/>
      <c r="K921" s="227"/>
      <c r="L921" s="233"/>
      <c r="M921" s="234"/>
      <c r="N921" s="235"/>
      <c r="O921" s="235"/>
      <c r="P921" s="235"/>
      <c r="Q921" s="235"/>
      <c r="R921" s="235"/>
      <c r="S921" s="235"/>
      <c r="T921" s="236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T921" s="237" t="s">
        <v>134</v>
      </c>
      <c r="AU921" s="237" t="s">
        <v>81</v>
      </c>
      <c r="AV921" s="13" t="s">
        <v>81</v>
      </c>
      <c r="AW921" s="13" t="s">
        <v>31</v>
      </c>
      <c r="AX921" s="13" t="s">
        <v>74</v>
      </c>
      <c r="AY921" s="237" t="s">
        <v>126</v>
      </c>
    </row>
    <row r="922" s="13" customFormat="1">
      <c r="A922" s="13"/>
      <c r="B922" s="226"/>
      <c r="C922" s="227"/>
      <c r="D922" s="228" t="s">
        <v>134</v>
      </c>
      <c r="E922" s="229" t="s">
        <v>1</v>
      </c>
      <c r="F922" s="230" t="s">
        <v>474</v>
      </c>
      <c r="G922" s="227"/>
      <c r="H922" s="231">
        <v>17.66</v>
      </c>
      <c r="I922" s="232"/>
      <c r="J922" s="227"/>
      <c r="K922" s="227"/>
      <c r="L922" s="233"/>
      <c r="M922" s="234"/>
      <c r="N922" s="235"/>
      <c r="O922" s="235"/>
      <c r="P922" s="235"/>
      <c r="Q922" s="235"/>
      <c r="R922" s="235"/>
      <c r="S922" s="235"/>
      <c r="T922" s="23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7" t="s">
        <v>134</v>
      </c>
      <c r="AU922" s="237" t="s">
        <v>81</v>
      </c>
      <c r="AV922" s="13" t="s">
        <v>81</v>
      </c>
      <c r="AW922" s="13" t="s">
        <v>31</v>
      </c>
      <c r="AX922" s="13" t="s">
        <v>74</v>
      </c>
      <c r="AY922" s="237" t="s">
        <v>126</v>
      </c>
    </row>
    <row r="923" s="13" customFormat="1">
      <c r="A923" s="13"/>
      <c r="B923" s="226"/>
      <c r="C923" s="227"/>
      <c r="D923" s="228" t="s">
        <v>134</v>
      </c>
      <c r="E923" s="229" t="s">
        <v>1</v>
      </c>
      <c r="F923" s="230" t="s">
        <v>475</v>
      </c>
      <c r="G923" s="227"/>
      <c r="H923" s="231">
        <v>10</v>
      </c>
      <c r="I923" s="232"/>
      <c r="J923" s="227"/>
      <c r="K923" s="227"/>
      <c r="L923" s="233"/>
      <c r="M923" s="234"/>
      <c r="N923" s="235"/>
      <c r="O923" s="235"/>
      <c r="P923" s="235"/>
      <c r="Q923" s="235"/>
      <c r="R923" s="235"/>
      <c r="S923" s="235"/>
      <c r="T923" s="23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7" t="s">
        <v>134</v>
      </c>
      <c r="AU923" s="237" t="s">
        <v>81</v>
      </c>
      <c r="AV923" s="13" t="s">
        <v>81</v>
      </c>
      <c r="AW923" s="13" t="s">
        <v>31</v>
      </c>
      <c r="AX923" s="13" t="s">
        <v>74</v>
      </c>
      <c r="AY923" s="237" t="s">
        <v>126</v>
      </c>
    </row>
    <row r="924" s="13" customFormat="1">
      <c r="A924" s="13"/>
      <c r="B924" s="226"/>
      <c r="C924" s="227"/>
      <c r="D924" s="228" t="s">
        <v>134</v>
      </c>
      <c r="E924" s="229" t="s">
        <v>1</v>
      </c>
      <c r="F924" s="230" t="s">
        <v>476</v>
      </c>
      <c r="G924" s="227"/>
      <c r="H924" s="231">
        <v>18.329999999999998</v>
      </c>
      <c r="I924" s="232"/>
      <c r="J924" s="227"/>
      <c r="K924" s="227"/>
      <c r="L924" s="233"/>
      <c r="M924" s="234"/>
      <c r="N924" s="235"/>
      <c r="O924" s="235"/>
      <c r="P924" s="235"/>
      <c r="Q924" s="235"/>
      <c r="R924" s="235"/>
      <c r="S924" s="235"/>
      <c r="T924" s="23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7" t="s">
        <v>134</v>
      </c>
      <c r="AU924" s="237" t="s">
        <v>81</v>
      </c>
      <c r="AV924" s="13" t="s">
        <v>81</v>
      </c>
      <c r="AW924" s="13" t="s">
        <v>31</v>
      </c>
      <c r="AX924" s="13" t="s">
        <v>74</v>
      </c>
      <c r="AY924" s="237" t="s">
        <v>126</v>
      </c>
    </row>
    <row r="925" s="13" customFormat="1">
      <c r="A925" s="13"/>
      <c r="B925" s="226"/>
      <c r="C925" s="227"/>
      <c r="D925" s="228" t="s">
        <v>134</v>
      </c>
      <c r="E925" s="229" t="s">
        <v>1</v>
      </c>
      <c r="F925" s="230" t="s">
        <v>477</v>
      </c>
      <c r="G925" s="227"/>
      <c r="H925" s="231">
        <v>14.49</v>
      </c>
      <c r="I925" s="232"/>
      <c r="J925" s="227"/>
      <c r="K925" s="227"/>
      <c r="L925" s="233"/>
      <c r="M925" s="234"/>
      <c r="N925" s="235"/>
      <c r="O925" s="235"/>
      <c r="P925" s="235"/>
      <c r="Q925" s="235"/>
      <c r="R925" s="235"/>
      <c r="S925" s="235"/>
      <c r="T925" s="23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7" t="s">
        <v>134</v>
      </c>
      <c r="AU925" s="237" t="s">
        <v>81</v>
      </c>
      <c r="AV925" s="13" t="s">
        <v>81</v>
      </c>
      <c r="AW925" s="13" t="s">
        <v>31</v>
      </c>
      <c r="AX925" s="13" t="s">
        <v>74</v>
      </c>
      <c r="AY925" s="237" t="s">
        <v>126</v>
      </c>
    </row>
    <row r="926" s="13" customFormat="1">
      <c r="A926" s="13"/>
      <c r="B926" s="226"/>
      <c r="C926" s="227"/>
      <c r="D926" s="228" t="s">
        <v>134</v>
      </c>
      <c r="E926" s="229" t="s">
        <v>1</v>
      </c>
      <c r="F926" s="230" t="s">
        <v>478</v>
      </c>
      <c r="G926" s="227"/>
      <c r="H926" s="231">
        <v>13.789999999999999</v>
      </c>
      <c r="I926" s="232"/>
      <c r="J926" s="227"/>
      <c r="K926" s="227"/>
      <c r="L926" s="233"/>
      <c r="M926" s="234"/>
      <c r="N926" s="235"/>
      <c r="O926" s="235"/>
      <c r="P926" s="235"/>
      <c r="Q926" s="235"/>
      <c r="R926" s="235"/>
      <c r="S926" s="235"/>
      <c r="T926" s="236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7" t="s">
        <v>134</v>
      </c>
      <c r="AU926" s="237" t="s">
        <v>81</v>
      </c>
      <c r="AV926" s="13" t="s">
        <v>81</v>
      </c>
      <c r="AW926" s="13" t="s">
        <v>31</v>
      </c>
      <c r="AX926" s="13" t="s">
        <v>74</v>
      </c>
      <c r="AY926" s="237" t="s">
        <v>126</v>
      </c>
    </row>
    <row r="927" s="13" customFormat="1">
      <c r="A927" s="13"/>
      <c r="B927" s="226"/>
      <c r="C927" s="227"/>
      <c r="D927" s="228" t="s">
        <v>134</v>
      </c>
      <c r="E927" s="229" t="s">
        <v>1</v>
      </c>
      <c r="F927" s="230" t="s">
        <v>479</v>
      </c>
      <c r="G927" s="227"/>
      <c r="H927" s="231">
        <v>18.91</v>
      </c>
      <c r="I927" s="232"/>
      <c r="J927" s="227"/>
      <c r="K927" s="227"/>
      <c r="L927" s="233"/>
      <c r="M927" s="234"/>
      <c r="N927" s="235"/>
      <c r="O927" s="235"/>
      <c r="P927" s="235"/>
      <c r="Q927" s="235"/>
      <c r="R927" s="235"/>
      <c r="S927" s="235"/>
      <c r="T927" s="236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T927" s="237" t="s">
        <v>134</v>
      </c>
      <c r="AU927" s="237" t="s">
        <v>81</v>
      </c>
      <c r="AV927" s="13" t="s">
        <v>81</v>
      </c>
      <c r="AW927" s="13" t="s">
        <v>31</v>
      </c>
      <c r="AX927" s="13" t="s">
        <v>74</v>
      </c>
      <c r="AY927" s="237" t="s">
        <v>126</v>
      </c>
    </row>
    <row r="928" s="13" customFormat="1">
      <c r="A928" s="13"/>
      <c r="B928" s="226"/>
      <c r="C928" s="227"/>
      <c r="D928" s="228" t="s">
        <v>134</v>
      </c>
      <c r="E928" s="229" t="s">
        <v>1</v>
      </c>
      <c r="F928" s="230" t="s">
        <v>480</v>
      </c>
      <c r="G928" s="227"/>
      <c r="H928" s="231">
        <v>8.1099999999999994</v>
      </c>
      <c r="I928" s="232"/>
      <c r="J928" s="227"/>
      <c r="K928" s="227"/>
      <c r="L928" s="233"/>
      <c r="M928" s="234"/>
      <c r="N928" s="235"/>
      <c r="O928" s="235"/>
      <c r="P928" s="235"/>
      <c r="Q928" s="235"/>
      <c r="R928" s="235"/>
      <c r="S928" s="235"/>
      <c r="T928" s="236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37" t="s">
        <v>134</v>
      </c>
      <c r="AU928" s="237" t="s">
        <v>81</v>
      </c>
      <c r="AV928" s="13" t="s">
        <v>81</v>
      </c>
      <c r="AW928" s="13" t="s">
        <v>31</v>
      </c>
      <c r="AX928" s="13" t="s">
        <v>74</v>
      </c>
      <c r="AY928" s="237" t="s">
        <v>126</v>
      </c>
    </row>
    <row r="929" s="13" customFormat="1">
      <c r="A929" s="13"/>
      <c r="B929" s="226"/>
      <c r="C929" s="227"/>
      <c r="D929" s="228" t="s">
        <v>134</v>
      </c>
      <c r="E929" s="229" t="s">
        <v>1</v>
      </c>
      <c r="F929" s="230" t="s">
        <v>481</v>
      </c>
      <c r="G929" s="227"/>
      <c r="H929" s="231">
        <v>20.73</v>
      </c>
      <c r="I929" s="232"/>
      <c r="J929" s="227"/>
      <c r="K929" s="227"/>
      <c r="L929" s="233"/>
      <c r="M929" s="234"/>
      <c r="N929" s="235"/>
      <c r="O929" s="235"/>
      <c r="P929" s="235"/>
      <c r="Q929" s="235"/>
      <c r="R929" s="235"/>
      <c r="S929" s="235"/>
      <c r="T929" s="236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T929" s="237" t="s">
        <v>134</v>
      </c>
      <c r="AU929" s="237" t="s">
        <v>81</v>
      </c>
      <c r="AV929" s="13" t="s">
        <v>81</v>
      </c>
      <c r="AW929" s="13" t="s">
        <v>31</v>
      </c>
      <c r="AX929" s="13" t="s">
        <v>74</v>
      </c>
      <c r="AY929" s="237" t="s">
        <v>126</v>
      </c>
    </row>
    <row r="930" s="13" customFormat="1">
      <c r="A930" s="13"/>
      <c r="B930" s="226"/>
      <c r="C930" s="227"/>
      <c r="D930" s="228" t="s">
        <v>134</v>
      </c>
      <c r="E930" s="229" t="s">
        <v>1</v>
      </c>
      <c r="F930" s="230" t="s">
        <v>482</v>
      </c>
      <c r="G930" s="227"/>
      <c r="H930" s="231">
        <v>14.949999999999999</v>
      </c>
      <c r="I930" s="232"/>
      <c r="J930" s="227"/>
      <c r="K930" s="227"/>
      <c r="L930" s="233"/>
      <c r="M930" s="234"/>
      <c r="N930" s="235"/>
      <c r="O930" s="235"/>
      <c r="P930" s="235"/>
      <c r="Q930" s="235"/>
      <c r="R930" s="235"/>
      <c r="S930" s="235"/>
      <c r="T930" s="236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37" t="s">
        <v>134</v>
      </c>
      <c r="AU930" s="237" t="s">
        <v>81</v>
      </c>
      <c r="AV930" s="13" t="s">
        <v>81</v>
      </c>
      <c r="AW930" s="13" t="s">
        <v>31</v>
      </c>
      <c r="AX930" s="13" t="s">
        <v>74</v>
      </c>
      <c r="AY930" s="237" t="s">
        <v>126</v>
      </c>
    </row>
    <row r="931" s="13" customFormat="1">
      <c r="A931" s="13"/>
      <c r="B931" s="226"/>
      <c r="C931" s="227"/>
      <c r="D931" s="228" t="s">
        <v>134</v>
      </c>
      <c r="E931" s="229" t="s">
        <v>1</v>
      </c>
      <c r="F931" s="230" t="s">
        <v>483</v>
      </c>
      <c r="G931" s="227"/>
      <c r="H931" s="231">
        <v>32.490000000000002</v>
      </c>
      <c r="I931" s="232"/>
      <c r="J931" s="227"/>
      <c r="K931" s="227"/>
      <c r="L931" s="233"/>
      <c r="M931" s="234"/>
      <c r="N931" s="235"/>
      <c r="O931" s="235"/>
      <c r="P931" s="235"/>
      <c r="Q931" s="235"/>
      <c r="R931" s="235"/>
      <c r="S931" s="235"/>
      <c r="T931" s="236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37" t="s">
        <v>134</v>
      </c>
      <c r="AU931" s="237" t="s">
        <v>81</v>
      </c>
      <c r="AV931" s="13" t="s">
        <v>81</v>
      </c>
      <c r="AW931" s="13" t="s">
        <v>31</v>
      </c>
      <c r="AX931" s="13" t="s">
        <v>74</v>
      </c>
      <c r="AY931" s="237" t="s">
        <v>126</v>
      </c>
    </row>
    <row r="932" s="13" customFormat="1">
      <c r="A932" s="13"/>
      <c r="B932" s="226"/>
      <c r="C932" s="227"/>
      <c r="D932" s="228" t="s">
        <v>134</v>
      </c>
      <c r="E932" s="229" t="s">
        <v>1</v>
      </c>
      <c r="F932" s="230" t="s">
        <v>484</v>
      </c>
      <c r="G932" s="227"/>
      <c r="H932" s="231">
        <v>16.579999999999998</v>
      </c>
      <c r="I932" s="232"/>
      <c r="J932" s="227"/>
      <c r="K932" s="227"/>
      <c r="L932" s="233"/>
      <c r="M932" s="234"/>
      <c r="N932" s="235"/>
      <c r="O932" s="235"/>
      <c r="P932" s="235"/>
      <c r="Q932" s="235"/>
      <c r="R932" s="235"/>
      <c r="S932" s="235"/>
      <c r="T932" s="236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37" t="s">
        <v>134</v>
      </c>
      <c r="AU932" s="237" t="s">
        <v>81</v>
      </c>
      <c r="AV932" s="13" t="s">
        <v>81</v>
      </c>
      <c r="AW932" s="13" t="s">
        <v>31</v>
      </c>
      <c r="AX932" s="13" t="s">
        <v>74</v>
      </c>
      <c r="AY932" s="237" t="s">
        <v>126</v>
      </c>
    </row>
    <row r="933" s="13" customFormat="1">
      <c r="A933" s="13"/>
      <c r="B933" s="226"/>
      <c r="C933" s="227"/>
      <c r="D933" s="228" t="s">
        <v>134</v>
      </c>
      <c r="E933" s="229" t="s">
        <v>1</v>
      </c>
      <c r="F933" s="230" t="s">
        <v>485</v>
      </c>
      <c r="G933" s="227"/>
      <c r="H933" s="231">
        <v>16.109999999999999</v>
      </c>
      <c r="I933" s="232"/>
      <c r="J933" s="227"/>
      <c r="K933" s="227"/>
      <c r="L933" s="233"/>
      <c r="M933" s="234"/>
      <c r="N933" s="235"/>
      <c r="O933" s="235"/>
      <c r="P933" s="235"/>
      <c r="Q933" s="235"/>
      <c r="R933" s="235"/>
      <c r="S933" s="235"/>
      <c r="T933" s="23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7" t="s">
        <v>134</v>
      </c>
      <c r="AU933" s="237" t="s">
        <v>81</v>
      </c>
      <c r="AV933" s="13" t="s">
        <v>81</v>
      </c>
      <c r="AW933" s="13" t="s">
        <v>31</v>
      </c>
      <c r="AX933" s="13" t="s">
        <v>74</v>
      </c>
      <c r="AY933" s="237" t="s">
        <v>126</v>
      </c>
    </row>
    <row r="934" s="13" customFormat="1">
      <c r="A934" s="13"/>
      <c r="B934" s="226"/>
      <c r="C934" s="227"/>
      <c r="D934" s="228" t="s">
        <v>134</v>
      </c>
      <c r="E934" s="229" t="s">
        <v>1</v>
      </c>
      <c r="F934" s="230" t="s">
        <v>486</v>
      </c>
      <c r="G934" s="227"/>
      <c r="H934" s="231">
        <v>17.16</v>
      </c>
      <c r="I934" s="232"/>
      <c r="J934" s="227"/>
      <c r="K934" s="227"/>
      <c r="L934" s="233"/>
      <c r="M934" s="234"/>
      <c r="N934" s="235"/>
      <c r="O934" s="235"/>
      <c r="P934" s="235"/>
      <c r="Q934" s="235"/>
      <c r="R934" s="235"/>
      <c r="S934" s="235"/>
      <c r="T934" s="236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7" t="s">
        <v>134</v>
      </c>
      <c r="AU934" s="237" t="s">
        <v>81</v>
      </c>
      <c r="AV934" s="13" t="s">
        <v>81</v>
      </c>
      <c r="AW934" s="13" t="s">
        <v>31</v>
      </c>
      <c r="AX934" s="13" t="s">
        <v>74</v>
      </c>
      <c r="AY934" s="237" t="s">
        <v>126</v>
      </c>
    </row>
    <row r="935" s="13" customFormat="1">
      <c r="A935" s="13"/>
      <c r="B935" s="226"/>
      <c r="C935" s="227"/>
      <c r="D935" s="228" t="s">
        <v>134</v>
      </c>
      <c r="E935" s="229" t="s">
        <v>1</v>
      </c>
      <c r="F935" s="230" t="s">
        <v>487</v>
      </c>
      <c r="G935" s="227"/>
      <c r="H935" s="231">
        <v>23.109999999999999</v>
      </c>
      <c r="I935" s="232"/>
      <c r="J935" s="227"/>
      <c r="K935" s="227"/>
      <c r="L935" s="233"/>
      <c r="M935" s="234"/>
      <c r="N935" s="235"/>
      <c r="O935" s="235"/>
      <c r="P935" s="235"/>
      <c r="Q935" s="235"/>
      <c r="R935" s="235"/>
      <c r="S935" s="235"/>
      <c r="T935" s="23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7" t="s">
        <v>134</v>
      </c>
      <c r="AU935" s="237" t="s">
        <v>81</v>
      </c>
      <c r="AV935" s="13" t="s">
        <v>81</v>
      </c>
      <c r="AW935" s="13" t="s">
        <v>31</v>
      </c>
      <c r="AX935" s="13" t="s">
        <v>74</v>
      </c>
      <c r="AY935" s="237" t="s">
        <v>126</v>
      </c>
    </row>
    <row r="936" s="13" customFormat="1">
      <c r="A936" s="13"/>
      <c r="B936" s="226"/>
      <c r="C936" s="227"/>
      <c r="D936" s="228" t="s">
        <v>134</v>
      </c>
      <c r="E936" s="229" t="s">
        <v>1</v>
      </c>
      <c r="F936" s="230" t="s">
        <v>488</v>
      </c>
      <c r="G936" s="227"/>
      <c r="H936" s="231">
        <v>13.92</v>
      </c>
      <c r="I936" s="232"/>
      <c r="J936" s="227"/>
      <c r="K936" s="227"/>
      <c r="L936" s="233"/>
      <c r="M936" s="234"/>
      <c r="N936" s="235"/>
      <c r="O936" s="235"/>
      <c r="P936" s="235"/>
      <c r="Q936" s="235"/>
      <c r="R936" s="235"/>
      <c r="S936" s="235"/>
      <c r="T936" s="236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37" t="s">
        <v>134</v>
      </c>
      <c r="AU936" s="237" t="s">
        <v>81</v>
      </c>
      <c r="AV936" s="13" t="s">
        <v>81</v>
      </c>
      <c r="AW936" s="13" t="s">
        <v>31</v>
      </c>
      <c r="AX936" s="13" t="s">
        <v>74</v>
      </c>
      <c r="AY936" s="237" t="s">
        <v>126</v>
      </c>
    </row>
    <row r="937" s="13" customFormat="1">
      <c r="A937" s="13"/>
      <c r="B937" s="226"/>
      <c r="C937" s="227"/>
      <c r="D937" s="228" t="s">
        <v>134</v>
      </c>
      <c r="E937" s="229" t="s">
        <v>1</v>
      </c>
      <c r="F937" s="230" t="s">
        <v>489</v>
      </c>
      <c r="G937" s="227"/>
      <c r="H937" s="231">
        <v>22.949999999999999</v>
      </c>
      <c r="I937" s="232"/>
      <c r="J937" s="227"/>
      <c r="K937" s="227"/>
      <c r="L937" s="233"/>
      <c r="M937" s="234"/>
      <c r="N937" s="235"/>
      <c r="O937" s="235"/>
      <c r="P937" s="235"/>
      <c r="Q937" s="235"/>
      <c r="R937" s="235"/>
      <c r="S937" s="235"/>
      <c r="T937" s="236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37" t="s">
        <v>134</v>
      </c>
      <c r="AU937" s="237" t="s">
        <v>81</v>
      </c>
      <c r="AV937" s="13" t="s">
        <v>81</v>
      </c>
      <c r="AW937" s="13" t="s">
        <v>31</v>
      </c>
      <c r="AX937" s="13" t="s">
        <v>74</v>
      </c>
      <c r="AY937" s="237" t="s">
        <v>126</v>
      </c>
    </row>
    <row r="938" s="13" customFormat="1">
      <c r="A938" s="13"/>
      <c r="B938" s="226"/>
      <c r="C938" s="227"/>
      <c r="D938" s="228" t="s">
        <v>134</v>
      </c>
      <c r="E938" s="229" t="s">
        <v>1</v>
      </c>
      <c r="F938" s="230" t="s">
        <v>490</v>
      </c>
      <c r="G938" s="227"/>
      <c r="H938" s="231">
        <v>17.199999999999999</v>
      </c>
      <c r="I938" s="232"/>
      <c r="J938" s="227"/>
      <c r="K938" s="227"/>
      <c r="L938" s="233"/>
      <c r="M938" s="234"/>
      <c r="N938" s="235"/>
      <c r="O938" s="235"/>
      <c r="P938" s="235"/>
      <c r="Q938" s="235"/>
      <c r="R938" s="235"/>
      <c r="S938" s="235"/>
      <c r="T938" s="236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7" t="s">
        <v>134</v>
      </c>
      <c r="AU938" s="237" t="s">
        <v>81</v>
      </c>
      <c r="AV938" s="13" t="s">
        <v>81</v>
      </c>
      <c r="AW938" s="13" t="s">
        <v>31</v>
      </c>
      <c r="AX938" s="13" t="s">
        <v>74</v>
      </c>
      <c r="AY938" s="237" t="s">
        <v>126</v>
      </c>
    </row>
    <row r="939" s="13" customFormat="1">
      <c r="A939" s="13"/>
      <c r="B939" s="226"/>
      <c r="C939" s="227"/>
      <c r="D939" s="228" t="s">
        <v>134</v>
      </c>
      <c r="E939" s="229" t="s">
        <v>1</v>
      </c>
      <c r="F939" s="230" t="s">
        <v>491</v>
      </c>
      <c r="G939" s="227"/>
      <c r="H939" s="231">
        <v>22.539999999999999</v>
      </c>
      <c r="I939" s="232"/>
      <c r="J939" s="227"/>
      <c r="K939" s="227"/>
      <c r="L939" s="233"/>
      <c r="M939" s="234"/>
      <c r="N939" s="235"/>
      <c r="O939" s="235"/>
      <c r="P939" s="235"/>
      <c r="Q939" s="235"/>
      <c r="R939" s="235"/>
      <c r="S939" s="235"/>
      <c r="T939" s="23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7" t="s">
        <v>134</v>
      </c>
      <c r="AU939" s="237" t="s">
        <v>81</v>
      </c>
      <c r="AV939" s="13" t="s">
        <v>81</v>
      </c>
      <c r="AW939" s="13" t="s">
        <v>31</v>
      </c>
      <c r="AX939" s="13" t="s">
        <v>74</v>
      </c>
      <c r="AY939" s="237" t="s">
        <v>126</v>
      </c>
    </row>
    <row r="940" s="13" customFormat="1">
      <c r="A940" s="13"/>
      <c r="B940" s="226"/>
      <c r="C940" s="227"/>
      <c r="D940" s="228" t="s">
        <v>134</v>
      </c>
      <c r="E940" s="229" t="s">
        <v>1</v>
      </c>
      <c r="F940" s="230" t="s">
        <v>492</v>
      </c>
      <c r="G940" s="227"/>
      <c r="H940" s="231">
        <v>35.950000000000003</v>
      </c>
      <c r="I940" s="232"/>
      <c r="J940" s="227"/>
      <c r="K940" s="227"/>
      <c r="L940" s="233"/>
      <c r="M940" s="234"/>
      <c r="N940" s="235"/>
      <c r="O940" s="235"/>
      <c r="P940" s="235"/>
      <c r="Q940" s="235"/>
      <c r="R940" s="235"/>
      <c r="S940" s="235"/>
      <c r="T940" s="23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7" t="s">
        <v>134</v>
      </c>
      <c r="AU940" s="237" t="s">
        <v>81</v>
      </c>
      <c r="AV940" s="13" t="s">
        <v>81</v>
      </c>
      <c r="AW940" s="13" t="s">
        <v>31</v>
      </c>
      <c r="AX940" s="13" t="s">
        <v>74</v>
      </c>
      <c r="AY940" s="237" t="s">
        <v>126</v>
      </c>
    </row>
    <row r="941" s="13" customFormat="1">
      <c r="A941" s="13"/>
      <c r="B941" s="226"/>
      <c r="C941" s="227"/>
      <c r="D941" s="228" t="s">
        <v>134</v>
      </c>
      <c r="E941" s="229" t="s">
        <v>1</v>
      </c>
      <c r="F941" s="230" t="s">
        <v>493</v>
      </c>
      <c r="G941" s="227"/>
      <c r="H941" s="231">
        <v>33.57</v>
      </c>
      <c r="I941" s="232"/>
      <c r="J941" s="227"/>
      <c r="K941" s="227"/>
      <c r="L941" s="233"/>
      <c r="M941" s="234"/>
      <c r="N941" s="235"/>
      <c r="O941" s="235"/>
      <c r="P941" s="235"/>
      <c r="Q941" s="235"/>
      <c r="R941" s="235"/>
      <c r="S941" s="235"/>
      <c r="T941" s="23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7" t="s">
        <v>134</v>
      </c>
      <c r="AU941" s="237" t="s">
        <v>81</v>
      </c>
      <c r="AV941" s="13" t="s">
        <v>81</v>
      </c>
      <c r="AW941" s="13" t="s">
        <v>31</v>
      </c>
      <c r="AX941" s="13" t="s">
        <v>74</v>
      </c>
      <c r="AY941" s="237" t="s">
        <v>126</v>
      </c>
    </row>
    <row r="942" s="13" customFormat="1">
      <c r="A942" s="13"/>
      <c r="B942" s="226"/>
      <c r="C942" s="227"/>
      <c r="D942" s="228" t="s">
        <v>134</v>
      </c>
      <c r="E942" s="229" t="s">
        <v>1</v>
      </c>
      <c r="F942" s="230" t="s">
        <v>494</v>
      </c>
      <c r="G942" s="227"/>
      <c r="H942" s="231">
        <v>48.469999999999999</v>
      </c>
      <c r="I942" s="232"/>
      <c r="J942" s="227"/>
      <c r="K942" s="227"/>
      <c r="L942" s="233"/>
      <c r="M942" s="234"/>
      <c r="N942" s="235"/>
      <c r="O942" s="235"/>
      <c r="P942" s="235"/>
      <c r="Q942" s="235"/>
      <c r="R942" s="235"/>
      <c r="S942" s="235"/>
      <c r="T942" s="236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T942" s="237" t="s">
        <v>134</v>
      </c>
      <c r="AU942" s="237" t="s">
        <v>81</v>
      </c>
      <c r="AV942" s="13" t="s">
        <v>81</v>
      </c>
      <c r="AW942" s="13" t="s">
        <v>31</v>
      </c>
      <c r="AX942" s="13" t="s">
        <v>74</v>
      </c>
      <c r="AY942" s="237" t="s">
        <v>126</v>
      </c>
    </row>
    <row r="943" s="13" customFormat="1">
      <c r="A943" s="13"/>
      <c r="B943" s="226"/>
      <c r="C943" s="227"/>
      <c r="D943" s="228" t="s">
        <v>134</v>
      </c>
      <c r="E943" s="229" t="s">
        <v>1</v>
      </c>
      <c r="F943" s="230" t="s">
        <v>495</v>
      </c>
      <c r="G943" s="227"/>
      <c r="H943" s="231">
        <v>39.5</v>
      </c>
      <c r="I943" s="232"/>
      <c r="J943" s="227"/>
      <c r="K943" s="227"/>
      <c r="L943" s="233"/>
      <c r="M943" s="234"/>
      <c r="N943" s="235"/>
      <c r="O943" s="235"/>
      <c r="P943" s="235"/>
      <c r="Q943" s="235"/>
      <c r="R943" s="235"/>
      <c r="S943" s="235"/>
      <c r="T943" s="236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37" t="s">
        <v>134</v>
      </c>
      <c r="AU943" s="237" t="s">
        <v>81</v>
      </c>
      <c r="AV943" s="13" t="s">
        <v>81</v>
      </c>
      <c r="AW943" s="13" t="s">
        <v>31</v>
      </c>
      <c r="AX943" s="13" t="s">
        <v>74</v>
      </c>
      <c r="AY943" s="237" t="s">
        <v>126</v>
      </c>
    </row>
    <row r="944" s="13" customFormat="1">
      <c r="A944" s="13"/>
      <c r="B944" s="226"/>
      <c r="C944" s="227"/>
      <c r="D944" s="228" t="s">
        <v>134</v>
      </c>
      <c r="E944" s="229" t="s">
        <v>1</v>
      </c>
      <c r="F944" s="230" t="s">
        <v>496</v>
      </c>
      <c r="G944" s="227"/>
      <c r="H944" s="231">
        <v>38.969999999999999</v>
      </c>
      <c r="I944" s="232"/>
      <c r="J944" s="227"/>
      <c r="K944" s="227"/>
      <c r="L944" s="233"/>
      <c r="M944" s="234"/>
      <c r="N944" s="235"/>
      <c r="O944" s="235"/>
      <c r="P944" s="235"/>
      <c r="Q944" s="235"/>
      <c r="R944" s="235"/>
      <c r="S944" s="235"/>
      <c r="T944" s="23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7" t="s">
        <v>134</v>
      </c>
      <c r="AU944" s="237" t="s">
        <v>81</v>
      </c>
      <c r="AV944" s="13" t="s">
        <v>81</v>
      </c>
      <c r="AW944" s="13" t="s">
        <v>31</v>
      </c>
      <c r="AX944" s="13" t="s">
        <v>74</v>
      </c>
      <c r="AY944" s="237" t="s">
        <v>126</v>
      </c>
    </row>
    <row r="945" s="13" customFormat="1">
      <c r="A945" s="13"/>
      <c r="B945" s="226"/>
      <c r="C945" s="227"/>
      <c r="D945" s="228" t="s">
        <v>134</v>
      </c>
      <c r="E945" s="229" t="s">
        <v>1</v>
      </c>
      <c r="F945" s="230" t="s">
        <v>497</v>
      </c>
      <c r="G945" s="227"/>
      <c r="H945" s="231">
        <v>33.049999999999997</v>
      </c>
      <c r="I945" s="232"/>
      <c r="J945" s="227"/>
      <c r="K945" s="227"/>
      <c r="L945" s="233"/>
      <c r="M945" s="234"/>
      <c r="N945" s="235"/>
      <c r="O945" s="235"/>
      <c r="P945" s="235"/>
      <c r="Q945" s="235"/>
      <c r="R945" s="235"/>
      <c r="S945" s="235"/>
      <c r="T945" s="23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7" t="s">
        <v>134</v>
      </c>
      <c r="AU945" s="237" t="s">
        <v>81</v>
      </c>
      <c r="AV945" s="13" t="s">
        <v>81</v>
      </c>
      <c r="AW945" s="13" t="s">
        <v>31</v>
      </c>
      <c r="AX945" s="13" t="s">
        <v>74</v>
      </c>
      <c r="AY945" s="237" t="s">
        <v>126</v>
      </c>
    </row>
    <row r="946" s="13" customFormat="1">
      <c r="A946" s="13"/>
      <c r="B946" s="226"/>
      <c r="C946" s="227"/>
      <c r="D946" s="228" t="s">
        <v>134</v>
      </c>
      <c r="E946" s="229" t="s">
        <v>1</v>
      </c>
      <c r="F946" s="230" t="s">
        <v>498</v>
      </c>
      <c r="G946" s="227"/>
      <c r="H946" s="231">
        <v>30.420000000000002</v>
      </c>
      <c r="I946" s="232"/>
      <c r="J946" s="227"/>
      <c r="K946" s="227"/>
      <c r="L946" s="233"/>
      <c r="M946" s="234"/>
      <c r="N946" s="235"/>
      <c r="O946" s="235"/>
      <c r="P946" s="235"/>
      <c r="Q946" s="235"/>
      <c r="R946" s="235"/>
      <c r="S946" s="235"/>
      <c r="T946" s="23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7" t="s">
        <v>134</v>
      </c>
      <c r="AU946" s="237" t="s">
        <v>81</v>
      </c>
      <c r="AV946" s="13" t="s">
        <v>81</v>
      </c>
      <c r="AW946" s="13" t="s">
        <v>31</v>
      </c>
      <c r="AX946" s="13" t="s">
        <v>74</v>
      </c>
      <c r="AY946" s="237" t="s">
        <v>126</v>
      </c>
    </row>
    <row r="947" s="13" customFormat="1">
      <c r="A947" s="13"/>
      <c r="B947" s="226"/>
      <c r="C947" s="227"/>
      <c r="D947" s="228" t="s">
        <v>134</v>
      </c>
      <c r="E947" s="229" t="s">
        <v>1</v>
      </c>
      <c r="F947" s="230" t="s">
        <v>499</v>
      </c>
      <c r="G947" s="227"/>
      <c r="H947" s="231">
        <v>16.949999999999999</v>
      </c>
      <c r="I947" s="232"/>
      <c r="J947" s="227"/>
      <c r="K947" s="227"/>
      <c r="L947" s="233"/>
      <c r="M947" s="234"/>
      <c r="N947" s="235"/>
      <c r="O947" s="235"/>
      <c r="P947" s="235"/>
      <c r="Q947" s="235"/>
      <c r="R947" s="235"/>
      <c r="S947" s="235"/>
      <c r="T947" s="23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7" t="s">
        <v>134</v>
      </c>
      <c r="AU947" s="237" t="s">
        <v>81</v>
      </c>
      <c r="AV947" s="13" t="s">
        <v>81</v>
      </c>
      <c r="AW947" s="13" t="s">
        <v>31</v>
      </c>
      <c r="AX947" s="13" t="s">
        <v>74</v>
      </c>
      <c r="AY947" s="237" t="s">
        <v>126</v>
      </c>
    </row>
    <row r="948" s="13" customFormat="1">
      <c r="A948" s="13"/>
      <c r="B948" s="226"/>
      <c r="C948" s="227"/>
      <c r="D948" s="228" t="s">
        <v>134</v>
      </c>
      <c r="E948" s="229" t="s">
        <v>1</v>
      </c>
      <c r="F948" s="230" t="s">
        <v>500</v>
      </c>
      <c r="G948" s="227"/>
      <c r="H948" s="231">
        <v>40.460000000000001</v>
      </c>
      <c r="I948" s="232"/>
      <c r="J948" s="227"/>
      <c r="K948" s="227"/>
      <c r="L948" s="233"/>
      <c r="M948" s="234"/>
      <c r="N948" s="235"/>
      <c r="O948" s="235"/>
      <c r="P948" s="235"/>
      <c r="Q948" s="235"/>
      <c r="R948" s="235"/>
      <c r="S948" s="235"/>
      <c r="T948" s="236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37" t="s">
        <v>134</v>
      </c>
      <c r="AU948" s="237" t="s">
        <v>81</v>
      </c>
      <c r="AV948" s="13" t="s">
        <v>81</v>
      </c>
      <c r="AW948" s="13" t="s">
        <v>31</v>
      </c>
      <c r="AX948" s="13" t="s">
        <v>74</v>
      </c>
      <c r="AY948" s="237" t="s">
        <v>126</v>
      </c>
    </row>
    <row r="949" s="13" customFormat="1">
      <c r="A949" s="13"/>
      <c r="B949" s="226"/>
      <c r="C949" s="227"/>
      <c r="D949" s="228" t="s">
        <v>134</v>
      </c>
      <c r="E949" s="229" t="s">
        <v>1</v>
      </c>
      <c r="F949" s="230" t="s">
        <v>501</v>
      </c>
      <c r="G949" s="227"/>
      <c r="H949" s="231">
        <v>42.100000000000001</v>
      </c>
      <c r="I949" s="232"/>
      <c r="J949" s="227"/>
      <c r="K949" s="227"/>
      <c r="L949" s="233"/>
      <c r="M949" s="234"/>
      <c r="N949" s="235"/>
      <c r="O949" s="235"/>
      <c r="P949" s="235"/>
      <c r="Q949" s="235"/>
      <c r="R949" s="235"/>
      <c r="S949" s="235"/>
      <c r="T949" s="236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37" t="s">
        <v>134</v>
      </c>
      <c r="AU949" s="237" t="s">
        <v>81</v>
      </c>
      <c r="AV949" s="13" t="s">
        <v>81</v>
      </c>
      <c r="AW949" s="13" t="s">
        <v>31</v>
      </c>
      <c r="AX949" s="13" t="s">
        <v>74</v>
      </c>
      <c r="AY949" s="237" t="s">
        <v>126</v>
      </c>
    </row>
    <row r="950" s="13" customFormat="1">
      <c r="A950" s="13"/>
      <c r="B950" s="226"/>
      <c r="C950" s="227"/>
      <c r="D950" s="228" t="s">
        <v>134</v>
      </c>
      <c r="E950" s="229" t="s">
        <v>1</v>
      </c>
      <c r="F950" s="230" t="s">
        <v>502</v>
      </c>
      <c r="G950" s="227"/>
      <c r="H950" s="231">
        <v>24.850000000000001</v>
      </c>
      <c r="I950" s="232"/>
      <c r="J950" s="227"/>
      <c r="K950" s="227"/>
      <c r="L950" s="233"/>
      <c r="M950" s="234"/>
      <c r="N950" s="235"/>
      <c r="O950" s="235"/>
      <c r="P950" s="235"/>
      <c r="Q950" s="235"/>
      <c r="R950" s="235"/>
      <c r="S950" s="235"/>
      <c r="T950" s="236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7" t="s">
        <v>134</v>
      </c>
      <c r="AU950" s="237" t="s">
        <v>81</v>
      </c>
      <c r="AV950" s="13" t="s">
        <v>81</v>
      </c>
      <c r="AW950" s="13" t="s">
        <v>31</v>
      </c>
      <c r="AX950" s="13" t="s">
        <v>74</v>
      </c>
      <c r="AY950" s="237" t="s">
        <v>126</v>
      </c>
    </row>
    <row r="951" s="13" customFormat="1">
      <c r="A951" s="13"/>
      <c r="B951" s="226"/>
      <c r="C951" s="227"/>
      <c r="D951" s="228" t="s">
        <v>134</v>
      </c>
      <c r="E951" s="229" t="s">
        <v>1</v>
      </c>
      <c r="F951" s="230" t="s">
        <v>503</v>
      </c>
      <c r="G951" s="227"/>
      <c r="H951" s="231">
        <v>25.559999999999999</v>
      </c>
      <c r="I951" s="232"/>
      <c r="J951" s="227"/>
      <c r="K951" s="227"/>
      <c r="L951" s="233"/>
      <c r="M951" s="234"/>
      <c r="N951" s="235"/>
      <c r="O951" s="235"/>
      <c r="P951" s="235"/>
      <c r="Q951" s="235"/>
      <c r="R951" s="235"/>
      <c r="S951" s="235"/>
      <c r="T951" s="236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37" t="s">
        <v>134</v>
      </c>
      <c r="AU951" s="237" t="s">
        <v>81</v>
      </c>
      <c r="AV951" s="13" t="s">
        <v>81</v>
      </c>
      <c r="AW951" s="13" t="s">
        <v>31</v>
      </c>
      <c r="AX951" s="13" t="s">
        <v>74</v>
      </c>
      <c r="AY951" s="237" t="s">
        <v>126</v>
      </c>
    </row>
    <row r="952" s="13" customFormat="1">
      <c r="A952" s="13"/>
      <c r="B952" s="226"/>
      <c r="C952" s="227"/>
      <c r="D952" s="228" t="s">
        <v>134</v>
      </c>
      <c r="E952" s="229" t="s">
        <v>1</v>
      </c>
      <c r="F952" s="230" t="s">
        <v>504</v>
      </c>
      <c r="G952" s="227"/>
      <c r="H952" s="231">
        <v>29.149999999999999</v>
      </c>
      <c r="I952" s="232"/>
      <c r="J952" s="227"/>
      <c r="K952" s="227"/>
      <c r="L952" s="233"/>
      <c r="M952" s="234"/>
      <c r="N952" s="235"/>
      <c r="O952" s="235"/>
      <c r="P952" s="235"/>
      <c r="Q952" s="235"/>
      <c r="R952" s="235"/>
      <c r="S952" s="235"/>
      <c r="T952" s="236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37" t="s">
        <v>134</v>
      </c>
      <c r="AU952" s="237" t="s">
        <v>81</v>
      </c>
      <c r="AV952" s="13" t="s">
        <v>81</v>
      </c>
      <c r="AW952" s="13" t="s">
        <v>31</v>
      </c>
      <c r="AX952" s="13" t="s">
        <v>74</v>
      </c>
      <c r="AY952" s="237" t="s">
        <v>126</v>
      </c>
    </row>
    <row r="953" s="13" customFormat="1">
      <c r="A953" s="13"/>
      <c r="B953" s="226"/>
      <c r="C953" s="227"/>
      <c r="D953" s="228" t="s">
        <v>134</v>
      </c>
      <c r="E953" s="229" t="s">
        <v>1</v>
      </c>
      <c r="F953" s="230" t="s">
        <v>505</v>
      </c>
      <c r="G953" s="227"/>
      <c r="H953" s="231">
        <v>8.7100000000000009</v>
      </c>
      <c r="I953" s="232"/>
      <c r="J953" s="227"/>
      <c r="K953" s="227"/>
      <c r="L953" s="233"/>
      <c r="M953" s="234"/>
      <c r="N953" s="235"/>
      <c r="O953" s="235"/>
      <c r="P953" s="235"/>
      <c r="Q953" s="235"/>
      <c r="R953" s="235"/>
      <c r="S953" s="235"/>
      <c r="T953" s="236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37" t="s">
        <v>134</v>
      </c>
      <c r="AU953" s="237" t="s">
        <v>81</v>
      </c>
      <c r="AV953" s="13" t="s">
        <v>81</v>
      </c>
      <c r="AW953" s="13" t="s">
        <v>31</v>
      </c>
      <c r="AX953" s="13" t="s">
        <v>74</v>
      </c>
      <c r="AY953" s="237" t="s">
        <v>126</v>
      </c>
    </row>
    <row r="954" s="13" customFormat="1">
      <c r="A954" s="13"/>
      <c r="B954" s="226"/>
      <c r="C954" s="227"/>
      <c r="D954" s="228" t="s">
        <v>134</v>
      </c>
      <c r="E954" s="229" t="s">
        <v>1</v>
      </c>
      <c r="F954" s="230" t="s">
        <v>506</v>
      </c>
      <c r="G954" s="227"/>
      <c r="H954" s="231">
        <v>24.699999999999999</v>
      </c>
      <c r="I954" s="232"/>
      <c r="J954" s="227"/>
      <c r="K954" s="227"/>
      <c r="L954" s="233"/>
      <c r="M954" s="234"/>
      <c r="N954" s="235"/>
      <c r="O954" s="235"/>
      <c r="P954" s="235"/>
      <c r="Q954" s="235"/>
      <c r="R954" s="235"/>
      <c r="S954" s="235"/>
      <c r="T954" s="236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7" t="s">
        <v>134</v>
      </c>
      <c r="AU954" s="237" t="s">
        <v>81</v>
      </c>
      <c r="AV954" s="13" t="s">
        <v>81</v>
      </c>
      <c r="AW954" s="13" t="s">
        <v>31</v>
      </c>
      <c r="AX954" s="13" t="s">
        <v>74</v>
      </c>
      <c r="AY954" s="237" t="s">
        <v>126</v>
      </c>
    </row>
    <row r="955" s="13" customFormat="1">
      <c r="A955" s="13"/>
      <c r="B955" s="226"/>
      <c r="C955" s="227"/>
      <c r="D955" s="228" t="s">
        <v>134</v>
      </c>
      <c r="E955" s="229" t="s">
        <v>1</v>
      </c>
      <c r="F955" s="230" t="s">
        <v>507</v>
      </c>
      <c r="G955" s="227"/>
      <c r="H955" s="231">
        <v>24.870000000000001</v>
      </c>
      <c r="I955" s="232"/>
      <c r="J955" s="227"/>
      <c r="K955" s="227"/>
      <c r="L955" s="233"/>
      <c r="M955" s="234"/>
      <c r="N955" s="235"/>
      <c r="O955" s="235"/>
      <c r="P955" s="235"/>
      <c r="Q955" s="235"/>
      <c r="R955" s="235"/>
      <c r="S955" s="235"/>
      <c r="T955" s="23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7" t="s">
        <v>134</v>
      </c>
      <c r="AU955" s="237" t="s">
        <v>81</v>
      </c>
      <c r="AV955" s="13" t="s">
        <v>81</v>
      </c>
      <c r="AW955" s="13" t="s">
        <v>31</v>
      </c>
      <c r="AX955" s="13" t="s">
        <v>74</v>
      </c>
      <c r="AY955" s="237" t="s">
        <v>126</v>
      </c>
    </row>
    <row r="956" s="13" customFormat="1">
      <c r="A956" s="13"/>
      <c r="B956" s="226"/>
      <c r="C956" s="227"/>
      <c r="D956" s="228" t="s">
        <v>134</v>
      </c>
      <c r="E956" s="229" t="s">
        <v>1</v>
      </c>
      <c r="F956" s="230" t="s">
        <v>508</v>
      </c>
      <c r="G956" s="227"/>
      <c r="H956" s="231">
        <v>43.619999999999997</v>
      </c>
      <c r="I956" s="232"/>
      <c r="J956" s="227"/>
      <c r="K956" s="227"/>
      <c r="L956" s="233"/>
      <c r="M956" s="234"/>
      <c r="N956" s="235"/>
      <c r="O956" s="235"/>
      <c r="P956" s="235"/>
      <c r="Q956" s="235"/>
      <c r="R956" s="235"/>
      <c r="S956" s="235"/>
      <c r="T956" s="23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7" t="s">
        <v>134</v>
      </c>
      <c r="AU956" s="237" t="s">
        <v>81</v>
      </c>
      <c r="AV956" s="13" t="s">
        <v>81</v>
      </c>
      <c r="AW956" s="13" t="s">
        <v>31</v>
      </c>
      <c r="AX956" s="13" t="s">
        <v>74</v>
      </c>
      <c r="AY956" s="237" t="s">
        <v>126</v>
      </c>
    </row>
    <row r="957" s="13" customFormat="1">
      <c r="A957" s="13"/>
      <c r="B957" s="226"/>
      <c r="C957" s="227"/>
      <c r="D957" s="228" t="s">
        <v>134</v>
      </c>
      <c r="E957" s="229" t="s">
        <v>1</v>
      </c>
      <c r="F957" s="230" t="s">
        <v>509</v>
      </c>
      <c r="G957" s="227"/>
      <c r="H957" s="231">
        <v>41.380000000000003</v>
      </c>
      <c r="I957" s="232"/>
      <c r="J957" s="227"/>
      <c r="K957" s="227"/>
      <c r="L957" s="233"/>
      <c r="M957" s="234"/>
      <c r="N957" s="235"/>
      <c r="O957" s="235"/>
      <c r="P957" s="235"/>
      <c r="Q957" s="235"/>
      <c r="R957" s="235"/>
      <c r="S957" s="235"/>
      <c r="T957" s="236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37" t="s">
        <v>134</v>
      </c>
      <c r="AU957" s="237" t="s">
        <v>81</v>
      </c>
      <c r="AV957" s="13" t="s">
        <v>81</v>
      </c>
      <c r="AW957" s="13" t="s">
        <v>31</v>
      </c>
      <c r="AX957" s="13" t="s">
        <v>74</v>
      </c>
      <c r="AY957" s="237" t="s">
        <v>126</v>
      </c>
    </row>
    <row r="958" s="13" customFormat="1">
      <c r="A958" s="13"/>
      <c r="B958" s="226"/>
      <c r="C958" s="227"/>
      <c r="D958" s="228" t="s">
        <v>134</v>
      </c>
      <c r="E958" s="229" t="s">
        <v>1</v>
      </c>
      <c r="F958" s="230" t="s">
        <v>510</v>
      </c>
      <c r="G958" s="227"/>
      <c r="H958" s="231">
        <v>43.380000000000003</v>
      </c>
      <c r="I958" s="232"/>
      <c r="J958" s="227"/>
      <c r="K958" s="227"/>
      <c r="L958" s="233"/>
      <c r="M958" s="234"/>
      <c r="N958" s="235"/>
      <c r="O958" s="235"/>
      <c r="P958" s="235"/>
      <c r="Q958" s="235"/>
      <c r="R958" s="235"/>
      <c r="S958" s="235"/>
      <c r="T958" s="236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37" t="s">
        <v>134</v>
      </c>
      <c r="AU958" s="237" t="s">
        <v>81</v>
      </c>
      <c r="AV958" s="13" t="s">
        <v>81</v>
      </c>
      <c r="AW958" s="13" t="s">
        <v>31</v>
      </c>
      <c r="AX958" s="13" t="s">
        <v>74</v>
      </c>
      <c r="AY958" s="237" t="s">
        <v>126</v>
      </c>
    </row>
    <row r="959" s="13" customFormat="1">
      <c r="A959" s="13"/>
      <c r="B959" s="226"/>
      <c r="C959" s="227"/>
      <c r="D959" s="228" t="s">
        <v>134</v>
      </c>
      <c r="E959" s="229" t="s">
        <v>1</v>
      </c>
      <c r="F959" s="230" t="s">
        <v>511</v>
      </c>
      <c r="G959" s="227"/>
      <c r="H959" s="231">
        <v>28.109999999999999</v>
      </c>
      <c r="I959" s="232"/>
      <c r="J959" s="227"/>
      <c r="K959" s="227"/>
      <c r="L959" s="233"/>
      <c r="M959" s="234"/>
      <c r="N959" s="235"/>
      <c r="O959" s="235"/>
      <c r="P959" s="235"/>
      <c r="Q959" s="235"/>
      <c r="R959" s="235"/>
      <c r="S959" s="235"/>
      <c r="T959" s="23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7" t="s">
        <v>134</v>
      </c>
      <c r="AU959" s="237" t="s">
        <v>81</v>
      </c>
      <c r="AV959" s="13" t="s">
        <v>81</v>
      </c>
      <c r="AW959" s="13" t="s">
        <v>31</v>
      </c>
      <c r="AX959" s="13" t="s">
        <v>74</v>
      </c>
      <c r="AY959" s="237" t="s">
        <v>126</v>
      </c>
    </row>
    <row r="960" s="13" customFormat="1">
      <c r="A960" s="13"/>
      <c r="B960" s="226"/>
      <c r="C960" s="227"/>
      <c r="D960" s="228" t="s">
        <v>134</v>
      </c>
      <c r="E960" s="229" t="s">
        <v>1</v>
      </c>
      <c r="F960" s="230" t="s">
        <v>512</v>
      </c>
      <c r="G960" s="227"/>
      <c r="H960" s="231">
        <v>35.770000000000003</v>
      </c>
      <c r="I960" s="232"/>
      <c r="J960" s="227"/>
      <c r="K960" s="227"/>
      <c r="L960" s="233"/>
      <c r="M960" s="234"/>
      <c r="N960" s="235"/>
      <c r="O960" s="235"/>
      <c r="P960" s="235"/>
      <c r="Q960" s="235"/>
      <c r="R960" s="235"/>
      <c r="S960" s="235"/>
      <c r="T960" s="236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7" t="s">
        <v>134</v>
      </c>
      <c r="AU960" s="237" t="s">
        <v>81</v>
      </c>
      <c r="AV960" s="13" t="s">
        <v>81</v>
      </c>
      <c r="AW960" s="13" t="s">
        <v>31</v>
      </c>
      <c r="AX960" s="13" t="s">
        <v>74</v>
      </c>
      <c r="AY960" s="237" t="s">
        <v>126</v>
      </c>
    </row>
    <row r="961" s="13" customFormat="1">
      <c r="A961" s="13"/>
      <c r="B961" s="226"/>
      <c r="C961" s="227"/>
      <c r="D961" s="228" t="s">
        <v>134</v>
      </c>
      <c r="E961" s="229" t="s">
        <v>1</v>
      </c>
      <c r="F961" s="230" t="s">
        <v>513</v>
      </c>
      <c r="G961" s="227"/>
      <c r="H961" s="231">
        <v>20.100000000000001</v>
      </c>
      <c r="I961" s="232"/>
      <c r="J961" s="227"/>
      <c r="K961" s="227"/>
      <c r="L961" s="233"/>
      <c r="M961" s="234"/>
      <c r="N961" s="235"/>
      <c r="O961" s="235"/>
      <c r="P961" s="235"/>
      <c r="Q961" s="235"/>
      <c r="R961" s="235"/>
      <c r="S961" s="235"/>
      <c r="T961" s="23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7" t="s">
        <v>134</v>
      </c>
      <c r="AU961" s="237" t="s">
        <v>81</v>
      </c>
      <c r="AV961" s="13" t="s">
        <v>81</v>
      </c>
      <c r="AW961" s="13" t="s">
        <v>31</v>
      </c>
      <c r="AX961" s="13" t="s">
        <v>74</v>
      </c>
      <c r="AY961" s="237" t="s">
        <v>126</v>
      </c>
    </row>
    <row r="962" s="13" customFormat="1">
      <c r="A962" s="13"/>
      <c r="B962" s="226"/>
      <c r="C962" s="227"/>
      <c r="D962" s="228" t="s">
        <v>134</v>
      </c>
      <c r="E962" s="229" t="s">
        <v>1</v>
      </c>
      <c r="F962" s="230" t="s">
        <v>514</v>
      </c>
      <c r="G962" s="227"/>
      <c r="H962" s="231">
        <v>24.190000000000001</v>
      </c>
      <c r="I962" s="232"/>
      <c r="J962" s="227"/>
      <c r="K962" s="227"/>
      <c r="L962" s="233"/>
      <c r="M962" s="234"/>
      <c r="N962" s="235"/>
      <c r="O962" s="235"/>
      <c r="P962" s="235"/>
      <c r="Q962" s="235"/>
      <c r="R962" s="235"/>
      <c r="S962" s="235"/>
      <c r="T962" s="23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7" t="s">
        <v>134</v>
      </c>
      <c r="AU962" s="237" t="s">
        <v>81</v>
      </c>
      <c r="AV962" s="13" t="s">
        <v>81</v>
      </c>
      <c r="AW962" s="13" t="s">
        <v>31</v>
      </c>
      <c r="AX962" s="13" t="s">
        <v>74</v>
      </c>
      <c r="AY962" s="237" t="s">
        <v>126</v>
      </c>
    </row>
    <row r="963" s="13" customFormat="1">
      <c r="A963" s="13"/>
      <c r="B963" s="226"/>
      <c r="C963" s="227"/>
      <c r="D963" s="228" t="s">
        <v>134</v>
      </c>
      <c r="E963" s="229" t="s">
        <v>1</v>
      </c>
      <c r="F963" s="230" t="s">
        <v>515</v>
      </c>
      <c r="G963" s="227"/>
      <c r="H963" s="231">
        <v>15.630000000000001</v>
      </c>
      <c r="I963" s="232"/>
      <c r="J963" s="227"/>
      <c r="K963" s="227"/>
      <c r="L963" s="233"/>
      <c r="M963" s="234"/>
      <c r="N963" s="235"/>
      <c r="O963" s="235"/>
      <c r="P963" s="235"/>
      <c r="Q963" s="235"/>
      <c r="R963" s="235"/>
      <c r="S963" s="235"/>
      <c r="T963" s="236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37" t="s">
        <v>134</v>
      </c>
      <c r="AU963" s="237" t="s">
        <v>81</v>
      </c>
      <c r="AV963" s="13" t="s">
        <v>81</v>
      </c>
      <c r="AW963" s="13" t="s">
        <v>31</v>
      </c>
      <c r="AX963" s="13" t="s">
        <v>74</v>
      </c>
      <c r="AY963" s="237" t="s">
        <v>126</v>
      </c>
    </row>
    <row r="964" s="13" customFormat="1">
      <c r="A964" s="13"/>
      <c r="B964" s="226"/>
      <c r="C964" s="227"/>
      <c r="D964" s="228" t="s">
        <v>134</v>
      </c>
      <c r="E964" s="229" t="s">
        <v>1</v>
      </c>
      <c r="F964" s="230" t="s">
        <v>516</v>
      </c>
      <c r="G964" s="227"/>
      <c r="H964" s="231">
        <v>29.199999999999999</v>
      </c>
      <c r="I964" s="232"/>
      <c r="J964" s="227"/>
      <c r="K964" s="227"/>
      <c r="L964" s="233"/>
      <c r="M964" s="234"/>
      <c r="N964" s="235"/>
      <c r="O964" s="235"/>
      <c r="P964" s="235"/>
      <c r="Q964" s="235"/>
      <c r="R964" s="235"/>
      <c r="S964" s="235"/>
      <c r="T964" s="23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7" t="s">
        <v>134</v>
      </c>
      <c r="AU964" s="237" t="s">
        <v>81</v>
      </c>
      <c r="AV964" s="13" t="s">
        <v>81</v>
      </c>
      <c r="AW964" s="13" t="s">
        <v>31</v>
      </c>
      <c r="AX964" s="13" t="s">
        <v>74</v>
      </c>
      <c r="AY964" s="237" t="s">
        <v>126</v>
      </c>
    </row>
    <row r="965" s="13" customFormat="1">
      <c r="A965" s="13"/>
      <c r="B965" s="226"/>
      <c r="C965" s="227"/>
      <c r="D965" s="228" t="s">
        <v>134</v>
      </c>
      <c r="E965" s="229" t="s">
        <v>1</v>
      </c>
      <c r="F965" s="230" t="s">
        <v>517</v>
      </c>
      <c r="G965" s="227"/>
      <c r="H965" s="231">
        <v>40.299999999999997</v>
      </c>
      <c r="I965" s="232"/>
      <c r="J965" s="227"/>
      <c r="K965" s="227"/>
      <c r="L965" s="233"/>
      <c r="M965" s="234"/>
      <c r="N965" s="235"/>
      <c r="O965" s="235"/>
      <c r="P965" s="235"/>
      <c r="Q965" s="235"/>
      <c r="R965" s="235"/>
      <c r="S965" s="235"/>
      <c r="T965" s="23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7" t="s">
        <v>134</v>
      </c>
      <c r="AU965" s="237" t="s">
        <v>81</v>
      </c>
      <c r="AV965" s="13" t="s">
        <v>81</v>
      </c>
      <c r="AW965" s="13" t="s">
        <v>31</v>
      </c>
      <c r="AX965" s="13" t="s">
        <v>74</v>
      </c>
      <c r="AY965" s="237" t="s">
        <v>126</v>
      </c>
    </row>
    <row r="966" s="13" customFormat="1">
      <c r="A966" s="13"/>
      <c r="B966" s="226"/>
      <c r="C966" s="227"/>
      <c r="D966" s="228" t="s">
        <v>134</v>
      </c>
      <c r="E966" s="229" t="s">
        <v>1</v>
      </c>
      <c r="F966" s="230" t="s">
        <v>518</v>
      </c>
      <c r="G966" s="227"/>
      <c r="H966" s="231">
        <v>40.659999999999997</v>
      </c>
      <c r="I966" s="232"/>
      <c r="J966" s="227"/>
      <c r="K966" s="227"/>
      <c r="L966" s="233"/>
      <c r="M966" s="234"/>
      <c r="N966" s="235"/>
      <c r="O966" s="235"/>
      <c r="P966" s="235"/>
      <c r="Q966" s="235"/>
      <c r="R966" s="235"/>
      <c r="S966" s="235"/>
      <c r="T966" s="23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7" t="s">
        <v>134</v>
      </c>
      <c r="AU966" s="237" t="s">
        <v>81</v>
      </c>
      <c r="AV966" s="13" t="s">
        <v>81</v>
      </c>
      <c r="AW966" s="13" t="s">
        <v>31</v>
      </c>
      <c r="AX966" s="13" t="s">
        <v>74</v>
      </c>
      <c r="AY966" s="237" t="s">
        <v>126</v>
      </c>
    </row>
    <row r="967" s="13" customFormat="1">
      <c r="A967" s="13"/>
      <c r="B967" s="226"/>
      <c r="C967" s="227"/>
      <c r="D967" s="228" t="s">
        <v>134</v>
      </c>
      <c r="E967" s="229" t="s">
        <v>1</v>
      </c>
      <c r="F967" s="230" t="s">
        <v>519</v>
      </c>
      <c r="G967" s="227"/>
      <c r="H967" s="231">
        <v>38.350000000000001</v>
      </c>
      <c r="I967" s="232"/>
      <c r="J967" s="227"/>
      <c r="K967" s="227"/>
      <c r="L967" s="233"/>
      <c r="M967" s="234"/>
      <c r="N967" s="235"/>
      <c r="O967" s="235"/>
      <c r="P967" s="235"/>
      <c r="Q967" s="235"/>
      <c r="R967" s="235"/>
      <c r="S967" s="235"/>
      <c r="T967" s="23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7" t="s">
        <v>134</v>
      </c>
      <c r="AU967" s="237" t="s">
        <v>81</v>
      </c>
      <c r="AV967" s="13" t="s">
        <v>81</v>
      </c>
      <c r="AW967" s="13" t="s">
        <v>31</v>
      </c>
      <c r="AX967" s="13" t="s">
        <v>74</v>
      </c>
      <c r="AY967" s="237" t="s">
        <v>126</v>
      </c>
    </row>
    <row r="968" s="13" customFormat="1">
      <c r="A968" s="13"/>
      <c r="B968" s="226"/>
      <c r="C968" s="227"/>
      <c r="D968" s="228" t="s">
        <v>134</v>
      </c>
      <c r="E968" s="229" t="s">
        <v>1</v>
      </c>
      <c r="F968" s="230" t="s">
        <v>520</v>
      </c>
      <c r="G968" s="227"/>
      <c r="H968" s="231">
        <v>39.719999999999999</v>
      </c>
      <c r="I968" s="232"/>
      <c r="J968" s="227"/>
      <c r="K968" s="227"/>
      <c r="L968" s="233"/>
      <c r="M968" s="234"/>
      <c r="N968" s="235"/>
      <c r="O968" s="235"/>
      <c r="P968" s="235"/>
      <c r="Q968" s="235"/>
      <c r="R968" s="235"/>
      <c r="S968" s="235"/>
      <c r="T968" s="23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7" t="s">
        <v>134</v>
      </c>
      <c r="AU968" s="237" t="s">
        <v>81</v>
      </c>
      <c r="AV968" s="13" t="s">
        <v>81</v>
      </c>
      <c r="AW968" s="13" t="s">
        <v>31</v>
      </c>
      <c r="AX968" s="13" t="s">
        <v>74</v>
      </c>
      <c r="AY968" s="237" t="s">
        <v>126</v>
      </c>
    </row>
    <row r="969" s="13" customFormat="1">
      <c r="A969" s="13"/>
      <c r="B969" s="226"/>
      <c r="C969" s="227"/>
      <c r="D969" s="228" t="s">
        <v>134</v>
      </c>
      <c r="E969" s="229" t="s">
        <v>1</v>
      </c>
      <c r="F969" s="230" t="s">
        <v>521</v>
      </c>
      <c r="G969" s="227"/>
      <c r="H969" s="231">
        <v>41.340000000000003</v>
      </c>
      <c r="I969" s="232"/>
      <c r="J969" s="227"/>
      <c r="K969" s="227"/>
      <c r="L969" s="233"/>
      <c r="M969" s="234"/>
      <c r="N969" s="235"/>
      <c r="O969" s="235"/>
      <c r="P969" s="235"/>
      <c r="Q969" s="235"/>
      <c r="R969" s="235"/>
      <c r="S969" s="235"/>
      <c r="T969" s="236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37" t="s">
        <v>134</v>
      </c>
      <c r="AU969" s="237" t="s">
        <v>81</v>
      </c>
      <c r="AV969" s="13" t="s">
        <v>81</v>
      </c>
      <c r="AW969" s="13" t="s">
        <v>31</v>
      </c>
      <c r="AX969" s="13" t="s">
        <v>74</v>
      </c>
      <c r="AY969" s="237" t="s">
        <v>126</v>
      </c>
    </row>
    <row r="970" s="13" customFormat="1">
      <c r="A970" s="13"/>
      <c r="B970" s="226"/>
      <c r="C970" s="227"/>
      <c r="D970" s="228" t="s">
        <v>134</v>
      </c>
      <c r="E970" s="229" t="s">
        <v>1</v>
      </c>
      <c r="F970" s="230" t="s">
        <v>522</v>
      </c>
      <c r="G970" s="227"/>
      <c r="H970" s="231">
        <v>42.950000000000003</v>
      </c>
      <c r="I970" s="232"/>
      <c r="J970" s="227"/>
      <c r="K970" s="227"/>
      <c r="L970" s="233"/>
      <c r="M970" s="234"/>
      <c r="N970" s="235"/>
      <c r="O970" s="235"/>
      <c r="P970" s="235"/>
      <c r="Q970" s="235"/>
      <c r="R970" s="235"/>
      <c r="S970" s="235"/>
      <c r="T970" s="236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T970" s="237" t="s">
        <v>134</v>
      </c>
      <c r="AU970" s="237" t="s">
        <v>81</v>
      </c>
      <c r="AV970" s="13" t="s">
        <v>81</v>
      </c>
      <c r="AW970" s="13" t="s">
        <v>31</v>
      </c>
      <c r="AX970" s="13" t="s">
        <v>74</v>
      </c>
      <c r="AY970" s="237" t="s">
        <v>126</v>
      </c>
    </row>
    <row r="971" s="13" customFormat="1">
      <c r="A971" s="13"/>
      <c r="B971" s="226"/>
      <c r="C971" s="227"/>
      <c r="D971" s="228" t="s">
        <v>134</v>
      </c>
      <c r="E971" s="229" t="s">
        <v>1</v>
      </c>
      <c r="F971" s="230" t="s">
        <v>523</v>
      </c>
      <c r="G971" s="227"/>
      <c r="H971" s="231">
        <v>43.100000000000001</v>
      </c>
      <c r="I971" s="232"/>
      <c r="J971" s="227"/>
      <c r="K971" s="227"/>
      <c r="L971" s="233"/>
      <c r="M971" s="234"/>
      <c r="N971" s="235"/>
      <c r="O971" s="235"/>
      <c r="P971" s="235"/>
      <c r="Q971" s="235"/>
      <c r="R971" s="235"/>
      <c r="S971" s="235"/>
      <c r="T971" s="236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T971" s="237" t="s">
        <v>134</v>
      </c>
      <c r="AU971" s="237" t="s">
        <v>81</v>
      </c>
      <c r="AV971" s="13" t="s">
        <v>81</v>
      </c>
      <c r="AW971" s="13" t="s">
        <v>31</v>
      </c>
      <c r="AX971" s="13" t="s">
        <v>74</v>
      </c>
      <c r="AY971" s="237" t="s">
        <v>126</v>
      </c>
    </row>
    <row r="972" s="13" customFormat="1">
      <c r="A972" s="13"/>
      <c r="B972" s="226"/>
      <c r="C972" s="227"/>
      <c r="D972" s="228" t="s">
        <v>134</v>
      </c>
      <c r="E972" s="229" t="s">
        <v>1</v>
      </c>
      <c r="F972" s="230" t="s">
        <v>524</v>
      </c>
      <c r="G972" s="227"/>
      <c r="H972" s="231">
        <v>41.710000000000001</v>
      </c>
      <c r="I972" s="232"/>
      <c r="J972" s="227"/>
      <c r="K972" s="227"/>
      <c r="L972" s="233"/>
      <c r="M972" s="234"/>
      <c r="N972" s="235"/>
      <c r="O972" s="235"/>
      <c r="P972" s="235"/>
      <c r="Q972" s="235"/>
      <c r="R972" s="235"/>
      <c r="S972" s="235"/>
      <c r="T972" s="236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T972" s="237" t="s">
        <v>134</v>
      </c>
      <c r="AU972" s="237" t="s">
        <v>81</v>
      </c>
      <c r="AV972" s="13" t="s">
        <v>81</v>
      </c>
      <c r="AW972" s="13" t="s">
        <v>31</v>
      </c>
      <c r="AX972" s="13" t="s">
        <v>74</v>
      </c>
      <c r="AY972" s="237" t="s">
        <v>126</v>
      </c>
    </row>
    <row r="973" s="13" customFormat="1">
      <c r="A973" s="13"/>
      <c r="B973" s="226"/>
      <c r="C973" s="227"/>
      <c r="D973" s="228" t="s">
        <v>134</v>
      </c>
      <c r="E973" s="229" t="s">
        <v>1</v>
      </c>
      <c r="F973" s="230" t="s">
        <v>525</v>
      </c>
      <c r="G973" s="227"/>
      <c r="H973" s="231">
        <v>25.260000000000002</v>
      </c>
      <c r="I973" s="232"/>
      <c r="J973" s="227"/>
      <c r="K973" s="227"/>
      <c r="L973" s="233"/>
      <c r="M973" s="234"/>
      <c r="N973" s="235"/>
      <c r="O973" s="235"/>
      <c r="P973" s="235"/>
      <c r="Q973" s="235"/>
      <c r="R973" s="235"/>
      <c r="S973" s="235"/>
      <c r="T973" s="236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T973" s="237" t="s">
        <v>134</v>
      </c>
      <c r="AU973" s="237" t="s">
        <v>81</v>
      </c>
      <c r="AV973" s="13" t="s">
        <v>81</v>
      </c>
      <c r="AW973" s="13" t="s">
        <v>31</v>
      </c>
      <c r="AX973" s="13" t="s">
        <v>74</v>
      </c>
      <c r="AY973" s="237" t="s">
        <v>126</v>
      </c>
    </row>
    <row r="974" s="13" customFormat="1">
      <c r="A974" s="13"/>
      <c r="B974" s="226"/>
      <c r="C974" s="227"/>
      <c r="D974" s="228" t="s">
        <v>134</v>
      </c>
      <c r="E974" s="229" t="s">
        <v>1</v>
      </c>
      <c r="F974" s="230" t="s">
        <v>526</v>
      </c>
      <c r="G974" s="227"/>
      <c r="H974" s="231">
        <v>34.100000000000001</v>
      </c>
      <c r="I974" s="232"/>
      <c r="J974" s="227"/>
      <c r="K974" s="227"/>
      <c r="L974" s="233"/>
      <c r="M974" s="234"/>
      <c r="N974" s="235"/>
      <c r="O974" s="235"/>
      <c r="P974" s="235"/>
      <c r="Q974" s="235"/>
      <c r="R974" s="235"/>
      <c r="S974" s="235"/>
      <c r="T974" s="236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7" t="s">
        <v>134</v>
      </c>
      <c r="AU974" s="237" t="s">
        <v>81</v>
      </c>
      <c r="AV974" s="13" t="s">
        <v>81</v>
      </c>
      <c r="AW974" s="13" t="s">
        <v>31</v>
      </c>
      <c r="AX974" s="13" t="s">
        <v>74</v>
      </c>
      <c r="AY974" s="237" t="s">
        <v>126</v>
      </c>
    </row>
    <row r="975" s="13" customFormat="1">
      <c r="A975" s="13"/>
      <c r="B975" s="226"/>
      <c r="C975" s="227"/>
      <c r="D975" s="228" t="s">
        <v>134</v>
      </c>
      <c r="E975" s="229" t="s">
        <v>1</v>
      </c>
      <c r="F975" s="230" t="s">
        <v>527</v>
      </c>
      <c r="G975" s="227"/>
      <c r="H975" s="231">
        <v>43.030000000000001</v>
      </c>
      <c r="I975" s="232"/>
      <c r="J975" s="227"/>
      <c r="K975" s="227"/>
      <c r="L975" s="233"/>
      <c r="M975" s="234"/>
      <c r="N975" s="235"/>
      <c r="O975" s="235"/>
      <c r="P975" s="235"/>
      <c r="Q975" s="235"/>
      <c r="R975" s="235"/>
      <c r="S975" s="235"/>
      <c r="T975" s="23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7" t="s">
        <v>134</v>
      </c>
      <c r="AU975" s="237" t="s">
        <v>81</v>
      </c>
      <c r="AV975" s="13" t="s">
        <v>81</v>
      </c>
      <c r="AW975" s="13" t="s">
        <v>31</v>
      </c>
      <c r="AX975" s="13" t="s">
        <v>74</v>
      </c>
      <c r="AY975" s="237" t="s">
        <v>126</v>
      </c>
    </row>
    <row r="976" s="13" customFormat="1">
      <c r="A976" s="13"/>
      <c r="B976" s="226"/>
      <c r="C976" s="227"/>
      <c r="D976" s="228" t="s">
        <v>134</v>
      </c>
      <c r="E976" s="229" t="s">
        <v>1</v>
      </c>
      <c r="F976" s="230" t="s">
        <v>528</v>
      </c>
      <c r="G976" s="227"/>
      <c r="H976" s="231">
        <v>15.32</v>
      </c>
      <c r="I976" s="232"/>
      <c r="J976" s="227"/>
      <c r="K976" s="227"/>
      <c r="L976" s="233"/>
      <c r="M976" s="234"/>
      <c r="N976" s="235"/>
      <c r="O976" s="235"/>
      <c r="P976" s="235"/>
      <c r="Q976" s="235"/>
      <c r="R976" s="235"/>
      <c r="S976" s="235"/>
      <c r="T976" s="236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37" t="s">
        <v>134</v>
      </c>
      <c r="AU976" s="237" t="s">
        <v>81</v>
      </c>
      <c r="AV976" s="13" t="s">
        <v>81</v>
      </c>
      <c r="AW976" s="13" t="s">
        <v>31</v>
      </c>
      <c r="AX976" s="13" t="s">
        <v>74</v>
      </c>
      <c r="AY976" s="237" t="s">
        <v>126</v>
      </c>
    </row>
    <row r="977" s="13" customFormat="1">
      <c r="A977" s="13"/>
      <c r="B977" s="226"/>
      <c r="C977" s="227"/>
      <c r="D977" s="228" t="s">
        <v>134</v>
      </c>
      <c r="E977" s="229" t="s">
        <v>1</v>
      </c>
      <c r="F977" s="230" t="s">
        <v>529</v>
      </c>
      <c r="G977" s="227"/>
      <c r="H977" s="231">
        <v>43.329999999999998</v>
      </c>
      <c r="I977" s="232"/>
      <c r="J977" s="227"/>
      <c r="K977" s="227"/>
      <c r="L977" s="233"/>
      <c r="M977" s="234"/>
      <c r="N977" s="235"/>
      <c r="O977" s="235"/>
      <c r="P977" s="235"/>
      <c r="Q977" s="235"/>
      <c r="R977" s="235"/>
      <c r="S977" s="235"/>
      <c r="T977" s="236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37" t="s">
        <v>134</v>
      </c>
      <c r="AU977" s="237" t="s">
        <v>81</v>
      </c>
      <c r="AV977" s="13" t="s">
        <v>81</v>
      </c>
      <c r="AW977" s="13" t="s">
        <v>31</v>
      </c>
      <c r="AX977" s="13" t="s">
        <v>74</v>
      </c>
      <c r="AY977" s="237" t="s">
        <v>126</v>
      </c>
    </row>
    <row r="978" s="13" customFormat="1">
      <c r="A978" s="13"/>
      <c r="B978" s="226"/>
      <c r="C978" s="227"/>
      <c r="D978" s="228" t="s">
        <v>134</v>
      </c>
      <c r="E978" s="229" t="s">
        <v>1</v>
      </c>
      <c r="F978" s="230" t="s">
        <v>530</v>
      </c>
      <c r="G978" s="227"/>
      <c r="H978" s="231">
        <v>41.039999999999999</v>
      </c>
      <c r="I978" s="232"/>
      <c r="J978" s="227"/>
      <c r="K978" s="227"/>
      <c r="L978" s="233"/>
      <c r="M978" s="234"/>
      <c r="N978" s="235"/>
      <c r="O978" s="235"/>
      <c r="P978" s="235"/>
      <c r="Q978" s="235"/>
      <c r="R978" s="235"/>
      <c r="S978" s="235"/>
      <c r="T978" s="236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T978" s="237" t="s">
        <v>134</v>
      </c>
      <c r="AU978" s="237" t="s">
        <v>81</v>
      </c>
      <c r="AV978" s="13" t="s">
        <v>81</v>
      </c>
      <c r="AW978" s="13" t="s">
        <v>31</v>
      </c>
      <c r="AX978" s="13" t="s">
        <v>74</v>
      </c>
      <c r="AY978" s="237" t="s">
        <v>126</v>
      </c>
    </row>
    <row r="979" s="13" customFormat="1">
      <c r="A979" s="13"/>
      <c r="B979" s="226"/>
      <c r="C979" s="227"/>
      <c r="D979" s="228" t="s">
        <v>134</v>
      </c>
      <c r="E979" s="229" t="s">
        <v>1</v>
      </c>
      <c r="F979" s="230" t="s">
        <v>531</v>
      </c>
      <c r="G979" s="227"/>
      <c r="H979" s="231">
        <v>41.590000000000003</v>
      </c>
      <c r="I979" s="232"/>
      <c r="J979" s="227"/>
      <c r="K979" s="227"/>
      <c r="L979" s="233"/>
      <c r="M979" s="234"/>
      <c r="N979" s="235"/>
      <c r="O979" s="235"/>
      <c r="P979" s="235"/>
      <c r="Q979" s="235"/>
      <c r="R979" s="235"/>
      <c r="S979" s="235"/>
      <c r="T979" s="23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7" t="s">
        <v>134</v>
      </c>
      <c r="AU979" s="237" t="s">
        <v>81</v>
      </c>
      <c r="AV979" s="13" t="s">
        <v>81</v>
      </c>
      <c r="AW979" s="13" t="s">
        <v>31</v>
      </c>
      <c r="AX979" s="13" t="s">
        <v>74</v>
      </c>
      <c r="AY979" s="237" t="s">
        <v>126</v>
      </c>
    </row>
    <row r="980" s="13" customFormat="1">
      <c r="A980" s="13"/>
      <c r="B980" s="226"/>
      <c r="C980" s="227"/>
      <c r="D980" s="228" t="s">
        <v>134</v>
      </c>
      <c r="E980" s="229" t="s">
        <v>1</v>
      </c>
      <c r="F980" s="230" t="s">
        <v>532</v>
      </c>
      <c r="G980" s="227"/>
      <c r="H980" s="231">
        <v>40.200000000000003</v>
      </c>
      <c r="I980" s="232"/>
      <c r="J980" s="227"/>
      <c r="K980" s="227"/>
      <c r="L980" s="233"/>
      <c r="M980" s="234"/>
      <c r="N980" s="235"/>
      <c r="O980" s="235"/>
      <c r="P980" s="235"/>
      <c r="Q980" s="235"/>
      <c r="R980" s="235"/>
      <c r="S980" s="235"/>
      <c r="T980" s="23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7" t="s">
        <v>134</v>
      </c>
      <c r="AU980" s="237" t="s">
        <v>81</v>
      </c>
      <c r="AV980" s="13" t="s">
        <v>81</v>
      </c>
      <c r="AW980" s="13" t="s">
        <v>31</v>
      </c>
      <c r="AX980" s="13" t="s">
        <v>74</v>
      </c>
      <c r="AY980" s="237" t="s">
        <v>126</v>
      </c>
    </row>
    <row r="981" s="14" customFormat="1">
      <c r="A981" s="14"/>
      <c r="B981" s="238"/>
      <c r="C981" s="239"/>
      <c r="D981" s="228" t="s">
        <v>134</v>
      </c>
      <c r="E981" s="240" t="s">
        <v>1</v>
      </c>
      <c r="F981" s="241" t="s">
        <v>137</v>
      </c>
      <c r="G981" s="239"/>
      <c r="H981" s="242">
        <v>1935.26</v>
      </c>
      <c r="I981" s="243"/>
      <c r="J981" s="239"/>
      <c r="K981" s="239"/>
      <c r="L981" s="244"/>
      <c r="M981" s="245"/>
      <c r="N981" s="246"/>
      <c r="O981" s="246"/>
      <c r="P981" s="246"/>
      <c r="Q981" s="246"/>
      <c r="R981" s="246"/>
      <c r="S981" s="246"/>
      <c r="T981" s="247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48" t="s">
        <v>134</v>
      </c>
      <c r="AU981" s="248" t="s">
        <v>81</v>
      </c>
      <c r="AV981" s="14" t="s">
        <v>132</v>
      </c>
      <c r="AW981" s="14" t="s">
        <v>31</v>
      </c>
      <c r="AX981" s="14" t="s">
        <v>79</v>
      </c>
      <c r="AY981" s="248" t="s">
        <v>126</v>
      </c>
    </row>
    <row r="982" s="12" customFormat="1" ht="20.88" customHeight="1">
      <c r="A982" s="12"/>
      <c r="B982" s="196"/>
      <c r="C982" s="197"/>
      <c r="D982" s="198" t="s">
        <v>73</v>
      </c>
      <c r="E982" s="210" t="s">
        <v>645</v>
      </c>
      <c r="F982" s="210" t="s">
        <v>646</v>
      </c>
      <c r="G982" s="197"/>
      <c r="H982" s="197"/>
      <c r="I982" s="200"/>
      <c r="J982" s="211">
        <f>BK982</f>
        <v>0</v>
      </c>
      <c r="K982" s="197"/>
      <c r="L982" s="202"/>
      <c r="M982" s="203"/>
      <c r="N982" s="204"/>
      <c r="O982" s="204"/>
      <c r="P982" s="205">
        <f>P983</f>
        <v>0</v>
      </c>
      <c r="Q982" s="204"/>
      <c r="R982" s="205">
        <f>R983</f>
        <v>0.071239999999999998</v>
      </c>
      <c r="S982" s="204"/>
      <c r="T982" s="206">
        <f>T983</f>
        <v>0</v>
      </c>
      <c r="U982" s="12"/>
      <c r="V982" s="12"/>
      <c r="W982" s="12"/>
      <c r="X982" s="12"/>
      <c r="Y982" s="12"/>
      <c r="Z982" s="12"/>
      <c r="AA982" s="12"/>
      <c r="AB982" s="12"/>
      <c r="AC982" s="12"/>
      <c r="AD982" s="12"/>
      <c r="AE982" s="12"/>
      <c r="AR982" s="207" t="s">
        <v>79</v>
      </c>
      <c r="AT982" s="208" t="s">
        <v>73</v>
      </c>
      <c r="AU982" s="208" t="s">
        <v>81</v>
      </c>
      <c r="AY982" s="207" t="s">
        <v>126</v>
      </c>
      <c r="BK982" s="209">
        <f>BK983</f>
        <v>0</v>
      </c>
    </row>
    <row r="983" s="2" customFormat="1" ht="33" customHeight="1">
      <c r="A983" s="38"/>
      <c r="B983" s="39"/>
      <c r="C983" s="212" t="s">
        <v>647</v>
      </c>
      <c r="D983" s="212" t="s">
        <v>128</v>
      </c>
      <c r="E983" s="213" t="s">
        <v>648</v>
      </c>
      <c r="F983" s="214" t="s">
        <v>649</v>
      </c>
      <c r="G983" s="215" t="s">
        <v>131</v>
      </c>
      <c r="H983" s="216">
        <v>548</v>
      </c>
      <c r="I983" s="217"/>
      <c r="J983" s="218">
        <f>ROUND(I983*H983,2)</f>
        <v>0</v>
      </c>
      <c r="K983" s="219"/>
      <c r="L983" s="44"/>
      <c r="M983" s="220" t="s">
        <v>1</v>
      </c>
      <c r="N983" s="221" t="s">
        <v>39</v>
      </c>
      <c r="O983" s="91"/>
      <c r="P983" s="222">
        <f>O983*H983</f>
        <v>0</v>
      </c>
      <c r="Q983" s="222">
        <v>0.00012999999999999999</v>
      </c>
      <c r="R983" s="222">
        <f>Q983*H983</f>
        <v>0.071239999999999998</v>
      </c>
      <c r="S983" s="222">
        <v>0</v>
      </c>
      <c r="T983" s="223">
        <f>S983*H983</f>
        <v>0</v>
      </c>
      <c r="U983" s="38"/>
      <c r="V983" s="38"/>
      <c r="W983" s="38"/>
      <c r="X983" s="38"/>
      <c r="Y983" s="38"/>
      <c r="Z983" s="38"/>
      <c r="AA983" s="38"/>
      <c r="AB983" s="38"/>
      <c r="AC983" s="38"/>
      <c r="AD983" s="38"/>
      <c r="AE983" s="38"/>
      <c r="AR983" s="224" t="s">
        <v>132</v>
      </c>
      <c r="AT983" s="224" t="s">
        <v>128</v>
      </c>
      <c r="AU983" s="224" t="s">
        <v>143</v>
      </c>
      <c r="AY983" s="17" t="s">
        <v>126</v>
      </c>
      <c r="BE983" s="225">
        <f>IF(N983="základní",J983,0)</f>
        <v>0</v>
      </c>
      <c r="BF983" s="225">
        <f>IF(N983="snížená",J983,0)</f>
        <v>0</v>
      </c>
      <c r="BG983" s="225">
        <f>IF(N983="zákl. přenesená",J983,0)</f>
        <v>0</v>
      </c>
      <c r="BH983" s="225">
        <f>IF(N983="sníž. přenesená",J983,0)</f>
        <v>0</v>
      </c>
      <c r="BI983" s="225">
        <f>IF(N983="nulová",J983,0)</f>
        <v>0</v>
      </c>
      <c r="BJ983" s="17" t="s">
        <v>79</v>
      </c>
      <c r="BK983" s="225">
        <f>ROUND(I983*H983,2)</f>
        <v>0</v>
      </c>
      <c r="BL983" s="17" t="s">
        <v>132</v>
      </c>
      <c r="BM983" s="224" t="s">
        <v>650</v>
      </c>
    </row>
    <row r="984" s="12" customFormat="1" ht="20.88" customHeight="1">
      <c r="A984" s="12"/>
      <c r="B984" s="196"/>
      <c r="C984" s="197"/>
      <c r="D984" s="198" t="s">
        <v>73</v>
      </c>
      <c r="E984" s="210" t="s">
        <v>651</v>
      </c>
      <c r="F984" s="210" t="s">
        <v>652</v>
      </c>
      <c r="G984" s="197"/>
      <c r="H984" s="197"/>
      <c r="I984" s="200"/>
      <c r="J984" s="211">
        <f>BK984</f>
        <v>0</v>
      </c>
      <c r="K984" s="197"/>
      <c r="L984" s="202"/>
      <c r="M984" s="203"/>
      <c r="N984" s="204"/>
      <c r="O984" s="204"/>
      <c r="P984" s="205">
        <f>SUM(P985:P986)</f>
        <v>0</v>
      </c>
      <c r="Q984" s="204"/>
      <c r="R984" s="205">
        <f>SUM(R985:R986)</f>
        <v>0.021920000000000002</v>
      </c>
      <c r="S984" s="204"/>
      <c r="T984" s="206">
        <f>SUM(T985:T986)</f>
        <v>0</v>
      </c>
      <c r="U984" s="12"/>
      <c r="V984" s="12"/>
      <c r="W984" s="12"/>
      <c r="X984" s="12"/>
      <c r="Y984" s="12"/>
      <c r="Z984" s="12"/>
      <c r="AA984" s="12"/>
      <c r="AB984" s="12"/>
      <c r="AC984" s="12"/>
      <c r="AD984" s="12"/>
      <c r="AE984" s="12"/>
      <c r="AR984" s="207" t="s">
        <v>79</v>
      </c>
      <c r="AT984" s="208" t="s">
        <v>73</v>
      </c>
      <c r="AU984" s="208" t="s">
        <v>81</v>
      </c>
      <c r="AY984" s="207" t="s">
        <v>126</v>
      </c>
      <c r="BK984" s="209">
        <f>SUM(BK985:BK986)</f>
        <v>0</v>
      </c>
    </row>
    <row r="985" s="2" customFormat="1" ht="24.15" customHeight="1">
      <c r="A985" s="38"/>
      <c r="B985" s="39"/>
      <c r="C985" s="212" t="s">
        <v>653</v>
      </c>
      <c r="D985" s="212" t="s">
        <v>128</v>
      </c>
      <c r="E985" s="213" t="s">
        <v>654</v>
      </c>
      <c r="F985" s="214" t="s">
        <v>655</v>
      </c>
      <c r="G985" s="215" t="s">
        <v>131</v>
      </c>
      <c r="H985" s="216">
        <v>548</v>
      </c>
      <c r="I985" s="217"/>
      <c r="J985" s="218">
        <f>ROUND(I985*H985,2)</f>
        <v>0</v>
      </c>
      <c r="K985" s="219"/>
      <c r="L985" s="44"/>
      <c r="M985" s="220" t="s">
        <v>1</v>
      </c>
      <c r="N985" s="221" t="s">
        <v>39</v>
      </c>
      <c r="O985" s="91"/>
      <c r="P985" s="222">
        <f>O985*H985</f>
        <v>0</v>
      </c>
      <c r="Q985" s="222">
        <v>4.0000000000000003E-05</v>
      </c>
      <c r="R985" s="222">
        <f>Q985*H985</f>
        <v>0.021920000000000002</v>
      </c>
      <c r="S985" s="222">
        <v>0</v>
      </c>
      <c r="T985" s="223">
        <f>S985*H985</f>
        <v>0</v>
      </c>
      <c r="U985" s="38"/>
      <c r="V985" s="38"/>
      <c r="W985" s="38"/>
      <c r="X985" s="38"/>
      <c r="Y985" s="38"/>
      <c r="Z985" s="38"/>
      <c r="AA985" s="38"/>
      <c r="AB985" s="38"/>
      <c r="AC985" s="38"/>
      <c r="AD985" s="38"/>
      <c r="AE985" s="38"/>
      <c r="AR985" s="224" t="s">
        <v>132</v>
      </c>
      <c r="AT985" s="224" t="s">
        <v>128</v>
      </c>
      <c r="AU985" s="224" t="s">
        <v>143</v>
      </c>
      <c r="AY985" s="17" t="s">
        <v>126</v>
      </c>
      <c r="BE985" s="225">
        <f>IF(N985="základní",J985,0)</f>
        <v>0</v>
      </c>
      <c r="BF985" s="225">
        <f>IF(N985="snížená",J985,0)</f>
        <v>0</v>
      </c>
      <c r="BG985" s="225">
        <f>IF(N985="zákl. přenesená",J985,0)</f>
        <v>0</v>
      </c>
      <c r="BH985" s="225">
        <f>IF(N985="sníž. přenesená",J985,0)</f>
        <v>0</v>
      </c>
      <c r="BI985" s="225">
        <f>IF(N985="nulová",J985,0)</f>
        <v>0</v>
      </c>
      <c r="BJ985" s="17" t="s">
        <v>79</v>
      </c>
      <c r="BK985" s="225">
        <f>ROUND(I985*H985,2)</f>
        <v>0</v>
      </c>
      <c r="BL985" s="17" t="s">
        <v>132</v>
      </c>
      <c r="BM985" s="224" t="s">
        <v>656</v>
      </c>
    </row>
    <row r="986" s="2" customFormat="1" ht="24.15" customHeight="1">
      <c r="A986" s="38"/>
      <c r="B986" s="39"/>
      <c r="C986" s="212" t="s">
        <v>657</v>
      </c>
      <c r="D986" s="212" t="s">
        <v>128</v>
      </c>
      <c r="E986" s="213" t="s">
        <v>658</v>
      </c>
      <c r="F986" s="214" t="s">
        <v>659</v>
      </c>
      <c r="G986" s="215" t="s">
        <v>660</v>
      </c>
      <c r="H986" s="216">
        <v>1</v>
      </c>
      <c r="I986" s="217"/>
      <c r="J986" s="218">
        <f>ROUND(I986*H986,2)</f>
        <v>0</v>
      </c>
      <c r="K986" s="219"/>
      <c r="L986" s="44"/>
      <c r="M986" s="220" t="s">
        <v>1</v>
      </c>
      <c r="N986" s="221" t="s">
        <v>39</v>
      </c>
      <c r="O986" s="91"/>
      <c r="P986" s="222">
        <f>O986*H986</f>
        <v>0</v>
      </c>
      <c r="Q986" s="222">
        <v>0</v>
      </c>
      <c r="R986" s="222">
        <f>Q986*H986</f>
        <v>0</v>
      </c>
      <c r="S986" s="222">
        <v>0</v>
      </c>
      <c r="T986" s="223">
        <f>S986*H986</f>
        <v>0</v>
      </c>
      <c r="U986" s="38"/>
      <c r="V986" s="38"/>
      <c r="W986" s="38"/>
      <c r="X986" s="38"/>
      <c r="Y986" s="38"/>
      <c r="Z986" s="38"/>
      <c r="AA986" s="38"/>
      <c r="AB986" s="38"/>
      <c r="AC986" s="38"/>
      <c r="AD986" s="38"/>
      <c r="AE986" s="38"/>
      <c r="AR986" s="224" t="s">
        <v>132</v>
      </c>
      <c r="AT986" s="224" t="s">
        <v>128</v>
      </c>
      <c r="AU986" s="224" t="s">
        <v>143</v>
      </c>
      <c r="AY986" s="17" t="s">
        <v>126</v>
      </c>
      <c r="BE986" s="225">
        <f>IF(N986="základní",J986,0)</f>
        <v>0</v>
      </c>
      <c r="BF986" s="225">
        <f>IF(N986="snížená",J986,0)</f>
        <v>0</v>
      </c>
      <c r="BG986" s="225">
        <f>IF(N986="zákl. přenesená",J986,0)</f>
        <v>0</v>
      </c>
      <c r="BH986" s="225">
        <f>IF(N986="sníž. přenesená",J986,0)</f>
        <v>0</v>
      </c>
      <c r="BI986" s="225">
        <f>IF(N986="nulová",J986,0)</f>
        <v>0</v>
      </c>
      <c r="BJ986" s="17" t="s">
        <v>79</v>
      </c>
      <c r="BK986" s="225">
        <f>ROUND(I986*H986,2)</f>
        <v>0</v>
      </c>
      <c r="BL986" s="17" t="s">
        <v>132</v>
      </c>
      <c r="BM986" s="224" t="s">
        <v>661</v>
      </c>
    </row>
    <row r="987" s="12" customFormat="1" ht="22.8" customHeight="1">
      <c r="A987" s="12"/>
      <c r="B987" s="196"/>
      <c r="C987" s="197"/>
      <c r="D987" s="198" t="s">
        <v>73</v>
      </c>
      <c r="E987" s="210" t="s">
        <v>662</v>
      </c>
      <c r="F987" s="210" t="s">
        <v>663</v>
      </c>
      <c r="G987" s="197"/>
      <c r="H987" s="197"/>
      <c r="I987" s="200"/>
      <c r="J987" s="211">
        <f>BK987</f>
        <v>0</v>
      </c>
      <c r="K987" s="197"/>
      <c r="L987" s="202"/>
      <c r="M987" s="203"/>
      <c r="N987" s="204"/>
      <c r="O987" s="204"/>
      <c r="P987" s="205">
        <f>SUM(P988:P1000)</f>
        <v>0</v>
      </c>
      <c r="Q987" s="204"/>
      <c r="R987" s="205">
        <f>SUM(R988:R1000)</f>
        <v>0</v>
      </c>
      <c r="S987" s="204"/>
      <c r="T987" s="206">
        <f>SUM(T988:T1000)</f>
        <v>0</v>
      </c>
      <c r="U987" s="12"/>
      <c r="V987" s="12"/>
      <c r="W987" s="12"/>
      <c r="X987" s="12"/>
      <c r="Y987" s="12"/>
      <c r="Z987" s="12"/>
      <c r="AA987" s="12"/>
      <c r="AB987" s="12"/>
      <c r="AC987" s="12"/>
      <c r="AD987" s="12"/>
      <c r="AE987" s="12"/>
      <c r="AR987" s="207" t="s">
        <v>79</v>
      </c>
      <c r="AT987" s="208" t="s">
        <v>73</v>
      </c>
      <c r="AU987" s="208" t="s">
        <v>79</v>
      </c>
      <c r="AY987" s="207" t="s">
        <v>126</v>
      </c>
      <c r="BK987" s="209">
        <f>SUM(BK988:BK1000)</f>
        <v>0</v>
      </c>
    </row>
    <row r="988" s="2" customFormat="1" ht="16.5" customHeight="1">
      <c r="A988" s="38"/>
      <c r="B988" s="39"/>
      <c r="C988" s="212" t="s">
        <v>664</v>
      </c>
      <c r="D988" s="212" t="s">
        <v>128</v>
      </c>
      <c r="E988" s="213" t="s">
        <v>665</v>
      </c>
      <c r="F988" s="214" t="s">
        <v>666</v>
      </c>
      <c r="G988" s="215" t="s">
        <v>174</v>
      </c>
      <c r="H988" s="216">
        <v>189.053</v>
      </c>
      <c r="I988" s="217"/>
      <c r="J988" s="218">
        <f>ROUND(I988*H988,2)</f>
        <v>0</v>
      </c>
      <c r="K988" s="219"/>
      <c r="L988" s="44"/>
      <c r="M988" s="220" t="s">
        <v>1</v>
      </c>
      <c r="N988" s="221" t="s">
        <v>39</v>
      </c>
      <c r="O988" s="91"/>
      <c r="P988" s="222">
        <f>O988*H988</f>
        <v>0</v>
      </c>
      <c r="Q988" s="222">
        <v>0</v>
      </c>
      <c r="R988" s="222">
        <f>Q988*H988</f>
        <v>0</v>
      </c>
      <c r="S988" s="222">
        <v>0</v>
      </c>
      <c r="T988" s="223">
        <f>S988*H988</f>
        <v>0</v>
      </c>
      <c r="U988" s="38"/>
      <c r="V988" s="38"/>
      <c r="W988" s="38"/>
      <c r="X988" s="38"/>
      <c r="Y988" s="38"/>
      <c r="Z988" s="38"/>
      <c r="AA988" s="38"/>
      <c r="AB988" s="38"/>
      <c r="AC988" s="38"/>
      <c r="AD988" s="38"/>
      <c r="AE988" s="38"/>
      <c r="AR988" s="224" t="s">
        <v>132</v>
      </c>
      <c r="AT988" s="224" t="s">
        <v>128</v>
      </c>
      <c r="AU988" s="224" t="s">
        <v>81</v>
      </c>
      <c r="AY988" s="17" t="s">
        <v>126</v>
      </c>
      <c r="BE988" s="225">
        <f>IF(N988="základní",J988,0)</f>
        <v>0</v>
      </c>
      <c r="BF988" s="225">
        <f>IF(N988="snížená",J988,0)</f>
        <v>0</v>
      </c>
      <c r="BG988" s="225">
        <f>IF(N988="zákl. přenesená",J988,0)</f>
        <v>0</v>
      </c>
      <c r="BH988" s="225">
        <f>IF(N988="sníž. přenesená",J988,0)</f>
        <v>0</v>
      </c>
      <c r="BI988" s="225">
        <f>IF(N988="nulová",J988,0)</f>
        <v>0</v>
      </c>
      <c r="BJ988" s="17" t="s">
        <v>79</v>
      </c>
      <c r="BK988" s="225">
        <f>ROUND(I988*H988,2)</f>
        <v>0</v>
      </c>
      <c r="BL988" s="17" t="s">
        <v>132</v>
      </c>
      <c r="BM988" s="224" t="s">
        <v>667</v>
      </c>
    </row>
    <row r="989" s="2" customFormat="1" ht="33" customHeight="1">
      <c r="A989" s="38"/>
      <c r="B989" s="39"/>
      <c r="C989" s="212" t="s">
        <v>668</v>
      </c>
      <c r="D989" s="212" t="s">
        <v>128</v>
      </c>
      <c r="E989" s="213" t="s">
        <v>669</v>
      </c>
      <c r="F989" s="214" t="s">
        <v>670</v>
      </c>
      <c r="G989" s="215" t="s">
        <v>174</v>
      </c>
      <c r="H989" s="216">
        <v>189.053</v>
      </c>
      <c r="I989" s="217"/>
      <c r="J989" s="218">
        <f>ROUND(I989*H989,2)</f>
        <v>0</v>
      </c>
      <c r="K989" s="219"/>
      <c r="L989" s="44"/>
      <c r="M989" s="220" t="s">
        <v>1</v>
      </c>
      <c r="N989" s="221" t="s">
        <v>39</v>
      </c>
      <c r="O989" s="91"/>
      <c r="P989" s="222">
        <f>O989*H989</f>
        <v>0</v>
      </c>
      <c r="Q989" s="222">
        <v>0</v>
      </c>
      <c r="R989" s="222">
        <f>Q989*H989</f>
        <v>0</v>
      </c>
      <c r="S989" s="222">
        <v>0</v>
      </c>
      <c r="T989" s="223">
        <f>S989*H989</f>
        <v>0</v>
      </c>
      <c r="U989" s="38"/>
      <c r="V989" s="38"/>
      <c r="W989" s="38"/>
      <c r="X989" s="38"/>
      <c r="Y989" s="38"/>
      <c r="Z989" s="38"/>
      <c r="AA989" s="38"/>
      <c r="AB989" s="38"/>
      <c r="AC989" s="38"/>
      <c r="AD989" s="38"/>
      <c r="AE989" s="38"/>
      <c r="AR989" s="224" t="s">
        <v>132</v>
      </c>
      <c r="AT989" s="224" t="s">
        <v>128</v>
      </c>
      <c r="AU989" s="224" t="s">
        <v>81</v>
      </c>
      <c r="AY989" s="17" t="s">
        <v>126</v>
      </c>
      <c r="BE989" s="225">
        <f>IF(N989="základní",J989,0)</f>
        <v>0</v>
      </c>
      <c r="BF989" s="225">
        <f>IF(N989="snížená",J989,0)</f>
        <v>0</v>
      </c>
      <c r="BG989" s="225">
        <f>IF(N989="zákl. přenesená",J989,0)</f>
        <v>0</v>
      </c>
      <c r="BH989" s="225">
        <f>IF(N989="sníž. přenesená",J989,0)</f>
        <v>0</v>
      </c>
      <c r="BI989" s="225">
        <f>IF(N989="nulová",J989,0)</f>
        <v>0</v>
      </c>
      <c r="BJ989" s="17" t="s">
        <v>79</v>
      </c>
      <c r="BK989" s="225">
        <f>ROUND(I989*H989,2)</f>
        <v>0</v>
      </c>
      <c r="BL989" s="17" t="s">
        <v>132</v>
      </c>
      <c r="BM989" s="224" t="s">
        <v>671</v>
      </c>
    </row>
    <row r="990" s="2" customFormat="1" ht="24.15" customHeight="1">
      <c r="A990" s="38"/>
      <c r="B990" s="39"/>
      <c r="C990" s="212" t="s">
        <v>672</v>
      </c>
      <c r="D990" s="212" t="s">
        <v>128</v>
      </c>
      <c r="E990" s="213" t="s">
        <v>673</v>
      </c>
      <c r="F990" s="214" t="s">
        <v>674</v>
      </c>
      <c r="G990" s="215" t="s">
        <v>174</v>
      </c>
      <c r="H990" s="216">
        <v>189.053</v>
      </c>
      <c r="I990" s="217"/>
      <c r="J990" s="218">
        <f>ROUND(I990*H990,2)</f>
        <v>0</v>
      </c>
      <c r="K990" s="219"/>
      <c r="L990" s="44"/>
      <c r="M990" s="220" t="s">
        <v>1</v>
      </c>
      <c r="N990" s="221" t="s">
        <v>39</v>
      </c>
      <c r="O990" s="91"/>
      <c r="P990" s="222">
        <f>O990*H990</f>
        <v>0</v>
      </c>
      <c r="Q990" s="222">
        <v>0</v>
      </c>
      <c r="R990" s="222">
        <f>Q990*H990</f>
        <v>0</v>
      </c>
      <c r="S990" s="222">
        <v>0</v>
      </c>
      <c r="T990" s="223">
        <f>S990*H990</f>
        <v>0</v>
      </c>
      <c r="U990" s="38"/>
      <c r="V990" s="38"/>
      <c r="W990" s="38"/>
      <c r="X990" s="38"/>
      <c r="Y990" s="38"/>
      <c r="Z990" s="38"/>
      <c r="AA990" s="38"/>
      <c r="AB990" s="38"/>
      <c r="AC990" s="38"/>
      <c r="AD990" s="38"/>
      <c r="AE990" s="38"/>
      <c r="AR990" s="224" t="s">
        <v>132</v>
      </c>
      <c r="AT990" s="224" t="s">
        <v>128</v>
      </c>
      <c r="AU990" s="224" t="s">
        <v>81</v>
      </c>
      <c r="AY990" s="17" t="s">
        <v>126</v>
      </c>
      <c r="BE990" s="225">
        <f>IF(N990="základní",J990,0)</f>
        <v>0</v>
      </c>
      <c r="BF990" s="225">
        <f>IF(N990="snížená",J990,0)</f>
        <v>0</v>
      </c>
      <c r="BG990" s="225">
        <f>IF(N990="zákl. přenesená",J990,0)</f>
        <v>0</v>
      </c>
      <c r="BH990" s="225">
        <f>IF(N990="sníž. přenesená",J990,0)</f>
        <v>0</v>
      </c>
      <c r="BI990" s="225">
        <f>IF(N990="nulová",J990,0)</f>
        <v>0</v>
      </c>
      <c r="BJ990" s="17" t="s">
        <v>79</v>
      </c>
      <c r="BK990" s="225">
        <f>ROUND(I990*H990,2)</f>
        <v>0</v>
      </c>
      <c r="BL990" s="17" t="s">
        <v>132</v>
      </c>
      <c r="BM990" s="224" t="s">
        <v>675</v>
      </c>
    </row>
    <row r="991" s="2" customFormat="1" ht="24.15" customHeight="1">
      <c r="A991" s="38"/>
      <c r="B991" s="39"/>
      <c r="C991" s="212" t="s">
        <v>676</v>
      </c>
      <c r="D991" s="212" t="s">
        <v>128</v>
      </c>
      <c r="E991" s="213" t="s">
        <v>677</v>
      </c>
      <c r="F991" s="214" t="s">
        <v>678</v>
      </c>
      <c r="G991" s="215" t="s">
        <v>174</v>
      </c>
      <c r="H991" s="216">
        <v>1510.528</v>
      </c>
      <c r="I991" s="217"/>
      <c r="J991" s="218">
        <f>ROUND(I991*H991,2)</f>
        <v>0</v>
      </c>
      <c r="K991" s="219"/>
      <c r="L991" s="44"/>
      <c r="M991" s="220" t="s">
        <v>1</v>
      </c>
      <c r="N991" s="221" t="s">
        <v>39</v>
      </c>
      <c r="O991" s="91"/>
      <c r="P991" s="222">
        <f>O991*H991</f>
        <v>0</v>
      </c>
      <c r="Q991" s="222">
        <v>0</v>
      </c>
      <c r="R991" s="222">
        <f>Q991*H991</f>
        <v>0</v>
      </c>
      <c r="S991" s="222">
        <v>0</v>
      </c>
      <c r="T991" s="223">
        <f>S991*H991</f>
        <v>0</v>
      </c>
      <c r="U991" s="38"/>
      <c r="V991" s="38"/>
      <c r="W991" s="38"/>
      <c r="X991" s="38"/>
      <c r="Y991" s="38"/>
      <c r="Z991" s="38"/>
      <c r="AA991" s="38"/>
      <c r="AB991" s="38"/>
      <c r="AC991" s="38"/>
      <c r="AD991" s="38"/>
      <c r="AE991" s="38"/>
      <c r="AR991" s="224" t="s">
        <v>132</v>
      </c>
      <c r="AT991" s="224" t="s">
        <v>128</v>
      </c>
      <c r="AU991" s="224" t="s">
        <v>81</v>
      </c>
      <c r="AY991" s="17" t="s">
        <v>126</v>
      </c>
      <c r="BE991" s="225">
        <f>IF(N991="základní",J991,0)</f>
        <v>0</v>
      </c>
      <c r="BF991" s="225">
        <f>IF(N991="snížená",J991,0)</f>
        <v>0</v>
      </c>
      <c r="BG991" s="225">
        <f>IF(N991="zákl. přenesená",J991,0)</f>
        <v>0</v>
      </c>
      <c r="BH991" s="225">
        <f>IF(N991="sníž. přenesená",J991,0)</f>
        <v>0</v>
      </c>
      <c r="BI991" s="225">
        <f>IF(N991="nulová",J991,0)</f>
        <v>0</v>
      </c>
      <c r="BJ991" s="17" t="s">
        <v>79</v>
      </c>
      <c r="BK991" s="225">
        <f>ROUND(I991*H991,2)</f>
        <v>0</v>
      </c>
      <c r="BL991" s="17" t="s">
        <v>132</v>
      </c>
      <c r="BM991" s="224" t="s">
        <v>679</v>
      </c>
    </row>
    <row r="992" s="13" customFormat="1">
      <c r="A992" s="13"/>
      <c r="B992" s="226"/>
      <c r="C992" s="227"/>
      <c r="D992" s="228" t="s">
        <v>134</v>
      </c>
      <c r="E992" s="229" t="s">
        <v>1</v>
      </c>
      <c r="F992" s="230" t="s">
        <v>680</v>
      </c>
      <c r="G992" s="227"/>
      <c r="H992" s="231">
        <v>1510.528</v>
      </c>
      <c r="I992" s="232"/>
      <c r="J992" s="227"/>
      <c r="K992" s="227"/>
      <c r="L992" s="233"/>
      <c r="M992" s="234"/>
      <c r="N992" s="235"/>
      <c r="O992" s="235"/>
      <c r="P992" s="235"/>
      <c r="Q992" s="235"/>
      <c r="R992" s="235"/>
      <c r="S992" s="235"/>
      <c r="T992" s="236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7" t="s">
        <v>134</v>
      </c>
      <c r="AU992" s="237" t="s">
        <v>81</v>
      </c>
      <c r="AV992" s="13" t="s">
        <v>81</v>
      </c>
      <c r="AW992" s="13" t="s">
        <v>31</v>
      </c>
      <c r="AX992" s="13" t="s">
        <v>79</v>
      </c>
      <c r="AY992" s="237" t="s">
        <v>126</v>
      </c>
    </row>
    <row r="993" s="2" customFormat="1" ht="33" customHeight="1">
      <c r="A993" s="38"/>
      <c r="B993" s="39"/>
      <c r="C993" s="212" t="s">
        <v>681</v>
      </c>
      <c r="D993" s="212" t="s">
        <v>128</v>
      </c>
      <c r="E993" s="213" t="s">
        <v>682</v>
      </c>
      <c r="F993" s="214" t="s">
        <v>683</v>
      </c>
      <c r="G993" s="215" t="s">
        <v>174</v>
      </c>
      <c r="H993" s="216">
        <v>175.33000000000001</v>
      </c>
      <c r="I993" s="217"/>
      <c r="J993" s="218">
        <f>ROUND(I993*H993,2)</f>
        <v>0</v>
      </c>
      <c r="K993" s="219"/>
      <c r="L993" s="44"/>
      <c r="M993" s="220" t="s">
        <v>1</v>
      </c>
      <c r="N993" s="221" t="s">
        <v>39</v>
      </c>
      <c r="O993" s="91"/>
      <c r="P993" s="222">
        <f>O993*H993</f>
        <v>0</v>
      </c>
      <c r="Q993" s="222">
        <v>0</v>
      </c>
      <c r="R993" s="222">
        <f>Q993*H993</f>
        <v>0</v>
      </c>
      <c r="S993" s="222">
        <v>0</v>
      </c>
      <c r="T993" s="223">
        <f>S993*H993</f>
        <v>0</v>
      </c>
      <c r="U993" s="38"/>
      <c r="V993" s="38"/>
      <c r="W993" s="38"/>
      <c r="X993" s="38"/>
      <c r="Y993" s="38"/>
      <c r="Z993" s="38"/>
      <c r="AA993" s="38"/>
      <c r="AB993" s="38"/>
      <c r="AC993" s="38"/>
      <c r="AD993" s="38"/>
      <c r="AE993" s="38"/>
      <c r="AR993" s="224" t="s">
        <v>132</v>
      </c>
      <c r="AT993" s="224" t="s">
        <v>128</v>
      </c>
      <c r="AU993" s="224" t="s">
        <v>81</v>
      </c>
      <c r="AY993" s="17" t="s">
        <v>126</v>
      </c>
      <c r="BE993" s="225">
        <f>IF(N993="základní",J993,0)</f>
        <v>0</v>
      </c>
      <c r="BF993" s="225">
        <f>IF(N993="snížená",J993,0)</f>
        <v>0</v>
      </c>
      <c r="BG993" s="225">
        <f>IF(N993="zákl. přenesená",J993,0)</f>
        <v>0</v>
      </c>
      <c r="BH993" s="225">
        <f>IF(N993="sníž. přenesená",J993,0)</f>
        <v>0</v>
      </c>
      <c r="BI993" s="225">
        <f>IF(N993="nulová",J993,0)</f>
        <v>0</v>
      </c>
      <c r="BJ993" s="17" t="s">
        <v>79</v>
      </c>
      <c r="BK993" s="225">
        <f>ROUND(I993*H993,2)</f>
        <v>0</v>
      </c>
      <c r="BL993" s="17" t="s">
        <v>132</v>
      </c>
      <c r="BM993" s="224" t="s">
        <v>684</v>
      </c>
    </row>
    <row r="994" s="13" customFormat="1">
      <c r="A994" s="13"/>
      <c r="B994" s="226"/>
      <c r="C994" s="227"/>
      <c r="D994" s="228" t="s">
        <v>134</v>
      </c>
      <c r="E994" s="229" t="s">
        <v>1</v>
      </c>
      <c r="F994" s="230" t="s">
        <v>685</v>
      </c>
      <c r="G994" s="227"/>
      <c r="H994" s="231">
        <v>175.33000000000001</v>
      </c>
      <c r="I994" s="232"/>
      <c r="J994" s="227"/>
      <c r="K994" s="227"/>
      <c r="L994" s="233"/>
      <c r="M994" s="234"/>
      <c r="N994" s="235"/>
      <c r="O994" s="235"/>
      <c r="P994" s="235"/>
      <c r="Q994" s="235"/>
      <c r="R994" s="235"/>
      <c r="S994" s="235"/>
      <c r="T994" s="236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37" t="s">
        <v>134</v>
      </c>
      <c r="AU994" s="237" t="s">
        <v>81</v>
      </c>
      <c r="AV994" s="13" t="s">
        <v>81</v>
      </c>
      <c r="AW994" s="13" t="s">
        <v>31</v>
      </c>
      <c r="AX994" s="13" t="s">
        <v>79</v>
      </c>
      <c r="AY994" s="237" t="s">
        <v>126</v>
      </c>
    </row>
    <row r="995" s="2" customFormat="1" ht="33" customHeight="1">
      <c r="A995" s="38"/>
      <c r="B995" s="39"/>
      <c r="C995" s="212" t="s">
        <v>686</v>
      </c>
      <c r="D995" s="212" t="s">
        <v>128</v>
      </c>
      <c r="E995" s="213" t="s">
        <v>687</v>
      </c>
      <c r="F995" s="214" t="s">
        <v>688</v>
      </c>
      <c r="G995" s="215" t="s">
        <v>174</v>
      </c>
      <c r="H995" s="216">
        <v>6.3799999999999999</v>
      </c>
      <c r="I995" s="217"/>
      <c r="J995" s="218">
        <f>ROUND(I995*H995,2)</f>
        <v>0</v>
      </c>
      <c r="K995" s="219"/>
      <c r="L995" s="44"/>
      <c r="M995" s="220" t="s">
        <v>1</v>
      </c>
      <c r="N995" s="221" t="s">
        <v>39</v>
      </c>
      <c r="O995" s="91"/>
      <c r="P995" s="222">
        <f>O995*H995</f>
        <v>0</v>
      </c>
      <c r="Q995" s="222">
        <v>0</v>
      </c>
      <c r="R995" s="222">
        <f>Q995*H995</f>
        <v>0</v>
      </c>
      <c r="S995" s="222">
        <v>0</v>
      </c>
      <c r="T995" s="223">
        <f>S995*H995</f>
        <v>0</v>
      </c>
      <c r="U995" s="38"/>
      <c r="V995" s="38"/>
      <c r="W995" s="38"/>
      <c r="X995" s="38"/>
      <c r="Y995" s="38"/>
      <c r="Z995" s="38"/>
      <c r="AA995" s="38"/>
      <c r="AB995" s="38"/>
      <c r="AC995" s="38"/>
      <c r="AD995" s="38"/>
      <c r="AE995" s="38"/>
      <c r="AR995" s="224" t="s">
        <v>132</v>
      </c>
      <c r="AT995" s="224" t="s">
        <v>128</v>
      </c>
      <c r="AU995" s="224" t="s">
        <v>81</v>
      </c>
      <c r="AY995" s="17" t="s">
        <v>126</v>
      </c>
      <c r="BE995" s="225">
        <f>IF(N995="základní",J995,0)</f>
        <v>0</v>
      </c>
      <c r="BF995" s="225">
        <f>IF(N995="snížená",J995,0)</f>
        <v>0</v>
      </c>
      <c r="BG995" s="225">
        <f>IF(N995="zákl. přenesená",J995,0)</f>
        <v>0</v>
      </c>
      <c r="BH995" s="225">
        <f>IF(N995="sníž. přenesená",J995,0)</f>
        <v>0</v>
      </c>
      <c r="BI995" s="225">
        <f>IF(N995="nulová",J995,0)</f>
        <v>0</v>
      </c>
      <c r="BJ995" s="17" t="s">
        <v>79</v>
      </c>
      <c r="BK995" s="225">
        <f>ROUND(I995*H995,2)</f>
        <v>0</v>
      </c>
      <c r="BL995" s="17" t="s">
        <v>132</v>
      </c>
      <c r="BM995" s="224" t="s">
        <v>689</v>
      </c>
    </row>
    <row r="996" s="13" customFormat="1">
      <c r="A996" s="13"/>
      <c r="B996" s="226"/>
      <c r="C996" s="227"/>
      <c r="D996" s="228" t="s">
        <v>134</v>
      </c>
      <c r="E996" s="229" t="s">
        <v>1</v>
      </c>
      <c r="F996" s="230" t="s">
        <v>690</v>
      </c>
      <c r="G996" s="227"/>
      <c r="H996" s="231">
        <v>6.3799999999999999</v>
      </c>
      <c r="I996" s="232"/>
      <c r="J996" s="227"/>
      <c r="K996" s="227"/>
      <c r="L996" s="233"/>
      <c r="M996" s="234"/>
      <c r="N996" s="235"/>
      <c r="O996" s="235"/>
      <c r="P996" s="235"/>
      <c r="Q996" s="235"/>
      <c r="R996" s="235"/>
      <c r="S996" s="235"/>
      <c r="T996" s="236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37" t="s">
        <v>134</v>
      </c>
      <c r="AU996" s="237" t="s">
        <v>81</v>
      </c>
      <c r="AV996" s="13" t="s">
        <v>81</v>
      </c>
      <c r="AW996" s="13" t="s">
        <v>31</v>
      </c>
      <c r="AX996" s="13" t="s">
        <v>79</v>
      </c>
      <c r="AY996" s="237" t="s">
        <v>126</v>
      </c>
    </row>
    <row r="997" s="2" customFormat="1" ht="33" customHeight="1">
      <c r="A997" s="38"/>
      <c r="B997" s="39"/>
      <c r="C997" s="212" t="s">
        <v>691</v>
      </c>
      <c r="D997" s="212" t="s">
        <v>128</v>
      </c>
      <c r="E997" s="213" t="s">
        <v>692</v>
      </c>
      <c r="F997" s="214" t="s">
        <v>693</v>
      </c>
      <c r="G997" s="215" t="s">
        <v>174</v>
      </c>
      <c r="H997" s="216">
        <v>2.9670000000000001</v>
      </c>
      <c r="I997" s="217"/>
      <c r="J997" s="218">
        <f>ROUND(I997*H997,2)</f>
        <v>0</v>
      </c>
      <c r="K997" s="219"/>
      <c r="L997" s="44"/>
      <c r="M997" s="220" t="s">
        <v>1</v>
      </c>
      <c r="N997" s="221" t="s">
        <v>39</v>
      </c>
      <c r="O997" s="91"/>
      <c r="P997" s="222">
        <f>O997*H997</f>
        <v>0</v>
      </c>
      <c r="Q997" s="222">
        <v>0</v>
      </c>
      <c r="R997" s="222">
        <f>Q997*H997</f>
        <v>0</v>
      </c>
      <c r="S997" s="222">
        <v>0</v>
      </c>
      <c r="T997" s="223">
        <f>S997*H997</f>
        <v>0</v>
      </c>
      <c r="U997" s="38"/>
      <c r="V997" s="38"/>
      <c r="W997" s="38"/>
      <c r="X997" s="38"/>
      <c r="Y997" s="38"/>
      <c r="Z997" s="38"/>
      <c r="AA997" s="38"/>
      <c r="AB997" s="38"/>
      <c r="AC997" s="38"/>
      <c r="AD997" s="38"/>
      <c r="AE997" s="38"/>
      <c r="AR997" s="224" t="s">
        <v>132</v>
      </c>
      <c r="AT997" s="224" t="s">
        <v>128</v>
      </c>
      <c r="AU997" s="224" t="s">
        <v>81</v>
      </c>
      <c r="AY997" s="17" t="s">
        <v>126</v>
      </c>
      <c r="BE997" s="225">
        <f>IF(N997="základní",J997,0)</f>
        <v>0</v>
      </c>
      <c r="BF997" s="225">
        <f>IF(N997="snížená",J997,0)</f>
        <v>0</v>
      </c>
      <c r="BG997" s="225">
        <f>IF(N997="zákl. přenesená",J997,0)</f>
        <v>0</v>
      </c>
      <c r="BH997" s="225">
        <f>IF(N997="sníž. přenesená",J997,0)</f>
        <v>0</v>
      </c>
      <c r="BI997" s="225">
        <f>IF(N997="nulová",J997,0)</f>
        <v>0</v>
      </c>
      <c r="BJ997" s="17" t="s">
        <v>79</v>
      </c>
      <c r="BK997" s="225">
        <f>ROUND(I997*H997,2)</f>
        <v>0</v>
      </c>
      <c r="BL997" s="17" t="s">
        <v>132</v>
      </c>
      <c r="BM997" s="224" t="s">
        <v>694</v>
      </c>
    </row>
    <row r="998" s="13" customFormat="1">
      <c r="A998" s="13"/>
      <c r="B998" s="226"/>
      <c r="C998" s="227"/>
      <c r="D998" s="228" t="s">
        <v>134</v>
      </c>
      <c r="E998" s="229" t="s">
        <v>1</v>
      </c>
      <c r="F998" s="230" t="s">
        <v>695</v>
      </c>
      <c r="G998" s="227"/>
      <c r="H998" s="231">
        <v>2.9670000000000001</v>
      </c>
      <c r="I998" s="232"/>
      <c r="J998" s="227"/>
      <c r="K998" s="227"/>
      <c r="L998" s="233"/>
      <c r="M998" s="234"/>
      <c r="N998" s="235"/>
      <c r="O998" s="235"/>
      <c r="P998" s="235"/>
      <c r="Q998" s="235"/>
      <c r="R998" s="235"/>
      <c r="S998" s="235"/>
      <c r="T998" s="23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7" t="s">
        <v>134</v>
      </c>
      <c r="AU998" s="237" t="s">
        <v>81</v>
      </c>
      <c r="AV998" s="13" t="s">
        <v>81</v>
      </c>
      <c r="AW998" s="13" t="s">
        <v>31</v>
      </c>
      <c r="AX998" s="13" t="s">
        <v>79</v>
      </c>
      <c r="AY998" s="237" t="s">
        <v>126</v>
      </c>
    </row>
    <row r="999" s="2" customFormat="1" ht="24.15" customHeight="1">
      <c r="A999" s="38"/>
      <c r="B999" s="39"/>
      <c r="C999" s="212" t="s">
        <v>696</v>
      </c>
      <c r="D999" s="212" t="s">
        <v>128</v>
      </c>
      <c r="E999" s="213" t="s">
        <v>697</v>
      </c>
      <c r="F999" s="214" t="s">
        <v>698</v>
      </c>
      <c r="G999" s="215" t="s">
        <v>174</v>
      </c>
      <c r="H999" s="216">
        <v>4.1390000000000002</v>
      </c>
      <c r="I999" s="217"/>
      <c r="J999" s="218">
        <f>ROUND(I999*H999,2)</f>
        <v>0</v>
      </c>
      <c r="K999" s="219"/>
      <c r="L999" s="44"/>
      <c r="M999" s="220" t="s">
        <v>1</v>
      </c>
      <c r="N999" s="221" t="s">
        <v>39</v>
      </c>
      <c r="O999" s="91"/>
      <c r="P999" s="222">
        <f>O999*H999</f>
        <v>0</v>
      </c>
      <c r="Q999" s="222">
        <v>0</v>
      </c>
      <c r="R999" s="222">
        <f>Q999*H999</f>
        <v>0</v>
      </c>
      <c r="S999" s="222">
        <v>0</v>
      </c>
      <c r="T999" s="223">
        <f>S999*H999</f>
        <v>0</v>
      </c>
      <c r="U999" s="38"/>
      <c r="V999" s="38"/>
      <c r="W999" s="38"/>
      <c r="X999" s="38"/>
      <c r="Y999" s="38"/>
      <c r="Z999" s="38"/>
      <c r="AA999" s="38"/>
      <c r="AB999" s="38"/>
      <c r="AC999" s="38"/>
      <c r="AD999" s="38"/>
      <c r="AE999" s="38"/>
      <c r="AR999" s="224" t="s">
        <v>132</v>
      </c>
      <c r="AT999" s="224" t="s">
        <v>128</v>
      </c>
      <c r="AU999" s="224" t="s">
        <v>81</v>
      </c>
      <c r="AY999" s="17" t="s">
        <v>126</v>
      </c>
      <c r="BE999" s="225">
        <f>IF(N999="základní",J999,0)</f>
        <v>0</v>
      </c>
      <c r="BF999" s="225">
        <f>IF(N999="snížená",J999,0)</f>
        <v>0</v>
      </c>
      <c r="BG999" s="225">
        <f>IF(N999="zákl. přenesená",J999,0)</f>
        <v>0</v>
      </c>
      <c r="BH999" s="225">
        <f>IF(N999="sníž. přenesená",J999,0)</f>
        <v>0</v>
      </c>
      <c r="BI999" s="225">
        <f>IF(N999="nulová",J999,0)</f>
        <v>0</v>
      </c>
      <c r="BJ999" s="17" t="s">
        <v>79</v>
      </c>
      <c r="BK999" s="225">
        <f>ROUND(I999*H999,2)</f>
        <v>0</v>
      </c>
      <c r="BL999" s="17" t="s">
        <v>132</v>
      </c>
      <c r="BM999" s="224" t="s">
        <v>699</v>
      </c>
    </row>
    <row r="1000" s="13" customFormat="1">
      <c r="A1000" s="13"/>
      <c r="B1000" s="226"/>
      <c r="C1000" s="227"/>
      <c r="D1000" s="228" t="s">
        <v>134</v>
      </c>
      <c r="E1000" s="229" t="s">
        <v>1</v>
      </c>
      <c r="F1000" s="230" t="s">
        <v>700</v>
      </c>
      <c r="G1000" s="227"/>
      <c r="H1000" s="231">
        <v>4.1390000000000002</v>
      </c>
      <c r="I1000" s="232"/>
      <c r="J1000" s="227"/>
      <c r="K1000" s="227"/>
      <c r="L1000" s="233"/>
      <c r="M1000" s="234"/>
      <c r="N1000" s="235"/>
      <c r="O1000" s="235"/>
      <c r="P1000" s="235"/>
      <c r="Q1000" s="235"/>
      <c r="R1000" s="235"/>
      <c r="S1000" s="235"/>
      <c r="T1000" s="23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7" t="s">
        <v>134</v>
      </c>
      <c r="AU1000" s="237" t="s">
        <v>81</v>
      </c>
      <c r="AV1000" s="13" t="s">
        <v>81</v>
      </c>
      <c r="AW1000" s="13" t="s">
        <v>31</v>
      </c>
      <c r="AX1000" s="13" t="s">
        <v>79</v>
      </c>
      <c r="AY1000" s="237" t="s">
        <v>126</v>
      </c>
    </row>
    <row r="1001" s="12" customFormat="1" ht="22.8" customHeight="1">
      <c r="A1001" s="12"/>
      <c r="B1001" s="196"/>
      <c r="C1001" s="197"/>
      <c r="D1001" s="198" t="s">
        <v>73</v>
      </c>
      <c r="E1001" s="210" t="s">
        <v>701</v>
      </c>
      <c r="F1001" s="210" t="s">
        <v>702</v>
      </c>
      <c r="G1001" s="197"/>
      <c r="H1001" s="197"/>
      <c r="I1001" s="200"/>
      <c r="J1001" s="211">
        <f>BK1001</f>
        <v>0</v>
      </c>
      <c r="K1001" s="197"/>
      <c r="L1001" s="202"/>
      <c r="M1001" s="203"/>
      <c r="N1001" s="204"/>
      <c r="O1001" s="204"/>
      <c r="P1001" s="205">
        <f>SUM(P1002:P1003)</f>
        <v>0</v>
      </c>
      <c r="Q1001" s="204"/>
      <c r="R1001" s="205">
        <f>SUM(R1002:R1003)</f>
        <v>0</v>
      </c>
      <c r="S1001" s="204"/>
      <c r="T1001" s="206">
        <f>SUM(T1002:T1003)</f>
        <v>0</v>
      </c>
      <c r="U1001" s="12"/>
      <c r="V1001" s="12"/>
      <c r="W1001" s="12"/>
      <c r="X1001" s="12"/>
      <c r="Y1001" s="12"/>
      <c r="Z1001" s="12"/>
      <c r="AA1001" s="12"/>
      <c r="AB1001" s="12"/>
      <c r="AC1001" s="12"/>
      <c r="AD1001" s="12"/>
      <c r="AE1001" s="12"/>
      <c r="AR1001" s="207" t="s">
        <v>79</v>
      </c>
      <c r="AT1001" s="208" t="s">
        <v>73</v>
      </c>
      <c r="AU1001" s="208" t="s">
        <v>79</v>
      </c>
      <c r="AY1001" s="207" t="s">
        <v>126</v>
      </c>
      <c r="BK1001" s="209">
        <f>SUM(BK1002:BK1003)</f>
        <v>0</v>
      </c>
    </row>
    <row r="1002" s="2" customFormat="1" ht="16.5" customHeight="1">
      <c r="A1002" s="38"/>
      <c r="B1002" s="39"/>
      <c r="C1002" s="212" t="s">
        <v>703</v>
      </c>
      <c r="D1002" s="212" t="s">
        <v>128</v>
      </c>
      <c r="E1002" s="213" t="s">
        <v>704</v>
      </c>
      <c r="F1002" s="214" t="s">
        <v>705</v>
      </c>
      <c r="G1002" s="215" t="s">
        <v>174</v>
      </c>
      <c r="H1002" s="216">
        <v>141.55000000000001</v>
      </c>
      <c r="I1002" s="217"/>
      <c r="J1002" s="218">
        <f>ROUND(I1002*H1002,2)</f>
        <v>0</v>
      </c>
      <c r="K1002" s="219"/>
      <c r="L1002" s="44"/>
      <c r="M1002" s="220" t="s">
        <v>1</v>
      </c>
      <c r="N1002" s="221" t="s">
        <v>39</v>
      </c>
      <c r="O1002" s="91"/>
      <c r="P1002" s="222">
        <f>O1002*H1002</f>
        <v>0</v>
      </c>
      <c r="Q1002" s="222">
        <v>0</v>
      </c>
      <c r="R1002" s="222">
        <f>Q1002*H1002</f>
        <v>0</v>
      </c>
      <c r="S1002" s="222">
        <v>0</v>
      </c>
      <c r="T1002" s="223">
        <f>S1002*H1002</f>
        <v>0</v>
      </c>
      <c r="U1002" s="38"/>
      <c r="V1002" s="38"/>
      <c r="W1002" s="38"/>
      <c r="X1002" s="38"/>
      <c r="Y1002" s="38"/>
      <c r="Z1002" s="38"/>
      <c r="AA1002" s="38"/>
      <c r="AB1002" s="38"/>
      <c r="AC1002" s="38"/>
      <c r="AD1002" s="38"/>
      <c r="AE1002" s="38"/>
      <c r="AR1002" s="224" t="s">
        <v>132</v>
      </c>
      <c r="AT1002" s="224" t="s">
        <v>128</v>
      </c>
      <c r="AU1002" s="224" t="s">
        <v>81</v>
      </c>
      <c r="AY1002" s="17" t="s">
        <v>126</v>
      </c>
      <c r="BE1002" s="225">
        <f>IF(N1002="základní",J1002,0)</f>
        <v>0</v>
      </c>
      <c r="BF1002" s="225">
        <f>IF(N1002="snížená",J1002,0)</f>
        <v>0</v>
      </c>
      <c r="BG1002" s="225">
        <f>IF(N1002="zákl. přenesená",J1002,0)</f>
        <v>0</v>
      </c>
      <c r="BH1002" s="225">
        <f>IF(N1002="sníž. přenesená",J1002,0)</f>
        <v>0</v>
      </c>
      <c r="BI1002" s="225">
        <f>IF(N1002="nulová",J1002,0)</f>
        <v>0</v>
      </c>
      <c r="BJ1002" s="17" t="s">
        <v>79</v>
      </c>
      <c r="BK1002" s="225">
        <f>ROUND(I1002*H1002,2)</f>
        <v>0</v>
      </c>
      <c r="BL1002" s="17" t="s">
        <v>132</v>
      </c>
      <c r="BM1002" s="224" t="s">
        <v>706</v>
      </c>
    </row>
    <row r="1003" s="2" customFormat="1" ht="24.15" customHeight="1">
      <c r="A1003" s="38"/>
      <c r="B1003" s="39"/>
      <c r="C1003" s="212" t="s">
        <v>707</v>
      </c>
      <c r="D1003" s="212" t="s">
        <v>128</v>
      </c>
      <c r="E1003" s="213" t="s">
        <v>708</v>
      </c>
      <c r="F1003" s="214" t="s">
        <v>709</v>
      </c>
      <c r="G1003" s="215" t="s">
        <v>174</v>
      </c>
      <c r="H1003" s="216">
        <v>123.905</v>
      </c>
      <c r="I1003" s="217"/>
      <c r="J1003" s="218">
        <f>ROUND(I1003*H1003,2)</f>
        <v>0</v>
      </c>
      <c r="K1003" s="219"/>
      <c r="L1003" s="44"/>
      <c r="M1003" s="220" t="s">
        <v>1</v>
      </c>
      <c r="N1003" s="221" t="s">
        <v>39</v>
      </c>
      <c r="O1003" s="91"/>
      <c r="P1003" s="222">
        <f>O1003*H1003</f>
        <v>0</v>
      </c>
      <c r="Q1003" s="222">
        <v>0</v>
      </c>
      <c r="R1003" s="222">
        <f>Q1003*H1003</f>
        <v>0</v>
      </c>
      <c r="S1003" s="222">
        <v>0</v>
      </c>
      <c r="T1003" s="223">
        <f>S1003*H1003</f>
        <v>0</v>
      </c>
      <c r="U1003" s="38"/>
      <c r="V1003" s="38"/>
      <c r="W1003" s="38"/>
      <c r="X1003" s="38"/>
      <c r="Y1003" s="38"/>
      <c r="Z1003" s="38"/>
      <c r="AA1003" s="38"/>
      <c r="AB1003" s="38"/>
      <c r="AC1003" s="38"/>
      <c r="AD1003" s="38"/>
      <c r="AE1003" s="38"/>
      <c r="AR1003" s="224" t="s">
        <v>132</v>
      </c>
      <c r="AT1003" s="224" t="s">
        <v>128</v>
      </c>
      <c r="AU1003" s="224" t="s">
        <v>81</v>
      </c>
      <c r="AY1003" s="17" t="s">
        <v>126</v>
      </c>
      <c r="BE1003" s="225">
        <f>IF(N1003="základní",J1003,0)</f>
        <v>0</v>
      </c>
      <c r="BF1003" s="225">
        <f>IF(N1003="snížená",J1003,0)</f>
        <v>0</v>
      </c>
      <c r="BG1003" s="225">
        <f>IF(N1003="zákl. přenesená",J1003,0)</f>
        <v>0</v>
      </c>
      <c r="BH1003" s="225">
        <f>IF(N1003="sníž. přenesená",J1003,0)</f>
        <v>0</v>
      </c>
      <c r="BI1003" s="225">
        <f>IF(N1003="nulová",J1003,0)</f>
        <v>0</v>
      </c>
      <c r="BJ1003" s="17" t="s">
        <v>79</v>
      </c>
      <c r="BK1003" s="225">
        <f>ROUND(I1003*H1003,2)</f>
        <v>0</v>
      </c>
      <c r="BL1003" s="17" t="s">
        <v>132</v>
      </c>
      <c r="BM1003" s="224" t="s">
        <v>710</v>
      </c>
    </row>
    <row r="1004" s="12" customFormat="1" ht="25.92" customHeight="1">
      <c r="A1004" s="12"/>
      <c r="B1004" s="196"/>
      <c r="C1004" s="197"/>
      <c r="D1004" s="198" t="s">
        <v>73</v>
      </c>
      <c r="E1004" s="199" t="s">
        <v>711</v>
      </c>
      <c r="F1004" s="199" t="s">
        <v>712</v>
      </c>
      <c r="G1004" s="197"/>
      <c r="H1004" s="197"/>
      <c r="I1004" s="200"/>
      <c r="J1004" s="201">
        <f>BK1004</f>
        <v>0</v>
      </c>
      <c r="K1004" s="197"/>
      <c r="L1004" s="202"/>
      <c r="M1004" s="203"/>
      <c r="N1004" s="204"/>
      <c r="O1004" s="204"/>
      <c r="P1004" s="205">
        <f>P1005+P1025+P1038+P1069</f>
        <v>0</v>
      </c>
      <c r="Q1004" s="204"/>
      <c r="R1004" s="205">
        <f>R1005+R1025+R1038+R1069</f>
        <v>2.4744047</v>
      </c>
      <c r="S1004" s="204"/>
      <c r="T1004" s="206">
        <f>T1005+T1025+T1038+T1069</f>
        <v>10.5137856</v>
      </c>
      <c r="U1004" s="12"/>
      <c r="V1004" s="12"/>
      <c r="W1004" s="12"/>
      <c r="X1004" s="12"/>
      <c r="Y1004" s="12"/>
      <c r="Z1004" s="12"/>
      <c r="AA1004" s="12"/>
      <c r="AB1004" s="12"/>
      <c r="AC1004" s="12"/>
      <c r="AD1004" s="12"/>
      <c r="AE1004" s="12"/>
      <c r="AR1004" s="207" t="s">
        <v>81</v>
      </c>
      <c r="AT1004" s="208" t="s">
        <v>73</v>
      </c>
      <c r="AU1004" s="208" t="s">
        <v>74</v>
      </c>
      <c r="AY1004" s="207" t="s">
        <v>126</v>
      </c>
      <c r="BK1004" s="209">
        <f>BK1005+BK1025+BK1038+BK1069</f>
        <v>0</v>
      </c>
    </row>
    <row r="1005" s="12" customFormat="1" ht="22.8" customHeight="1">
      <c r="A1005" s="12"/>
      <c r="B1005" s="196"/>
      <c r="C1005" s="197"/>
      <c r="D1005" s="198" t="s">
        <v>73</v>
      </c>
      <c r="E1005" s="210" t="s">
        <v>713</v>
      </c>
      <c r="F1005" s="210" t="s">
        <v>714</v>
      </c>
      <c r="G1005" s="197"/>
      <c r="H1005" s="197"/>
      <c r="I1005" s="200"/>
      <c r="J1005" s="211">
        <f>BK1005</f>
        <v>0</v>
      </c>
      <c r="K1005" s="197"/>
      <c r="L1005" s="202"/>
      <c r="M1005" s="203"/>
      <c r="N1005" s="204"/>
      <c r="O1005" s="204"/>
      <c r="P1005" s="205">
        <f>SUM(P1006:P1024)</f>
        <v>0</v>
      </c>
      <c r="Q1005" s="204"/>
      <c r="R1005" s="205">
        <f>SUM(R1006:R1024)</f>
        <v>1.4293642999999998</v>
      </c>
      <c r="S1005" s="204"/>
      <c r="T1005" s="206">
        <f>SUM(T1006:T1024)</f>
        <v>0</v>
      </c>
      <c r="U1005" s="12"/>
      <c r="V1005" s="12"/>
      <c r="W1005" s="12"/>
      <c r="X1005" s="12"/>
      <c r="Y1005" s="12"/>
      <c r="Z1005" s="12"/>
      <c r="AA1005" s="12"/>
      <c r="AB1005" s="12"/>
      <c r="AC1005" s="12"/>
      <c r="AD1005" s="12"/>
      <c r="AE1005" s="12"/>
      <c r="AR1005" s="207" t="s">
        <v>81</v>
      </c>
      <c r="AT1005" s="208" t="s">
        <v>73</v>
      </c>
      <c r="AU1005" s="208" t="s">
        <v>79</v>
      </c>
      <c r="AY1005" s="207" t="s">
        <v>126</v>
      </c>
      <c r="BK1005" s="209">
        <f>SUM(BK1006:BK1024)</f>
        <v>0</v>
      </c>
    </row>
    <row r="1006" s="2" customFormat="1" ht="24.15" customHeight="1">
      <c r="A1006" s="38"/>
      <c r="B1006" s="39"/>
      <c r="C1006" s="212" t="s">
        <v>715</v>
      </c>
      <c r="D1006" s="212" t="s">
        <v>128</v>
      </c>
      <c r="E1006" s="213" t="s">
        <v>716</v>
      </c>
      <c r="F1006" s="214" t="s">
        <v>717</v>
      </c>
      <c r="G1006" s="215" t="s">
        <v>131</v>
      </c>
      <c r="H1006" s="216">
        <v>184.94999999999999</v>
      </c>
      <c r="I1006" s="217"/>
      <c r="J1006" s="218">
        <f>ROUND(I1006*H1006,2)</f>
        <v>0</v>
      </c>
      <c r="K1006" s="219"/>
      <c r="L1006" s="44"/>
      <c r="M1006" s="220" t="s">
        <v>1</v>
      </c>
      <c r="N1006" s="221" t="s">
        <v>39</v>
      </c>
      <c r="O1006" s="91"/>
      <c r="P1006" s="222">
        <f>O1006*H1006</f>
        <v>0</v>
      </c>
      <c r="Q1006" s="222">
        <v>0</v>
      </c>
      <c r="R1006" s="222">
        <f>Q1006*H1006</f>
        <v>0</v>
      </c>
      <c r="S1006" s="222">
        <v>0</v>
      </c>
      <c r="T1006" s="223">
        <f>S1006*H1006</f>
        <v>0</v>
      </c>
      <c r="U1006" s="38"/>
      <c r="V1006" s="38"/>
      <c r="W1006" s="38"/>
      <c r="X1006" s="38"/>
      <c r="Y1006" s="38"/>
      <c r="Z1006" s="38"/>
      <c r="AA1006" s="38"/>
      <c r="AB1006" s="38"/>
      <c r="AC1006" s="38"/>
      <c r="AD1006" s="38"/>
      <c r="AE1006" s="38"/>
      <c r="AR1006" s="224" t="s">
        <v>206</v>
      </c>
      <c r="AT1006" s="224" t="s">
        <v>128</v>
      </c>
      <c r="AU1006" s="224" t="s">
        <v>81</v>
      </c>
      <c r="AY1006" s="17" t="s">
        <v>126</v>
      </c>
      <c r="BE1006" s="225">
        <f>IF(N1006="základní",J1006,0)</f>
        <v>0</v>
      </c>
      <c r="BF1006" s="225">
        <f>IF(N1006="snížená",J1006,0)</f>
        <v>0</v>
      </c>
      <c r="BG1006" s="225">
        <f>IF(N1006="zákl. přenesená",J1006,0)</f>
        <v>0</v>
      </c>
      <c r="BH1006" s="225">
        <f>IF(N1006="sníž. přenesená",J1006,0)</f>
        <v>0</v>
      </c>
      <c r="BI1006" s="225">
        <f>IF(N1006="nulová",J1006,0)</f>
        <v>0</v>
      </c>
      <c r="BJ1006" s="17" t="s">
        <v>79</v>
      </c>
      <c r="BK1006" s="225">
        <f>ROUND(I1006*H1006,2)</f>
        <v>0</v>
      </c>
      <c r="BL1006" s="17" t="s">
        <v>206</v>
      </c>
      <c r="BM1006" s="224" t="s">
        <v>718</v>
      </c>
    </row>
    <row r="1007" s="13" customFormat="1">
      <c r="A1007" s="13"/>
      <c r="B1007" s="226"/>
      <c r="C1007" s="227"/>
      <c r="D1007" s="228" t="s">
        <v>134</v>
      </c>
      <c r="E1007" s="229" t="s">
        <v>1</v>
      </c>
      <c r="F1007" s="230" t="s">
        <v>719</v>
      </c>
      <c r="G1007" s="227"/>
      <c r="H1007" s="231">
        <v>184.94999999999999</v>
      </c>
      <c r="I1007" s="232"/>
      <c r="J1007" s="227"/>
      <c r="K1007" s="227"/>
      <c r="L1007" s="233"/>
      <c r="M1007" s="234"/>
      <c r="N1007" s="235"/>
      <c r="O1007" s="235"/>
      <c r="P1007" s="235"/>
      <c r="Q1007" s="235"/>
      <c r="R1007" s="235"/>
      <c r="S1007" s="235"/>
      <c r="T1007" s="236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7" t="s">
        <v>134</v>
      </c>
      <c r="AU1007" s="237" t="s">
        <v>81</v>
      </c>
      <c r="AV1007" s="13" t="s">
        <v>81</v>
      </c>
      <c r="AW1007" s="13" t="s">
        <v>31</v>
      </c>
      <c r="AX1007" s="13" t="s">
        <v>79</v>
      </c>
      <c r="AY1007" s="237" t="s">
        <v>126</v>
      </c>
    </row>
    <row r="1008" s="2" customFormat="1" ht="16.5" customHeight="1">
      <c r="A1008" s="38"/>
      <c r="B1008" s="39"/>
      <c r="C1008" s="249" t="s">
        <v>720</v>
      </c>
      <c r="D1008" s="249" t="s">
        <v>186</v>
      </c>
      <c r="E1008" s="250" t="s">
        <v>721</v>
      </c>
      <c r="F1008" s="251" t="s">
        <v>722</v>
      </c>
      <c r="G1008" s="252" t="s">
        <v>174</v>
      </c>
      <c r="H1008" s="253">
        <v>0.063</v>
      </c>
      <c r="I1008" s="254"/>
      <c r="J1008" s="255">
        <f>ROUND(I1008*H1008,2)</f>
        <v>0</v>
      </c>
      <c r="K1008" s="256"/>
      <c r="L1008" s="257"/>
      <c r="M1008" s="258" t="s">
        <v>1</v>
      </c>
      <c r="N1008" s="259" t="s">
        <v>39</v>
      </c>
      <c r="O1008" s="91"/>
      <c r="P1008" s="222">
        <f>O1008*H1008</f>
        <v>0</v>
      </c>
      <c r="Q1008" s="222">
        <v>1</v>
      </c>
      <c r="R1008" s="222">
        <f>Q1008*H1008</f>
        <v>0.063</v>
      </c>
      <c r="S1008" s="222">
        <v>0</v>
      </c>
      <c r="T1008" s="223">
        <f>S1008*H1008</f>
        <v>0</v>
      </c>
      <c r="U1008" s="38"/>
      <c r="V1008" s="38"/>
      <c r="W1008" s="38"/>
      <c r="X1008" s="38"/>
      <c r="Y1008" s="38"/>
      <c r="Z1008" s="38"/>
      <c r="AA1008" s="38"/>
      <c r="AB1008" s="38"/>
      <c r="AC1008" s="38"/>
      <c r="AD1008" s="38"/>
      <c r="AE1008" s="38"/>
      <c r="AR1008" s="224" t="s">
        <v>612</v>
      </c>
      <c r="AT1008" s="224" t="s">
        <v>186</v>
      </c>
      <c r="AU1008" s="224" t="s">
        <v>81</v>
      </c>
      <c r="AY1008" s="17" t="s">
        <v>126</v>
      </c>
      <c r="BE1008" s="225">
        <f>IF(N1008="základní",J1008,0)</f>
        <v>0</v>
      </c>
      <c r="BF1008" s="225">
        <f>IF(N1008="snížená",J1008,0)</f>
        <v>0</v>
      </c>
      <c r="BG1008" s="225">
        <f>IF(N1008="zákl. přenesená",J1008,0)</f>
        <v>0</v>
      </c>
      <c r="BH1008" s="225">
        <f>IF(N1008="sníž. přenesená",J1008,0)</f>
        <v>0</v>
      </c>
      <c r="BI1008" s="225">
        <f>IF(N1008="nulová",J1008,0)</f>
        <v>0</v>
      </c>
      <c r="BJ1008" s="17" t="s">
        <v>79</v>
      </c>
      <c r="BK1008" s="225">
        <f>ROUND(I1008*H1008,2)</f>
        <v>0</v>
      </c>
      <c r="BL1008" s="17" t="s">
        <v>206</v>
      </c>
      <c r="BM1008" s="224" t="s">
        <v>723</v>
      </c>
    </row>
    <row r="1009" s="13" customFormat="1">
      <c r="A1009" s="13"/>
      <c r="B1009" s="226"/>
      <c r="C1009" s="227"/>
      <c r="D1009" s="228" t="s">
        <v>134</v>
      </c>
      <c r="E1009" s="229" t="s">
        <v>1</v>
      </c>
      <c r="F1009" s="230" t="s">
        <v>724</v>
      </c>
      <c r="G1009" s="227"/>
      <c r="H1009" s="231">
        <v>0.063</v>
      </c>
      <c r="I1009" s="232"/>
      <c r="J1009" s="227"/>
      <c r="K1009" s="227"/>
      <c r="L1009" s="233"/>
      <c r="M1009" s="234"/>
      <c r="N1009" s="235"/>
      <c r="O1009" s="235"/>
      <c r="P1009" s="235"/>
      <c r="Q1009" s="235"/>
      <c r="R1009" s="235"/>
      <c r="S1009" s="235"/>
      <c r="T1009" s="236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7" t="s">
        <v>134</v>
      </c>
      <c r="AU1009" s="237" t="s">
        <v>81</v>
      </c>
      <c r="AV1009" s="13" t="s">
        <v>81</v>
      </c>
      <c r="AW1009" s="13" t="s">
        <v>31</v>
      </c>
      <c r="AX1009" s="13" t="s">
        <v>79</v>
      </c>
      <c r="AY1009" s="237" t="s">
        <v>126</v>
      </c>
    </row>
    <row r="1010" s="2" customFormat="1" ht="24.15" customHeight="1">
      <c r="A1010" s="38"/>
      <c r="B1010" s="39"/>
      <c r="C1010" s="212" t="s">
        <v>725</v>
      </c>
      <c r="D1010" s="212" t="s">
        <v>128</v>
      </c>
      <c r="E1010" s="213" t="s">
        <v>726</v>
      </c>
      <c r="F1010" s="214" t="s">
        <v>727</v>
      </c>
      <c r="G1010" s="215" t="s">
        <v>131</v>
      </c>
      <c r="H1010" s="216">
        <v>184.94999999999999</v>
      </c>
      <c r="I1010" s="217"/>
      <c r="J1010" s="218">
        <f>ROUND(I1010*H1010,2)</f>
        <v>0</v>
      </c>
      <c r="K1010" s="219"/>
      <c r="L1010" s="44"/>
      <c r="M1010" s="220" t="s">
        <v>1</v>
      </c>
      <c r="N1010" s="221" t="s">
        <v>39</v>
      </c>
      <c r="O1010" s="91"/>
      <c r="P1010" s="222">
        <f>O1010*H1010</f>
        <v>0</v>
      </c>
      <c r="Q1010" s="222">
        <v>0.00040000000000000002</v>
      </c>
      <c r="R1010" s="222">
        <f>Q1010*H1010</f>
        <v>0.073980000000000004</v>
      </c>
      <c r="S1010" s="222">
        <v>0</v>
      </c>
      <c r="T1010" s="223">
        <f>S1010*H1010</f>
        <v>0</v>
      </c>
      <c r="U1010" s="38"/>
      <c r="V1010" s="38"/>
      <c r="W1010" s="38"/>
      <c r="X1010" s="38"/>
      <c r="Y1010" s="38"/>
      <c r="Z1010" s="38"/>
      <c r="AA1010" s="38"/>
      <c r="AB1010" s="38"/>
      <c r="AC1010" s="38"/>
      <c r="AD1010" s="38"/>
      <c r="AE1010" s="38"/>
      <c r="AR1010" s="224" t="s">
        <v>206</v>
      </c>
      <c r="AT1010" s="224" t="s">
        <v>128</v>
      </c>
      <c r="AU1010" s="224" t="s">
        <v>81</v>
      </c>
      <c r="AY1010" s="17" t="s">
        <v>126</v>
      </c>
      <c r="BE1010" s="225">
        <f>IF(N1010="základní",J1010,0)</f>
        <v>0</v>
      </c>
      <c r="BF1010" s="225">
        <f>IF(N1010="snížená",J1010,0)</f>
        <v>0</v>
      </c>
      <c r="BG1010" s="225">
        <f>IF(N1010="zákl. přenesená",J1010,0)</f>
        <v>0</v>
      </c>
      <c r="BH1010" s="225">
        <f>IF(N1010="sníž. přenesená",J1010,0)</f>
        <v>0</v>
      </c>
      <c r="BI1010" s="225">
        <f>IF(N1010="nulová",J1010,0)</f>
        <v>0</v>
      </c>
      <c r="BJ1010" s="17" t="s">
        <v>79</v>
      </c>
      <c r="BK1010" s="225">
        <f>ROUND(I1010*H1010,2)</f>
        <v>0</v>
      </c>
      <c r="BL1010" s="17" t="s">
        <v>206</v>
      </c>
      <c r="BM1010" s="224" t="s">
        <v>728</v>
      </c>
    </row>
    <row r="1011" s="13" customFormat="1">
      <c r="A1011" s="13"/>
      <c r="B1011" s="226"/>
      <c r="C1011" s="227"/>
      <c r="D1011" s="228" t="s">
        <v>134</v>
      </c>
      <c r="E1011" s="229" t="s">
        <v>1</v>
      </c>
      <c r="F1011" s="230" t="s">
        <v>719</v>
      </c>
      <c r="G1011" s="227"/>
      <c r="H1011" s="231">
        <v>184.94999999999999</v>
      </c>
      <c r="I1011" s="232"/>
      <c r="J1011" s="227"/>
      <c r="K1011" s="227"/>
      <c r="L1011" s="233"/>
      <c r="M1011" s="234"/>
      <c r="N1011" s="235"/>
      <c r="O1011" s="235"/>
      <c r="P1011" s="235"/>
      <c r="Q1011" s="235"/>
      <c r="R1011" s="235"/>
      <c r="S1011" s="235"/>
      <c r="T1011" s="236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7" t="s">
        <v>134</v>
      </c>
      <c r="AU1011" s="237" t="s">
        <v>81</v>
      </c>
      <c r="AV1011" s="13" t="s">
        <v>81</v>
      </c>
      <c r="AW1011" s="13" t="s">
        <v>31</v>
      </c>
      <c r="AX1011" s="13" t="s">
        <v>79</v>
      </c>
      <c r="AY1011" s="237" t="s">
        <v>126</v>
      </c>
    </row>
    <row r="1012" s="2" customFormat="1" ht="49.05" customHeight="1">
      <c r="A1012" s="38"/>
      <c r="B1012" s="39"/>
      <c r="C1012" s="249" t="s">
        <v>729</v>
      </c>
      <c r="D1012" s="249" t="s">
        <v>186</v>
      </c>
      <c r="E1012" s="250" t="s">
        <v>730</v>
      </c>
      <c r="F1012" s="251" t="s">
        <v>731</v>
      </c>
      <c r="G1012" s="252" t="s">
        <v>131</v>
      </c>
      <c r="H1012" s="253">
        <v>225.82400000000001</v>
      </c>
      <c r="I1012" s="254"/>
      <c r="J1012" s="255">
        <f>ROUND(I1012*H1012,2)</f>
        <v>0</v>
      </c>
      <c r="K1012" s="256"/>
      <c r="L1012" s="257"/>
      <c r="M1012" s="258" t="s">
        <v>1</v>
      </c>
      <c r="N1012" s="259" t="s">
        <v>39</v>
      </c>
      <c r="O1012" s="91"/>
      <c r="P1012" s="222">
        <f>O1012*H1012</f>
        <v>0</v>
      </c>
      <c r="Q1012" s="222">
        <v>0.0053</v>
      </c>
      <c r="R1012" s="222">
        <f>Q1012*H1012</f>
        <v>1.1968672</v>
      </c>
      <c r="S1012" s="222">
        <v>0</v>
      </c>
      <c r="T1012" s="223">
        <f>S1012*H1012</f>
        <v>0</v>
      </c>
      <c r="U1012" s="38"/>
      <c r="V1012" s="38"/>
      <c r="W1012" s="38"/>
      <c r="X1012" s="38"/>
      <c r="Y1012" s="38"/>
      <c r="Z1012" s="38"/>
      <c r="AA1012" s="38"/>
      <c r="AB1012" s="38"/>
      <c r="AC1012" s="38"/>
      <c r="AD1012" s="38"/>
      <c r="AE1012" s="38"/>
      <c r="AR1012" s="224" t="s">
        <v>612</v>
      </c>
      <c r="AT1012" s="224" t="s">
        <v>186</v>
      </c>
      <c r="AU1012" s="224" t="s">
        <v>81</v>
      </c>
      <c r="AY1012" s="17" t="s">
        <v>126</v>
      </c>
      <c r="BE1012" s="225">
        <f>IF(N1012="základní",J1012,0)</f>
        <v>0</v>
      </c>
      <c r="BF1012" s="225">
        <f>IF(N1012="snížená",J1012,0)</f>
        <v>0</v>
      </c>
      <c r="BG1012" s="225">
        <f>IF(N1012="zákl. přenesená",J1012,0)</f>
        <v>0</v>
      </c>
      <c r="BH1012" s="225">
        <f>IF(N1012="sníž. přenesená",J1012,0)</f>
        <v>0</v>
      </c>
      <c r="BI1012" s="225">
        <f>IF(N1012="nulová",J1012,0)</f>
        <v>0</v>
      </c>
      <c r="BJ1012" s="17" t="s">
        <v>79</v>
      </c>
      <c r="BK1012" s="225">
        <f>ROUND(I1012*H1012,2)</f>
        <v>0</v>
      </c>
      <c r="BL1012" s="17" t="s">
        <v>206</v>
      </c>
      <c r="BM1012" s="224" t="s">
        <v>732</v>
      </c>
    </row>
    <row r="1013" s="13" customFormat="1">
      <c r="A1013" s="13"/>
      <c r="B1013" s="226"/>
      <c r="C1013" s="227"/>
      <c r="D1013" s="228" t="s">
        <v>134</v>
      </c>
      <c r="E1013" s="229" t="s">
        <v>1</v>
      </c>
      <c r="F1013" s="230" t="s">
        <v>733</v>
      </c>
      <c r="G1013" s="227"/>
      <c r="H1013" s="231">
        <v>225.82400000000001</v>
      </c>
      <c r="I1013" s="232"/>
      <c r="J1013" s="227"/>
      <c r="K1013" s="227"/>
      <c r="L1013" s="233"/>
      <c r="M1013" s="234"/>
      <c r="N1013" s="235"/>
      <c r="O1013" s="235"/>
      <c r="P1013" s="235"/>
      <c r="Q1013" s="235"/>
      <c r="R1013" s="235"/>
      <c r="S1013" s="235"/>
      <c r="T1013" s="236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7" t="s">
        <v>134</v>
      </c>
      <c r="AU1013" s="237" t="s">
        <v>81</v>
      </c>
      <c r="AV1013" s="13" t="s">
        <v>81</v>
      </c>
      <c r="AW1013" s="13" t="s">
        <v>31</v>
      </c>
      <c r="AX1013" s="13" t="s">
        <v>79</v>
      </c>
      <c r="AY1013" s="237" t="s">
        <v>126</v>
      </c>
    </row>
    <row r="1014" s="2" customFormat="1" ht="24.15" customHeight="1">
      <c r="A1014" s="38"/>
      <c r="B1014" s="39"/>
      <c r="C1014" s="212" t="s">
        <v>734</v>
      </c>
      <c r="D1014" s="212" t="s">
        <v>128</v>
      </c>
      <c r="E1014" s="213" t="s">
        <v>735</v>
      </c>
      <c r="F1014" s="214" t="s">
        <v>736</v>
      </c>
      <c r="G1014" s="215" t="s">
        <v>131</v>
      </c>
      <c r="H1014" s="216">
        <v>184.94999999999999</v>
      </c>
      <c r="I1014" s="217"/>
      <c r="J1014" s="218">
        <f>ROUND(I1014*H1014,2)</f>
        <v>0</v>
      </c>
      <c r="K1014" s="219"/>
      <c r="L1014" s="44"/>
      <c r="M1014" s="220" t="s">
        <v>1</v>
      </c>
      <c r="N1014" s="221" t="s">
        <v>39</v>
      </c>
      <c r="O1014" s="91"/>
      <c r="P1014" s="222">
        <f>O1014*H1014</f>
        <v>0</v>
      </c>
      <c r="Q1014" s="222">
        <v>4.0000000000000003E-05</v>
      </c>
      <c r="R1014" s="222">
        <f>Q1014*H1014</f>
        <v>0.0073980000000000001</v>
      </c>
      <c r="S1014" s="222">
        <v>0</v>
      </c>
      <c r="T1014" s="223">
        <f>S1014*H1014</f>
        <v>0</v>
      </c>
      <c r="U1014" s="38"/>
      <c r="V1014" s="38"/>
      <c r="W1014" s="38"/>
      <c r="X1014" s="38"/>
      <c r="Y1014" s="38"/>
      <c r="Z1014" s="38"/>
      <c r="AA1014" s="38"/>
      <c r="AB1014" s="38"/>
      <c r="AC1014" s="38"/>
      <c r="AD1014" s="38"/>
      <c r="AE1014" s="38"/>
      <c r="AR1014" s="224" t="s">
        <v>206</v>
      </c>
      <c r="AT1014" s="224" t="s">
        <v>128</v>
      </c>
      <c r="AU1014" s="224" t="s">
        <v>81</v>
      </c>
      <c r="AY1014" s="17" t="s">
        <v>126</v>
      </c>
      <c r="BE1014" s="225">
        <f>IF(N1014="základní",J1014,0)</f>
        <v>0</v>
      </c>
      <c r="BF1014" s="225">
        <f>IF(N1014="snížená",J1014,0)</f>
        <v>0</v>
      </c>
      <c r="BG1014" s="225">
        <f>IF(N1014="zákl. přenesená",J1014,0)</f>
        <v>0</v>
      </c>
      <c r="BH1014" s="225">
        <f>IF(N1014="sníž. přenesená",J1014,0)</f>
        <v>0</v>
      </c>
      <c r="BI1014" s="225">
        <f>IF(N1014="nulová",J1014,0)</f>
        <v>0</v>
      </c>
      <c r="BJ1014" s="17" t="s">
        <v>79</v>
      </c>
      <c r="BK1014" s="225">
        <f>ROUND(I1014*H1014,2)</f>
        <v>0</v>
      </c>
      <c r="BL1014" s="17" t="s">
        <v>206</v>
      </c>
      <c r="BM1014" s="224" t="s">
        <v>737</v>
      </c>
    </row>
    <row r="1015" s="13" customFormat="1">
      <c r="A1015" s="13"/>
      <c r="B1015" s="226"/>
      <c r="C1015" s="227"/>
      <c r="D1015" s="228" t="s">
        <v>134</v>
      </c>
      <c r="E1015" s="229" t="s">
        <v>1</v>
      </c>
      <c r="F1015" s="230" t="s">
        <v>719</v>
      </c>
      <c r="G1015" s="227"/>
      <c r="H1015" s="231">
        <v>184.94999999999999</v>
      </c>
      <c r="I1015" s="232"/>
      <c r="J1015" s="227"/>
      <c r="K1015" s="227"/>
      <c r="L1015" s="233"/>
      <c r="M1015" s="234"/>
      <c r="N1015" s="235"/>
      <c r="O1015" s="235"/>
      <c r="P1015" s="235"/>
      <c r="Q1015" s="235"/>
      <c r="R1015" s="235"/>
      <c r="S1015" s="235"/>
      <c r="T1015" s="236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37" t="s">
        <v>134</v>
      </c>
      <c r="AU1015" s="237" t="s">
        <v>81</v>
      </c>
      <c r="AV1015" s="13" t="s">
        <v>81</v>
      </c>
      <c r="AW1015" s="13" t="s">
        <v>31</v>
      </c>
      <c r="AX1015" s="13" t="s">
        <v>79</v>
      </c>
      <c r="AY1015" s="237" t="s">
        <v>126</v>
      </c>
    </row>
    <row r="1016" s="2" customFormat="1" ht="24.15" customHeight="1">
      <c r="A1016" s="38"/>
      <c r="B1016" s="39"/>
      <c r="C1016" s="249" t="s">
        <v>738</v>
      </c>
      <c r="D1016" s="249" t="s">
        <v>186</v>
      </c>
      <c r="E1016" s="250" t="s">
        <v>739</v>
      </c>
      <c r="F1016" s="251" t="s">
        <v>740</v>
      </c>
      <c r="G1016" s="252" t="s">
        <v>131</v>
      </c>
      <c r="H1016" s="253">
        <v>225.82400000000001</v>
      </c>
      <c r="I1016" s="254"/>
      <c r="J1016" s="255">
        <f>ROUND(I1016*H1016,2)</f>
        <v>0</v>
      </c>
      <c r="K1016" s="256"/>
      <c r="L1016" s="257"/>
      <c r="M1016" s="258" t="s">
        <v>1</v>
      </c>
      <c r="N1016" s="259" t="s">
        <v>39</v>
      </c>
      <c r="O1016" s="91"/>
      <c r="P1016" s="222">
        <f>O1016*H1016</f>
        <v>0</v>
      </c>
      <c r="Q1016" s="222">
        <v>0.00029999999999999997</v>
      </c>
      <c r="R1016" s="222">
        <f>Q1016*H1016</f>
        <v>0.067747199999999994</v>
      </c>
      <c r="S1016" s="222">
        <v>0</v>
      </c>
      <c r="T1016" s="223">
        <f>S1016*H1016</f>
        <v>0</v>
      </c>
      <c r="U1016" s="38"/>
      <c r="V1016" s="38"/>
      <c r="W1016" s="38"/>
      <c r="X1016" s="38"/>
      <c r="Y1016" s="38"/>
      <c r="Z1016" s="38"/>
      <c r="AA1016" s="38"/>
      <c r="AB1016" s="38"/>
      <c r="AC1016" s="38"/>
      <c r="AD1016" s="38"/>
      <c r="AE1016" s="38"/>
      <c r="AR1016" s="224" t="s">
        <v>612</v>
      </c>
      <c r="AT1016" s="224" t="s">
        <v>186</v>
      </c>
      <c r="AU1016" s="224" t="s">
        <v>81</v>
      </c>
      <c r="AY1016" s="17" t="s">
        <v>126</v>
      </c>
      <c r="BE1016" s="225">
        <f>IF(N1016="základní",J1016,0)</f>
        <v>0</v>
      </c>
      <c r="BF1016" s="225">
        <f>IF(N1016="snížená",J1016,0)</f>
        <v>0</v>
      </c>
      <c r="BG1016" s="225">
        <f>IF(N1016="zákl. přenesená",J1016,0)</f>
        <v>0</v>
      </c>
      <c r="BH1016" s="225">
        <f>IF(N1016="sníž. přenesená",J1016,0)</f>
        <v>0</v>
      </c>
      <c r="BI1016" s="225">
        <f>IF(N1016="nulová",J1016,0)</f>
        <v>0</v>
      </c>
      <c r="BJ1016" s="17" t="s">
        <v>79</v>
      </c>
      <c r="BK1016" s="225">
        <f>ROUND(I1016*H1016,2)</f>
        <v>0</v>
      </c>
      <c r="BL1016" s="17" t="s">
        <v>206</v>
      </c>
      <c r="BM1016" s="224" t="s">
        <v>741</v>
      </c>
    </row>
    <row r="1017" s="13" customFormat="1">
      <c r="A1017" s="13"/>
      <c r="B1017" s="226"/>
      <c r="C1017" s="227"/>
      <c r="D1017" s="228" t="s">
        <v>134</v>
      </c>
      <c r="E1017" s="229" t="s">
        <v>1</v>
      </c>
      <c r="F1017" s="230" t="s">
        <v>733</v>
      </c>
      <c r="G1017" s="227"/>
      <c r="H1017" s="231">
        <v>225.82400000000001</v>
      </c>
      <c r="I1017" s="232"/>
      <c r="J1017" s="227"/>
      <c r="K1017" s="227"/>
      <c r="L1017" s="233"/>
      <c r="M1017" s="234"/>
      <c r="N1017" s="235"/>
      <c r="O1017" s="235"/>
      <c r="P1017" s="235"/>
      <c r="Q1017" s="235"/>
      <c r="R1017" s="235"/>
      <c r="S1017" s="235"/>
      <c r="T1017" s="236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37" t="s">
        <v>134</v>
      </c>
      <c r="AU1017" s="237" t="s">
        <v>81</v>
      </c>
      <c r="AV1017" s="13" t="s">
        <v>81</v>
      </c>
      <c r="AW1017" s="13" t="s">
        <v>31</v>
      </c>
      <c r="AX1017" s="13" t="s">
        <v>79</v>
      </c>
      <c r="AY1017" s="237" t="s">
        <v>126</v>
      </c>
    </row>
    <row r="1018" s="2" customFormat="1" ht="24.15" customHeight="1">
      <c r="A1018" s="38"/>
      <c r="B1018" s="39"/>
      <c r="C1018" s="249" t="s">
        <v>742</v>
      </c>
      <c r="D1018" s="249" t="s">
        <v>186</v>
      </c>
      <c r="E1018" s="250" t="s">
        <v>743</v>
      </c>
      <c r="F1018" s="251" t="s">
        <v>744</v>
      </c>
      <c r="G1018" s="252" t="s">
        <v>223</v>
      </c>
      <c r="H1018" s="253">
        <v>924.75</v>
      </c>
      <c r="I1018" s="254"/>
      <c r="J1018" s="255">
        <f>ROUND(I1018*H1018,2)</f>
        <v>0</v>
      </c>
      <c r="K1018" s="256"/>
      <c r="L1018" s="257"/>
      <c r="M1018" s="258" t="s">
        <v>1</v>
      </c>
      <c r="N1018" s="259" t="s">
        <v>39</v>
      </c>
      <c r="O1018" s="91"/>
      <c r="P1018" s="222">
        <f>O1018*H1018</f>
        <v>0</v>
      </c>
      <c r="Q1018" s="222">
        <v>1.0000000000000001E-05</v>
      </c>
      <c r="R1018" s="222">
        <f>Q1018*H1018</f>
        <v>0.0092475000000000005</v>
      </c>
      <c r="S1018" s="222">
        <v>0</v>
      </c>
      <c r="T1018" s="223">
        <f>S1018*H1018</f>
        <v>0</v>
      </c>
      <c r="U1018" s="38"/>
      <c r="V1018" s="38"/>
      <c r="W1018" s="38"/>
      <c r="X1018" s="38"/>
      <c r="Y1018" s="38"/>
      <c r="Z1018" s="38"/>
      <c r="AA1018" s="38"/>
      <c r="AB1018" s="38"/>
      <c r="AC1018" s="38"/>
      <c r="AD1018" s="38"/>
      <c r="AE1018" s="38"/>
      <c r="AR1018" s="224" t="s">
        <v>612</v>
      </c>
      <c r="AT1018" s="224" t="s">
        <v>186</v>
      </c>
      <c r="AU1018" s="224" t="s">
        <v>81</v>
      </c>
      <c r="AY1018" s="17" t="s">
        <v>126</v>
      </c>
      <c r="BE1018" s="225">
        <f>IF(N1018="základní",J1018,0)</f>
        <v>0</v>
      </c>
      <c r="BF1018" s="225">
        <f>IF(N1018="snížená",J1018,0)</f>
        <v>0</v>
      </c>
      <c r="BG1018" s="225">
        <f>IF(N1018="zákl. přenesená",J1018,0)</f>
        <v>0</v>
      </c>
      <c r="BH1018" s="225">
        <f>IF(N1018="sníž. přenesená",J1018,0)</f>
        <v>0</v>
      </c>
      <c r="BI1018" s="225">
        <f>IF(N1018="nulová",J1018,0)</f>
        <v>0</v>
      </c>
      <c r="BJ1018" s="17" t="s">
        <v>79</v>
      </c>
      <c r="BK1018" s="225">
        <f>ROUND(I1018*H1018,2)</f>
        <v>0</v>
      </c>
      <c r="BL1018" s="17" t="s">
        <v>206</v>
      </c>
      <c r="BM1018" s="224" t="s">
        <v>745</v>
      </c>
    </row>
    <row r="1019" s="13" customFormat="1">
      <c r="A1019" s="13"/>
      <c r="B1019" s="226"/>
      <c r="C1019" s="227"/>
      <c r="D1019" s="228" t="s">
        <v>134</v>
      </c>
      <c r="E1019" s="229" t="s">
        <v>1</v>
      </c>
      <c r="F1019" s="230" t="s">
        <v>746</v>
      </c>
      <c r="G1019" s="227"/>
      <c r="H1019" s="231">
        <v>924.75</v>
      </c>
      <c r="I1019" s="232"/>
      <c r="J1019" s="227"/>
      <c r="K1019" s="227"/>
      <c r="L1019" s="233"/>
      <c r="M1019" s="234"/>
      <c r="N1019" s="235"/>
      <c r="O1019" s="235"/>
      <c r="P1019" s="235"/>
      <c r="Q1019" s="235"/>
      <c r="R1019" s="235"/>
      <c r="S1019" s="235"/>
      <c r="T1019" s="236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7" t="s">
        <v>134</v>
      </c>
      <c r="AU1019" s="237" t="s">
        <v>81</v>
      </c>
      <c r="AV1019" s="13" t="s">
        <v>81</v>
      </c>
      <c r="AW1019" s="13" t="s">
        <v>31</v>
      </c>
      <c r="AX1019" s="13" t="s">
        <v>79</v>
      </c>
      <c r="AY1019" s="237" t="s">
        <v>126</v>
      </c>
    </row>
    <row r="1020" s="2" customFormat="1" ht="21.75" customHeight="1">
      <c r="A1020" s="38"/>
      <c r="B1020" s="39"/>
      <c r="C1020" s="212" t="s">
        <v>747</v>
      </c>
      <c r="D1020" s="212" t="s">
        <v>128</v>
      </c>
      <c r="E1020" s="213" t="s">
        <v>748</v>
      </c>
      <c r="F1020" s="214" t="s">
        <v>749</v>
      </c>
      <c r="G1020" s="215" t="s">
        <v>209</v>
      </c>
      <c r="H1020" s="216">
        <v>68.5</v>
      </c>
      <c r="I1020" s="217"/>
      <c r="J1020" s="218">
        <f>ROUND(I1020*H1020,2)</f>
        <v>0</v>
      </c>
      <c r="K1020" s="219"/>
      <c r="L1020" s="44"/>
      <c r="M1020" s="220" t="s">
        <v>1</v>
      </c>
      <c r="N1020" s="221" t="s">
        <v>39</v>
      </c>
      <c r="O1020" s="91"/>
      <c r="P1020" s="222">
        <f>O1020*H1020</f>
        <v>0</v>
      </c>
      <c r="Q1020" s="222">
        <v>4.0000000000000003E-05</v>
      </c>
      <c r="R1020" s="222">
        <f>Q1020*H1020</f>
        <v>0.0027400000000000002</v>
      </c>
      <c r="S1020" s="222">
        <v>0</v>
      </c>
      <c r="T1020" s="223">
        <f>S1020*H1020</f>
        <v>0</v>
      </c>
      <c r="U1020" s="38"/>
      <c r="V1020" s="38"/>
      <c r="W1020" s="38"/>
      <c r="X1020" s="38"/>
      <c r="Y1020" s="38"/>
      <c r="Z1020" s="38"/>
      <c r="AA1020" s="38"/>
      <c r="AB1020" s="38"/>
      <c r="AC1020" s="38"/>
      <c r="AD1020" s="38"/>
      <c r="AE1020" s="38"/>
      <c r="AR1020" s="224" t="s">
        <v>206</v>
      </c>
      <c r="AT1020" s="224" t="s">
        <v>128</v>
      </c>
      <c r="AU1020" s="224" t="s">
        <v>81</v>
      </c>
      <c r="AY1020" s="17" t="s">
        <v>126</v>
      </c>
      <c r="BE1020" s="225">
        <f>IF(N1020="základní",J1020,0)</f>
        <v>0</v>
      </c>
      <c r="BF1020" s="225">
        <f>IF(N1020="snížená",J1020,0)</f>
        <v>0</v>
      </c>
      <c r="BG1020" s="225">
        <f>IF(N1020="zákl. přenesená",J1020,0)</f>
        <v>0</v>
      </c>
      <c r="BH1020" s="225">
        <f>IF(N1020="sníž. přenesená",J1020,0)</f>
        <v>0</v>
      </c>
      <c r="BI1020" s="225">
        <f>IF(N1020="nulová",J1020,0)</f>
        <v>0</v>
      </c>
      <c r="BJ1020" s="17" t="s">
        <v>79</v>
      </c>
      <c r="BK1020" s="225">
        <f>ROUND(I1020*H1020,2)</f>
        <v>0</v>
      </c>
      <c r="BL1020" s="17" t="s">
        <v>206</v>
      </c>
      <c r="BM1020" s="224" t="s">
        <v>750</v>
      </c>
    </row>
    <row r="1021" s="13" customFormat="1">
      <c r="A1021" s="13"/>
      <c r="B1021" s="226"/>
      <c r="C1021" s="227"/>
      <c r="D1021" s="228" t="s">
        <v>134</v>
      </c>
      <c r="E1021" s="229" t="s">
        <v>1</v>
      </c>
      <c r="F1021" s="230" t="s">
        <v>211</v>
      </c>
      <c r="G1021" s="227"/>
      <c r="H1021" s="231">
        <v>68.5</v>
      </c>
      <c r="I1021" s="232"/>
      <c r="J1021" s="227"/>
      <c r="K1021" s="227"/>
      <c r="L1021" s="233"/>
      <c r="M1021" s="234"/>
      <c r="N1021" s="235"/>
      <c r="O1021" s="235"/>
      <c r="P1021" s="235"/>
      <c r="Q1021" s="235"/>
      <c r="R1021" s="235"/>
      <c r="S1021" s="235"/>
      <c r="T1021" s="236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7" t="s">
        <v>134</v>
      </c>
      <c r="AU1021" s="237" t="s">
        <v>81</v>
      </c>
      <c r="AV1021" s="13" t="s">
        <v>81</v>
      </c>
      <c r="AW1021" s="13" t="s">
        <v>31</v>
      </c>
      <c r="AX1021" s="13" t="s">
        <v>79</v>
      </c>
      <c r="AY1021" s="237" t="s">
        <v>126</v>
      </c>
    </row>
    <row r="1022" s="2" customFormat="1" ht="24.15" customHeight="1">
      <c r="A1022" s="38"/>
      <c r="B1022" s="39"/>
      <c r="C1022" s="249" t="s">
        <v>751</v>
      </c>
      <c r="D1022" s="249" t="s">
        <v>186</v>
      </c>
      <c r="E1022" s="250" t="s">
        <v>752</v>
      </c>
      <c r="F1022" s="251" t="s">
        <v>753</v>
      </c>
      <c r="G1022" s="252" t="s">
        <v>209</v>
      </c>
      <c r="H1022" s="253">
        <v>69.870000000000005</v>
      </c>
      <c r="I1022" s="254"/>
      <c r="J1022" s="255">
        <f>ROUND(I1022*H1022,2)</f>
        <v>0</v>
      </c>
      <c r="K1022" s="256"/>
      <c r="L1022" s="257"/>
      <c r="M1022" s="258" t="s">
        <v>1</v>
      </c>
      <c r="N1022" s="259" t="s">
        <v>39</v>
      </c>
      <c r="O1022" s="91"/>
      <c r="P1022" s="222">
        <f>O1022*H1022</f>
        <v>0</v>
      </c>
      <c r="Q1022" s="222">
        <v>0.00012</v>
      </c>
      <c r="R1022" s="222">
        <f>Q1022*H1022</f>
        <v>0.0083844000000000002</v>
      </c>
      <c r="S1022" s="222">
        <v>0</v>
      </c>
      <c r="T1022" s="223">
        <f>S1022*H1022</f>
        <v>0</v>
      </c>
      <c r="U1022" s="38"/>
      <c r="V1022" s="38"/>
      <c r="W1022" s="38"/>
      <c r="X1022" s="38"/>
      <c r="Y1022" s="38"/>
      <c r="Z1022" s="38"/>
      <c r="AA1022" s="38"/>
      <c r="AB1022" s="38"/>
      <c r="AC1022" s="38"/>
      <c r="AD1022" s="38"/>
      <c r="AE1022" s="38"/>
      <c r="AR1022" s="224" t="s">
        <v>612</v>
      </c>
      <c r="AT1022" s="224" t="s">
        <v>186</v>
      </c>
      <c r="AU1022" s="224" t="s">
        <v>81</v>
      </c>
      <c r="AY1022" s="17" t="s">
        <v>126</v>
      </c>
      <c r="BE1022" s="225">
        <f>IF(N1022="základní",J1022,0)</f>
        <v>0</v>
      </c>
      <c r="BF1022" s="225">
        <f>IF(N1022="snížená",J1022,0)</f>
        <v>0</v>
      </c>
      <c r="BG1022" s="225">
        <f>IF(N1022="zákl. přenesená",J1022,0)</f>
        <v>0</v>
      </c>
      <c r="BH1022" s="225">
        <f>IF(N1022="sníž. přenesená",J1022,0)</f>
        <v>0</v>
      </c>
      <c r="BI1022" s="225">
        <f>IF(N1022="nulová",J1022,0)</f>
        <v>0</v>
      </c>
      <c r="BJ1022" s="17" t="s">
        <v>79</v>
      </c>
      <c r="BK1022" s="225">
        <f>ROUND(I1022*H1022,2)</f>
        <v>0</v>
      </c>
      <c r="BL1022" s="17" t="s">
        <v>206</v>
      </c>
      <c r="BM1022" s="224" t="s">
        <v>754</v>
      </c>
    </row>
    <row r="1023" s="13" customFormat="1">
      <c r="A1023" s="13"/>
      <c r="B1023" s="226"/>
      <c r="C1023" s="227"/>
      <c r="D1023" s="228" t="s">
        <v>134</v>
      </c>
      <c r="E1023" s="229" t="s">
        <v>1</v>
      </c>
      <c r="F1023" s="230" t="s">
        <v>755</v>
      </c>
      <c r="G1023" s="227"/>
      <c r="H1023" s="231">
        <v>69.870000000000005</v>
      </c>
      <c r="I1023" s="232"/>
      <c r="J1023" s="227"/>
      <c r="K1023" s="227"/>
      <c r="L1023" s="233"/>
      <c r="M1023" s="234"/>
      <c r="N1023" s="235"/>
      <c r="O1023" s="235"/>
      <c r="P1023" s="235"/>
      <c r="Q1023" s="235"/>
      <c r="R1023" s="235"/>
      <c r="S1023" s="235"/>
      <c r="T1023" s="23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7" t="s">
        <v>134</v>
      </c>
      <c r="AU1023" s="237" t="s">
        <v>81</v>
      </c>
      <c r="AV1023" s="13" t="s">
        <v>81</v>
      </c>
      <c r="AW1023" s="13" t="s">
        <v>31</v>
      </c>
      <c r="AX1023" s="13" t="s">
        <v>79</v>
      </c>
      <c r="AY1023" s="237" t="s">
        <v>126</v>
      </c>
    </row>
    <row r="1024" s="2" customFormat="1" ht="37.8" customHeight="1">
      <c r="A1024" s="38"/>
      <c r="B1024" s="39"/>
      <c r="C1024" s="212" t="s">
        <v>756</v>
      </c>
      <c r="D1024" s="212" t="s">
        <v>128</v>
      </c>
      <c r="E1024" s="213" t="s">
        <v>757</v>
      </c>
      <c r="F1024" s="214" t="s">
        <v>758</v>
      </c>
      <c r="G1024" s="215" t="s">
        <v>759</v>
      </c>
      <c r="H1024" s="270"/>
      <c r="I1024" s="217"/>
      <c r="J1024" s="218">
        <f>ROUND(I1024*H1024,2)</f>
        <v>0</v>
      </c>
      <c r="K1024" s="219"/>
      <c r="L1024" s="44"/>
      <c r="M1024" s="220" t="s">
        <v>1</v>
      </c>
      <c r="N1024" s="221" t="s">
        <v>39</v>
      </c>
      <c r="O1024" s="91"/>
      <c r="P1024" s="222">
        <f>O1024*H1024</f>
        <v>0</v>
      </c>
      <c r="Q1024" s="222">
        <v>0</v>
      </c>
      <c r="R1024" s="222">
        <f>Q1024*H1024</f>
        <v>0</v>
      </c>
      <c r="S1024" s="222">
        <v>0</v>
      </c>
      <c r="T1024" s="223">
        <f>S1024*H1024</f>
        <v>0</v>
      </c>
      <c r="U1024" s="38"/>
      <c r="V1024" s="38"/>
      <c r="W1024" s="38"/>
      <c r="X1024" s="38"/>
      <c r="Y1024" s="38"/>
      <c r="Z1024" s="38"/>
      <c r="AA1024" s="38"/>
      <c r="AB1024" s="38"/>
      <c r="AC1024" s="38"/>
      <c r="AD1024" s="38"/>
      <c r="AE1024" s="38"/>
      <c r="AR1024" s="224" t="s">
        <v>206</v>
      </c>
      <c r="AT1024" s="224" t="s">
        <v>128</v>
      </c>
      <c r="AU1024" s="224" t="s">
        <v>81</v>
      </c>
      <c r="AY1024" s="17" t="s">
        <v>126</v>
      </c>
      <c r="BE1024" s="225">
        <f>IF(N1024="základní",J1024,0)</f>
        <v>0</v>
      </c>
      <c r="BF1024" s="225">
        <f>IF(N1024="snížená",J1024,0)</f>
        <v>0</v>
      </c>
      <c r="BG1024" s="225">
        <f>IF(N1024="zákl. přenesená",J1024,0)</f>
        <v>0</v>
      </c>
      <c r="BH1024" s="225">
        <f>IF(N1024="sníž. přenesená",J1024,0)</f>
        <v>0</v>
      </c>
      <c r="BI1024" s="225">
        <f>IF(N1024="nulová",J1024,0)</f>
        <v>0</v>
      </c>
      <c r="BJ1024" s="17" t="s">
        <v>79</v>
      </c>
      <c r="BK1024" s="225">
        <f>ROUND(I1024*H1024,2)</f>
        <v>0</v>
      </c>
      <c r="BL1024" s="17" t="s">
        <v>206</v>
      </c>
      <c r="BM1024" s="224" t="s">
        <v>760</v>
      </c>
    </row>
    <row r="1025" s="12" customFormat="1" ht="22.8" customHeight="1">
      <c r="A1025" s="12"/>
      <c r="B1025" s="196"/>
      <c r="C1025" s="197"/>
      <c r="D1025" s="198" t="s">
        <v>73</v>
      </c>
      <c r="E1025" s="210" t="s">
        <v>761</v>
      </c>
      <c r="F1025" s="210" t="s">
        <v>762</v>
      </c>
      <c r="G1025" s="197"/>
      <c r="H1025" s="197"/>
      <c r="I1025" s="200"/>
      <c r="J1025" s="211">
        <f>BK1025</f>
        <v>0</v>
      </c>
      <c r="K1025" s="197"/>
      <c r="L1025" s="202"/>
      <c r="M1025" s="203"/>
      <c r="N1025" s="204"/>
      <c r="O1025" s="204"/>
      <c r="P1025" s="205">
        <f>SUM(P1026:P1037)</f>
        <v>0</v>
      </c>
      <c r="Q1025" s="204"/>
      <c r="R1025" s="205">
        <f>SUM(R1026:R1037)</f>
        <v>0</v>
      </c>
      <c r="S1025" s="204"/>
      <c r="T1025" s="206">
        <f>SUM(T1026:T1037)</f>
        <v>6.3802056000000009</v>
      </c>
      <c r="U1025" s="12"/>
      <c r="V1025" s="12"/>
      <c r="W1025" s="12"/>
      <c r="X1025" s="12"/>
      <c r="Y1025" s="12"/>
      <c r="Z1025" s="12"/>
      <c r="AA1025" s="12"/>
      <c r="AB1025" s="12"/>
      <c r="AC1025" s="12"/>
      <c r="AD1025" s="12"/>
      <c r="AE1025" s="12"/>
      <c r="AR1025" s="207" t="s">
        <v>81</v>
      </c>
      <c r="AT1025" s="208" t="s">
        <v>73</v>
      </c>
      <c r="AU1025" s="208" t="s">
        <v>79</v>
      </c>
      <c r="AY1025" s="207" t="s">
        <v>126</v>
      </c>
      <c r="BK1025" s="209">
        <f>SUM(BK1026:BK1037)</f>
        <v>0</v>
      </c>
    </row>
    <row r="1026" s="2" customFormat="1" ht="33" customHeight="1">
      <c r="A1026" s="38"/>
      <c r="B1026" s="39"/>
      <c r="C1026" s="212" t="s">
        <v>763</v>
      </c>
      <c r="D1026" s="212" t="s">
        <v>128</v>
      </c>
      <c r="E1026" s="213" t="s">
        <v>764</v>
      </c>
      <c r="F1026" s="214" t="s">
        <v>765</v>
      </c>
      <c r="G1026" s="215" t="s">
        <v>131</v>
      </c>
      <c r="H1026" s="216">
        <v>268.98000000000002</v>
      </c>
      <c r="I1026" s="217"/>
      <c r="J1026" s="218">
        <f>ROUND(I1026*H1026,2)</f>
        <v>0</v>
      </c>
      <c r="K1026" s="219"/>
      <c r="L1026" s="44"/>
      <c r="M1026" s="220" t="s">
        <v>1</v>
      </c>
      <c r="N1026" s="221" t="s">
        <v>39</v>
      </c>
      <c r="O1026" s="91"/>
      <c r="P1026" s="222">
        <f>O1026*H1026</f>
        <v>0</v>
      </c>
      <c r="Q1026" s="222">
        <v>0</v>
      </c>
      <c r="R1026" s="222">
        <f>Q1026*H1026</f>
        <v>0</v>
      </c>
      <c r="S1026" s="222">
        <v>0.023720000000000002</v>
      </c>
      <c r="T1026" s="223">
        <f>S1026*H1026</f>
        <v>6.3802056000000009</v>
      </c>
      <c r="U1026" s="38"/>
      <c r="V1026" s="38"/>
      <c r="W1026" s="38"/>
      <c r="X1026" s="38"/>
      <c r="Y1026" s="38"/>
      <c r="Z1026" s="38"/>
      <c r="AA1026" s="38"/>
      <c r="AB1026" s="38"/>
      <c r="AC1026" s="38"/>
      <c r="AD1026" s="38"/>
      <c r="AE1026" s="38"/>
      <c r="AR1026" s="224" t="s">
        <v>206</v>
      </c>
      <c r="AT1026" s="224" t="s">
        <v>128</v>
      </c>
      <c r="AU1026" s="224" t="s">
        <v>81</v>
      </c>
      <c r="AY1026" s="17" t="s">
        <v>126</v>
      </c>
      <c r="BE1026" s="225">
        <f>IF(N1026="základní",J1026,0)</f>
        <v>0</v>
      </c>
      <c r="BF1026" s="225">
        <f>IF(N1026="snížená",J1026,0)</f>
        <v>0</v>
      </c>
      <c r="BG1026" s="225">
        <f>IF(N1026="zákl. přenesená",J1026,0)</f>
        <v>0</v>
      </c>
      <c r="BH1026" s="225">
        <f>IF(N1026="sníž. přenesená",J1026,0)</f>
        <v>0</v>
      </c>
      <c r="BI1026" s="225">
        <f>IF(N1026="nulová",J1026,0)</f>
        <v>0</v>
      </c>
      <c r="BJ1026" s="17" t="s">
        <v>79</v>
      </c>
      <c r="BK1026" s="225">
        <f>ROUND(I1026*H1026,2)</f>
        <v>0</v>
      </c>
      <c r="BL1026" s="17" t="s">
        <v>206</v>
      </c>
      <c r="BM1026" s="224" t="s">
        <v>766</v>
      </c>
    </row>
    <row r="1027" s="13" customFormat="1">
      <c r="A1027" s="13"/>
      <c r="B1027" s="226"/>
      <c r="C1027" s="227"/>
      <c r="D1027" s="228" t="s">
        <v>134</v>
      </c>
      <c r="E1027" s="229" t="s">
        <v>1</v>
      </c>
      <c r="F1027" s="230" t="s">
        <v>767</v>
      </c>
      <c r="G1027" s="227"/>
      <c r="H1027" s="231">
        <v>1.8600000000000001</v>
      </c>
      <c r="I1027" s="232"/>
      <c r="J1027" s="227"/>
      <c r="K1027" s="227"/>
      <c r="L1027" s="233"/>
      <c r="M1027" s="234"/>
      <c r="N1027" s="235"/>
      <c r="O1027" s="235"/>
      <c r="P1027" s="235"/>
      <c r="Q1027" s="235"/>
      <c r="R1027" s="235"/>
      <c r="S1027" s="235"/>
      <c r="T1027" s="236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37" t="s">
        <v>134</v>
      </c>
      <c r="AU1027" s="237" t="s">
        <v>81</v>
      </c>
      <c r="AV1027" s="13" t="s">
        <v>81</v>
      </c>
      <c r="AW1027" s="13" t="s">
        <v>31</v>
      </c>
      <c r="AX1027" s="13" t="s">
        <v>74</v>
      </c>
      <c r="AY1027" s="237" t="s">
        <v>126</v>
      </c>
    </row>
    <row r="1028" s="13" customFormat="1">
      <c r="A1028" s="13"/>
      <c r="B1028" s="226"/>
      <c r="C1028" s="227"/>
      <c r="D1028" s="228" t="s">
        <v>134</v>
      </c>
      <c r="E1028" s="229" t="s">
        <v>1</v>
      </c>
      <c r="F1028" s="230" t="s">
        <v>768</v>
      </c>
      <c r="G1028" s="227"/>
      <c r="H1028" s="231">
        <v>12.73</v>
      </c>
      <c r="I1028" s="232"/>
      <c r="J1028" s="227"/>
      <c r="K1028" s="227"/>
      <c r="L1028" s="233"/>
      <c r="M1028" s="234"/>
      <c r="N1028" s="235"/>
      <c r="O1028" s="235"/>
      <c r="P1028" s="235"/>
      <c r="Q1028" s="235"/>
      <c r="R1028" s="235"/>
      <c r="S1028" s="235"/>
      <c r="T1028" s="236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7" t="s">
        <v>134</v>
      </c>
      <c r="AU1028" s="237" t="s">
        <v>81</v>
      </c>
      <c r="AV1028" s="13" t="s">
        <v>81</v>
      </c>
      <c r="AW1028" s="13" t="s">
        <v>31</v>
      </c>
      <c r="AX1028" s="13" t="s">
        <v>74</v>
      </c>
      <c r="AY1028" s="237" t="s">
        <v>126</v>
      </c>
    </row>
    <row r="1029" s="13" customFormat="1">
      <c r="A1029" s="13"/>
      <c r="B1029" s="226"/>
      <c r="C1029" s="227"/>
      <c r="D1029" s="228" t="s">
        <v>134</v>
      </c>
      <c r="E1029" s="229" t="s">
        <v>1</v>
      </c>
      <c r="F1029" s="230" t="s">
        <v>769</v>
      </c>
      <c r="G1029" s="227"/>
      <c r="H1029" s="231">
        <v>29.129999999999999</v>
      </c>
      <c r="I1029" s="232"/>
      <c r="J1029" s="227"/>
      <c r="K1029" s="227"/>
      <c r="L1029" s="233"/>
      <c r="M1029" s="234"/>
      <c r="N1029" s="235"/>
      <c r="O1029" s="235"/>
      <c r="P1029" s="235"/>
      <c r="Q1029" s="235"/>
      <c r="R1029" s="235"/>
      <c r="S1029" s="235"/>
      <c r="T1029" s="236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7" t="s">
        <v>134</v>
      </c>
      <c r="AU1029" s="237" t="s">
        <v>81</v>
      </c>
      <c r="AV1029" s="13" t="s">
        <v>81</v>
      </c>
      <c r="AW1029" s="13" t="s">
        <v>31</v>
      </c>
      <c r="AX1029" s="13" t="s">
        <v>74</v>
      </c>
      <c r="AY1029" s="237" t="s">
        <v>126</v>
      </c>
    </row>
    <row r="1030" s="13" customFormat="1">
      <c r="A1030" s="13"/>
      <c r="B1030" s="226"/>
      <c r="C1030" s="227"/>
      <c r="D1030" s="228" t="s">
        <v>134</v>
      </c>
      <c r="E1030" s="229" t="s">
        <v>1</v>
      </c>
      <c r="F1030" s="230" t="s">
        <v>770</v>
      </c>
      <c r="G1030" s="227"/>
      <c r="H1030" s="231">
        <v>15.210000000000001</v>
      </c>
      <c r="I1030" s="232"/>
      <c r="J1030" s="227"/>
      <c r="K1030" s="227"/>
      <c r="L1030" s="233"/>
      <c r="M1030" s="234"/>
      <c r="N1030" s="235"/>
      <c r="O1030" s="235"/>
      <c r="P1030" s="235"/>
      <c r="Q1030" s="235"/>
      <c r="R1030" s="235"/>
      <c r="S1030" s="235"/>
      <c r="T1030" s="236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T1030" s="237" t="s">
        <v>134</v>
      </c>
      <c r="AU1030" s="237" t="s">
        <v>81</v>
      </c>
      <c r="AV1030" s="13" t="s">
        <v>81</v>
      </c>
      <c r="AW1030" s="13" t="s">
        <v>31</v>
      </c>
      <c r="AX1030" s="13" t="s">
        <v>74</v>
      </c>
      <c r="AY1030" s="237" t="s">
        <v>126</v>
      </c>
    </row>
    <row r="1031" s="13" customFormat="1">
      <c r="A1031" s="13"/>
      <c r="B1031" s="226"/>
      <c r="C1031" s="227"/>
      <c r="D1031" s="228" t="s">
        <v>134</v>
      </c>
      <c r="E1031" s="229" t="s">
        <v>1</v>
      </c>
      <c r="F1031" s="230" t="s">
        <v>771</v>
      </c>
      <c r="G1031" s="227"/>
      <c r="H1031" s="231">
        <v>8.0299999999999994</v>
      </c>
      <c r="I1031" s="232"/>
      <c r="J1031" s="227"/>
      <c r="K1031" s="227"/>
      <c r="L1031" s="233"/>
      <c r="M1031" s="234"/>
      <c r="N1031" s="235"/>
      <c r="O1031" s="235"/>
      <c r="P1031" s="235"/>
      <c r="Q1031" s="235"/>
      <c r="R1031" s="235"/>
      <c r="S1031" s="235"/>
      <c r="T1031" s="236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37" t="s">
        <v>134</v>
      </c>
      <c r="AU1031" s="237" t="s">
        <v>81</v>
      </c>
      <c r="AV1031" s="13" t="s">
        <v>81</v>
      </c>
      <c r="AW1031" s="13" t="s">
        <v>31</v>
      </c>
      <c r="AX1031" s="13" t="s">
        <v>74</v>
      </c>
      <c r="AY1031" s="237" t="s">
        <v>126</v>
      </c>
    </row>
    <row r="1032" s="13" customFormat="1">
      <c r="A1032" s="13"/>
      <c r="B1032" s="226"/>
      <c r="C1032" s="227"/>
      <c r="D1032" s="228" t="s">
        <v>134</v>
      </c>
      <c r="E1032" s="229" t="s">
        <v>1</v>
      </c>
      <c r="F1032" s="230" t="s">
        <v>772</v>
      </c>
      <c r="G1032" s="227"/>
      <c r="H1032" s="231">
        <v>39.200000000000003</v>
      </c>
      <c r="I1032" s="232"/>
      <c r="J1032" s="227"/>
      <c r="K1032" s="227"/>
      <c r="L1032" s="233"/>
      <c r="M1032" s="234"/>
      <c r="N1032" s="235"/>
      <c r="O1032" s="235"/>
      <c r="P1032" s="235"/>
      <c r="Q1032" s="235"/>
      <c r="R1032" s="235"/>
      <c r="S1032" s="235"/>
      <c r="T1032" s="236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7" t="s">
        <v>134</v>
      </c>
      <c r="AU1032" s="237" t="s">
        <v>81</v>
      </c>
      <c r="AV1032" s="13" t="s">
        <v>81</v>
      </c>
      <c r="AW1032" s="13" t="s">
        <v>31</v>
      </c>
      <c r="AX1032" s="13" t="s">
        <v>74</v>
      </c>
      <c r="AY1032" s="237" t="s">
        <v>126</v>
      </c>
    </row>
    <row r="1033" s="13" customFormat="1">
      <c r="A1033" s="13"/>
      <c r="B1033" s="226"/>
      <c r="C1033" s="227"/>
      <c r="D1033" s="228" t="s">
        <v>134</v>
      </c>
      <c r="E1033" s="229" t="s">
        <v>1</v>
      </c>
      <c r="F1033" s="230" t="s">
        <v>773</v>
      </c>
      <c r="G1033" s="227"/>
      <c r="H1033" s="231">
        <v>40.859999999999999</v>
      </c>
      <c r="I1033" s="232"/>
      <c r="J1033" s="227"/>
      <c r="K1033" s="227"/>
      <c r="L1033" s="233"/>
      <c r="M1033" s="234"/>
      <c r="N1033" s="235"/>
      <c r="O1033" s="235"/>
      <c r="P1033" s="235"/>
      <c r="Q1033" s="235"/>
      <c r="R1033" s="235"/>
      <c r="S1033" s="235"/>
      <c r="T1033" s="236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7" t="s">
        <v>134</v>
      </c>
      <c r="AU1033" s="237" t="s">
        <v>81</v>
      </c>
      <c r="AV1033" s="13" t="s">
        <v>81</v>
      </c>
      <c r="AW1033" s="13" t="s">
        <v>31</v>
      </c>
      <c r="AX1033" s="13" t="s">
        <v>74</v>
      </c>
      <c r="AY1033" s="237" t="s">
        <v>126</v>
      </c>
    </row>
    <row r="1034" s="13" customFormat="1">
      <c r="A1034" s="13"/>
      <c r="B1034" s="226"/>
      <c r="C1034" s="227"/>
      <c r="D1034" s="228" t="s">
        <v>134</v>
      </c>
      <c r="E1034" s="229" t="s">
        <v>1</v>
      </c>
      <c r="F1034" s="230" t="s">
        <v>774</v>
      </c>
      <c r="G1034" s="227"/>
      <c r="H1034" s="231">
        <v>39.049999999999997</v>
      </c>
      <c r="I1034" s="232"/>
      <c r="J1034" s="227"/>
      <c r="K1034" s="227"/>
      <c r="L1034" s="233"/>
      <c r="M1034" s="234"/>
      <c r="N1034" s="235"/>
      <c r="O1034" s="235"/>
      <c r="P1034" s="235"/>
      <c r="Q1034" s="235"/>
      <c r="R1034" s="235"/>
      <c r="S1034" s="235"/>
      <c r="T1034" s="236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7" t="s">
        <v>134</v>
      </c>
      <c r="AU1034" s="237" t="s">
        <v>81</v>
      </c>
      <c r="AV1034" s="13" t="s">
        <v>81</v>
      </c>
      <c r="AW1034" s="13" t="s">
        <v>31</v>
      </c>
      <c r="AX1034" s="13" t="s">
        <v>74</v>
      </c>
      <c r="AY1034" s="237" t="s">
        <v>126</v>
      </c>
    </row>
    <row r="1035" s="13" customFormat="1">
      <c r="A1035" s="13"/>
      <c r="B1035" s="226"/>
      <c r="C1035" s="227"/>
      <c r="D1035" s="228" t="s">
        <v>134</v>
      </c>
      <c r="E1035" s="229" t="s">
        <v>1</v>
      </c>
      <c r="F1035" s="230" t="s">
        <v>775</v>
      </c>
      <c r="G1035" s="227"/>
      <c r="H1035" s="231">
        <v>40.670000000000002</v>
      </c>
      <c r="I1035" s="232"/>
      <c r="J1035" s="227"/>
      <c r="K1035" s="227"/>
      <c r="L1035" s="233"/>
      <c r="M1035" s="234"/>
      <c r="N1035" s="235"/>
      <c r="O1035" s="235"/>
      <c r="P1035" s="235"/>
      <c r="Q1035" s="235"/>
      <c r="R1035" s="235"/>
      <c r="S1035" s="235"/>
      <c r="T1035" s="236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7" t="s">
        <v>134</v>
      </c>
      <c r="AU1035" s="237" t="s">
        <v>81</v>
      </c>
      <c r="AV1035" s="13" t="s">
        <v>81</v>
      </c>
      <c r="AW1035" s="13" t="s">
        <v>31</v>
      </c>
      <c r="AX1035" s="13" t="s">
        <v>74</v>
      </c>
      <c r="AY1035" s="237" t="s">
        <v>126</v>
      </c>
    </row>
    <row r="1036" s="13" customFormat="1">
      <c r="A1036" s="13"/>
      <c r="B1036" s="226"/>
      <c r="C1036" s="227"/>
      <c r="D1036" s="228" t="s">
        <v>134</v>
      </c>
      <c r="E1036" s="229" t="s">
        <v>1</v>
      </c>
      <c r="F1036" s="230" t="s">
        <v>776</v>
      </c>
      <c r="G1036" s="227"/>
      <c r="H1036" s="231">
        <v>42.240000000000002</v>
      </c>
      <c r="I1036" s="232"/>
      <c r="J1036" s="227"/>
      <c r="K1036" s="227"/>
      <c r="L1036" s="233"/>
      <c r="M1036" s="234"/>
      <c r="N1036" s="235"/>
      <c r="O1036" s="235"/>
      <c r="P1036" s="235"/>
      <c r="Q1036" s="235"/>
      <c r="R1036" s="235"/>
      <c r="S1036" s="235"/>
      <c r="T1036" s="236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7" t="s">
        <v>134</v>
      </c>
      <c r="AU1036" s="237" t="s">
        <v>81</v>
      </c>
      <c r="AV1036" s="13" t="s">
        <v>81</v>
      </c>
      <c r="AW1036" s="13" t="s">
        <v>31</v>
      </c>
      <c r="AX1036" s="13" t="s">
        <v>74</v>
      </c>
      <c r="AY1036" s="237" t="s">
        <v>126</v>
      </c>
    </row>
    <row r="1037" s="14" customFormat="1">
      <c r="A1037" s="14"/>
      <c r="B1037" s="238"/>
      <c r="C1037" s="239"/>
      <c r="D1037" s="228" t="s">
        <v>134</v>
      </c>
      <c r="E1037" s="240" t="s">
        <v>1</v>
      </c>
      <c r="F1037" s="241" t="s">
        <v>137</v>
      </c>
      <c r="G1037" s="239"/>
      <c r="H1037" s="242">
        <v>268.98000000000002</v>
      </c>
      <c r="I1037" s="243"/>
      <c r="J1037" s="239"/>
      <c r="K1037" s="239"/>
      <c r="L1037" s="244"/>
      <c r="M1037" s="245"/>
      <c r="N1037" s="246"/>
      <c r="O1037" s="246"/>
      <c r="P1037" s="246"/>
      <c r="Q1037" s="246"/>
      <c r="R1037" s="246"/>
      <c r="S1037" s="246"/>
      <c r="T1037" s="247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48" t="s">
        <v>134</v>
      </c>
      <c r="AU1037" s="248" t="s">
        <v>81</v>
      </c>
      <c r="AV1037" s="14" t="s">
        <v>132</v>
      </c>
      <c r="AW1037" s="14" t="s">
        <v>31</v>
      </c>
      <c r="AX1037" s="14" t="s">
        <v>79</v>
      </c>
      <c r="AY1037" s="248" t="s">
        <v>126</v>
      </c>
    </row>
    <row r="1038" s="12" customFormat="1" ht="22.8" customHeight="1">
      <c r="A1038" s="12"/>
      <c r="B1038" s="196"/>
      <c r="C1038" s="197"/>
      <c r="D1038" s="198" t="s">
        <v>73</v>
      </c>
      <c r="E1038" s="210" t="s">
        <v>777</v>
      </c>
      <c r="F1038" s="210" t="s">
        <v>778</v>
      </c>
      <c r="G1038" s="197"/>
      <c r="H1038" s="197"/>
      <c r="I1038" s="200"/>
      <c r="J1038" s="211">
        <f>BK1038</f>
        <v>0</v>
      </c>
      <c r="K1038" s="197"/>
      <c r="L1038" s="202"/>
      <c r="M1038" s="203"/>
      <c r="N1038" s="204"/>
      <c r="O1038" s="204"/>
      <c r="P1038" s="205">
        <f>SUM(P1039:P1068)</f>
        <v>0</v>
      </c>
      <c r="Q1038" s="204"/>
      <c r="R1038" s="205">
        <f>SUM(R1039:R1068)</f>
        <v>0</v>
      </c>
      <c r="S1038" s="204"/>
      <c r="T1038" s="206">
        <f>SUM(T1039:T1068)</f>
        <v>4.1335799999999994</v>
      </c>
      <c r="U1038" s="12"/>
      <c r="V1038" s="12"/>
      <c r="W1038" s="12"/>
      <c r="X1038" s="12"/>
      <c r="Y1038" s="12"/>
      <c r="Z1038" s="12"/>
      <c r="AA1038" s="12"/>
      <c r="AB1038" s="12"/>
      <c r="AC1038" s="12"/>
      <c r="AD1038" s="12"/>
      <c r="AE1038" s="12"/>
      <c r="AR1038" s="207" t="s">
        <v>81</v>
      </c>
      <c r="AT1038" s="208" t="s">
        <v>73</v>
      </c>
      <c r="AU1038" s="208" t="s">
        <v>79</v>
      </c>
      <c r="AY1038" s="207" t="s">
        <v>126</v>
      </c>
      <c r="BK1038" s="209">
        <f>SUM(BK1039:BK1068)</f>
        <v>0</v>
      </c>
    </row>
    <row r="1039" s="2" customFormat="1" ht="24.15" customHeight="1">
      <c r="A1039" s="38"/>
      <c r="B1039" s="39"/>
      <c r="C1039" s="212" t="s">
        <v>779</v>
      </c>
      <c r="D1039" s="212" t="s">
        <v>128</v>
      </c>
      <c r="E1039" s="213" t="s">
        <v>780</v>
      </c>
      <c r="F1039" s="214" t="s">
        <v>781</v>
      </c>
      <c r="G1039" s="215" t="s">
        <v>131</v>
      </c>
      <c r="H1039" s="216">
        <v>375.77999999999997</v>
      </c>
      <c r="I1039" s="217"/>
      <c r="J1039" s="218">
        <f>ROUND(I1039*H1039,2)</f>
        <v>0</v>
      </c>
      <c r="K1039" s="219"/>
      <c r="L1039" s="44"/>
      <c r="M1039" s="220" t="s">
        <v>1</v>
      </c>
      <c r="N1039" s="221" t="s">
        <v>39</v>
      </c>
      <c r="O1039" s="91"/>
      <c r="P1039" s="222">
        <f>O1039*H1039</f>
        <v>0</v>
      </c>
      <c r="Q1039" s="222">
        <v>0</v>
      </c>
      <c r="R1039" s="222">
        <f>Q1039*H1039</f>
        <v>0</v>
      </c>
      <c r="S1039" s="222">
        <v>0.010999999999999999</v>
      </c>
      <c r="T1039" s="223">
        <f>S1039*H1039</f>
        <v>4.1335799999999994</v>
      </c>
      <c r="U1039" s="38"/>
      <c r="V1039" s="38"/>
      <c r="W1039" s="38"/>
      <c r="X1039" s="38"/>
      <c r="Y1039" s="38"/>
      <c r="Z1039" s="38"/>
      <c r="AA1039" s="38"/>
      <c r="AB1039" s="38"/>
      <c r="AC1039" s="38"/>
      <c r="AD1039" s="38"/>
      <c r="AE1039" s="38"/>
      <c r="AR1039" s="224" t="s">
        <v>206</v>
      </c>
      <c r="AT1039" s="224" t="s">
        <v>128</v>
      </c>
      <c r="AU1039" s="224" t="s">
        <v>81</v>
      </c>
      <c r="AY1039" s="17" t="s">
        <v>126</v>
      </c>
      <c r="BE1039" s="225">
        <f>IF(N1039="základní",J1039,0)</f>
        <v>0</v>
      </c>
      <c r="BF1039" s="225">
        <f>IF(N1039="snížená",J1039,0)</f>
        <v>0</v>
      </c>
      <c r="BG1039" s="225">
        <f>IF(N1039="zákl. přenesená",J1039,0)</f>
        <v>0</v>
      </c>
      <c r="BH1039" s="225">
        <f>IF(N1039="sníž. přenesená",J1039,0)</f>
        <v>0</v>
      </c>
      <c r="BI1039" s="225">
        <f>IF(N1039="nulová",J1039,0)</f>
        <v>0</v>
      </c>
      <c r="BJ1039" s="17" t="s">
        <v>79</v>
      </c>
      <c r="BK1039" s="225">
        <f>ROUND(I1039*H1039,2)</f>
        <v>0</v>
      </c>
      <c r="BL1039" s="17" t="s">
        <v>206</v>
      </c>
      <c r="BM1039" s="224" t="s">
        <v>782</v>
      </c>
    </row>
    <row r="1040" s="13" customFormat="1">
      <c r="A1040" s="13"/>
      <c r="B1040" s="226"/>
      <c r="C1040" s="227"/>
      <c r="D1040" s="228" t="s">
        <v>134</v>
      </c>
      <c r="E1040" s="229" t="s">
        <v>1</v>
      </c>
      <c r="F1040" s="230" t="s">
        <v>783</v>
      </c>
      <c r="G1040" s="227"/>
      <c r="H1040" s="231">
        <v>2.6200000000000001</v>
      </c>
      <c r="I1040" s="232"/>
      <c r="J1040" s="227"/>
      <c r="K1040" s="227"/>
      <c r="L1040" s="233"/>
      <c r="M1040" s="234"/>
      <c r="N1040" s="235"/>
      <c r="O1040" s="235"/>
      <c r="P1040" s="235"/>
      <c r="Q1040" s="235"/>
      <c r="R1040" s="235"/>
      <c r="S1040" s="235"/>
      <c r="T1040" s="236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37" t="s">
        <v>134</v>
      </c>
      <c r="AU1040" s="237" t="s">
        <v>81</v>
      </c>
      <c r="AV1040" s="13" t="s">
        <v>81</v>
      </c>
      <c r="AW1040" s="13" t="s">
        <v>31</v>
      </c>
      <c r="AX1040" s="13" t="s">
        <v>74</v>
      </c>
      <c r="AY1040" s="237" t="s">
        <v>126</v>
      </c>
    </row>
    <row r="1041" s="13" customFormat="1">
      <c r="A1041" s="13"/>
      <c r="B1041" s="226"/>
      <c r="C1041" s="227"/>
      <c r="D1041" s="228" t="s">
        <v>134</v>
      </c>
      <c r="E1041" s="229" t="s">
        <v>1</v>
      </c>
      <c r="F1041" s="230" t="s">
        <v>784</v>
      </c>
      <c r="G1041" s="227"/>
      <c r="H1041" s="231">
        <v>38.200000000000003</v>
      </c>
      <c r="I1041" s="232"/>
      <c r="J1041" s="227"/>
      <c r="K1041" s="227"/>
      <c r="L1041" s="233"/>
      <c r="M1041" s="234"/>
      <c r="N1041" s="235"/>
      <c r="O1041" s="235"/>
      <c r="P1041" s="235"/>
      <c r="Q1041" s="235"/>
      <c r="R1041" s="235"/>
      <c r="S1041" s="235"/>
      <c r="T1041" s="236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7" t="s">
        <v>134</v>
      </c>
      <c r="AU1041" s="237" t="s">
        <v>81</v>
      </c>
      <c r="AV1041" s="13" t="s">
        <v>81</v>
      </c>
      <c r="AW1041" s="13" t="s">
        <v>31</v>
      </c>
      <c r="AX1041" s="13" t="s">
        <v>74</v>
      </c>
      <c r="AY1041" s="237" t="s">
        <v>126</v>
      </c>
    </row>
    <row r="1042" s="13" customFormat="1">
      <c r="A1042" s="13"/>
      <c r="B1042" s="226"/>
      <c r="C1042" s="227"/>
      <c r="D1042" s="228" t="s">
        <v>134</v>
      </c>
      <c r="E1042" s="229" t="s">
        <v>1</v>
      </c>
      <c r="F1042" s="230" t="s">
        <v>785</v>
      </c>
      <c r="G1042" s="227"/>
      <c r="H1042" s="231">
        <v>41.18</v>
      </c>
      <c r="I1042" s="232"/>
      <c r="J1042" s="227"/>
      <c r="K1042" s="227"/>
      <c r="L1042" s="233"/>
      <c r="M1042" s="234"/>
      <c r="N1042" s="235"/>
      <c r="O1042" s="235"/>
      <c r="P1042" s="235"/>
      <c r="Q1042" s="235"/>
      <c r="R1042" s="235"/>
      <c r="S1042" s="235"/>
      <c r="T1042" s="236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7" t="s">
        <v>134</v>
      </c>
      <c r="AU1042" s="237" t="s">
        <v>81</v>
      </c>
      <c r="AV1042" s="13" t="s">
        <v>81</v>
      </c>
      <c r="AW1042" s="13" t="s">
        <v>31</v>
      </c>
      <c r="AX1042" s="13" t="s">
        <v>74</v>
      </c>
      <c r="AY1042" s="237" t="s">
        <v>126</v>
      </c>
    </row>
    <row r="1043" s="13" customFormat="1">
      <c r="A1043" s="13"/>
      <c r="B1043" s="226"/>
      <c r="C1043" s="227"/>
      <c r="D1043" s="228" t="s">
        <v>134</v>
      </c>
      <c r="E1043" s="229" t="s">
        <v>1</v>
      </c>
      <c r="F1043" s="230" t="s">
        <v>786</v>
      </c>
      <c r="G1043" s="227"/>
      <c r="H1043" s="231">
        <v>6.5499999999999998</v>
      </c>
      <c r="I1043" s="232"/>
      <c r="J1043" s="227"/>
      <c r="K1043" s="227"/>
      <c r="L1043" s="233"/>
      <c r="M1043" s="234"/>
      <c r="N1043" s="235"/>
      <c r="O1043" s="235"/>
      <c r="P1043" s="235"/>
      <c r="Q1043" s="235"/>
      <c r="R1043" s="235"/>
      <c r="S1043" s="235"/>
      <c r="T1043" s="236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37" t="s">
        <v>134</v>
      </c>
      <c r="AU1043" s="237" t="s">
        <v>81</v>
      </c>
      <c r="AV1043" s="13" t="s">
        <v>81</v>
      </c>
      <c r="AW1043" s="13" t="s">
        <v>31</v>
      </c>
      <c r="AX1043" s="13" t="s">
        <v>74</v>
      </c>
      <c r="AY1043" s="237" t="s">
        <v>126</v>
      </c>
    </row>
    <row r="1044" s="13" customFormat="1">
      <c r="A1044" s="13"/>
      <c r="B1044" s="226"/>
      <c r="C1044" s="227"/>
      <c r="D1044" s="228" t="s">
        <v>134</v>
      </c>
      <c r="E1044" s="229" t="s">
        <v>1</v>
      </c>
      <c r="F1044" s="230" t="s">
        <v>787</v>
      </c>
      <c r="G1044" s="227"/>
      <c r="H1044" s="231">
        <v>1.8799999999999999</v>
      </c>
      <c r="I1044" s="232"/>
      <c r="J1044" s="227"/>
      <c r="K1044" s="227"/>
      <c r="L1044" s="233"/>
      <c r="M1044" s="234"/>
      <c r="N1044" s="235"/>
      <c r="O1044" s="235"/>
      <c r="P1044" s="235"/>
      <c r="Q1044" s="235"/>
      <c r="R1044" s="235"/>
      <c r="S1044" s="235"/>
      <c r="T1044" s="236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7" t="s">
        <v>134</v>
      </c>
      <c r="AU1044" s="237" t="s">
        <v>81</v>
      </c>
      <c r="AV1044" s="13" t="s">
        <v>81</v>
      </c>
      <c r="AW1044" s="13" t="s">
        <v>31</v>
      </c>
      <c r="AX1044" s="13" t="s">
        <v>74</v>
      </c>
      <c r="AY1044" s="237" t="s">
        <v>126</v>
      </c>
    </row>
    <row r="1045" s="13" customFormat="1">
      <c r="A1045" s="13"/>
      <c r="B1045" s="226"/>
      <c r="C1045" s="227"/>
      <c r="D1045" s="228" t="s">
        <v>134</v>
      </c>
      <c r="E1045" s="229" t="s">
        <v>1</v>
      </c>
      <c r="F1045" s="230" t="s">
        <v>788</v>
      </c>
      <c r="G1045" s="227"/>
      <c r="H1045" s="231">
        <v>3.0099999999999998</v>
      </c>
      <c r="I1045" s="232"/>
      <c r="J1045" s="227"/>
      <c r="K1045" s="227"/>
      <c r="L1045" s="233"/>
      <c r="M1045" s="234"/>
      <c r="N1045" s="235"/>
      <c r="O1045" s="235"/>
      <c r="P1045" s="235"/>
      <c r="Q1045" s="235"/>
      <c r="R1045" s="235"/>
      <c r="S1045" s="235"/>
      <c r="T1045" s="236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7" t="s">
        <v>134</v>
      </c>
      <c r="AU1045" s="237" t="s">
        <v>81</v>
      </c>
      <c r="AV1045" s="13" t="s">
        <v>81</v>
      </c>
      <c r="AW1045" s="13" t="s">
        <v>31</v>
      </c>
      <c r="AX1045" s="13" t="s">
        <v>74</v>
      </c>
      <c r="AY1045" s="237" t="s">
        <v>126</v>
      </c>
    </row>
    <row r="1046" s="13" customFormat="1">
      <c r="A1046" s="13"/>
      <c r="B1046" s="226"/>
      <c r="C1046" s="227"/>
      <c r="D1046" s="228" t="s">
        <v>134</v>
      </c>
      <c r="E1046" s="229" t="s">
        <v>1</v>
      </c>
      <c r="F1046" s="230" t="s">
        <v>789</v>
      </c>
      <c r="G1046" s="227"/>
      <c r="H1046" s="231">
        <v>10.4</v>
      </c>
      <c r="I1046" s="232"/>
      <c r="J1046" s="227"/>
      <c r="K1046" s="227"/>
      <c r="L1046" s="233"/>
      <c r="M1046" s="234"/>
      <c r="N1046" s="235"/>
      <c r="O1046" s="235"/>
      <c r="P1046" s="235"/>
      <c r="Q1046" s="235"/>
      <c r="R1046" s="235"/>
      <c r="S1046" s="235"/>
      <c r="T1046" s="236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7" t="s">
        <v>134</v>
      </c>
      <c r="AU1046" s="237" t="s">
        <v>81</v>
      </c>
      <c r="AV1046" s="13" t="s">
        <v>81</v>
      </c>
      <c r="AW1046" s="13" t="s">
        <v>31</v>
      </c>
      <c r="AX1046" s="13" t="s">
        <v>74</v>
      </c>
      <c r="AY1046" s="237" t="s">
        <v>126</v>
      </c>
    </row>
    <row r="1047" s="13" customFormat="1">
      <c r="A1047" s="13"/>
      <c r="B1047" s="226"/>
      <c r="C1047" s="227"/>
      <c r="D1047" s="228" t="s">
        <v>134</v>
      </c>
      <c r="E1047" s="229" t="s">
        <v>1</v>
      </c>
      <c r="F1047" s="230" t="s">
        <v>790</v>
      </c>
      <c r="G1047" s="227"/>
      <c r="H1047" s="231">
        <v>2.3999999999999999</v>
      </c>
      <c r="I1047" s="232"/>
      <c r="J1047" s="227"/>
      <c r="K1047" s="227"/>
      <c r="L1047" s="233"/>
      <c r="M1047" s="234"/>
      <c r="N1047" s="235"/>
      <c r="O1047" s="235"/>
      <c r="P1047" s="235"/>
      <c r="Q1047" s="235"/>
      <c r="R1047" s="235"/>
      <c r="S1047" s="235"/>
      <c r="T1047" s="236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7" t="s">
        <v>134</v>
      </c>
      <c r="AU1047" s="237" t="s">
        <v>81</v>
      </c>
      <c r="AV1047" s="13" t="s">
        <v>81</v>
      </c>
      <c r="AW1047" s="13" t="s">
        <v>31</v>
      </c>
      <c r="AX1047" s="13" t="s">
        <v>74</v>
      </c>
      <c r="AY1047" s="237" t="s">
        <v>126</v>
      </c>
    </row>
    <row r="1048" s="13" customFormat="1">
      <c r="A1048" s="13"/>
      <c r="B1048" s="226"/>
      <c r="C1048" s="227"/>
      <c r="D1048" s="228" t="s">
        <v>134</v>
      </c>
      <c r="E1048" s="229" t="s">
        <v>1</v>
      </c>
      <c r="F1048" s="230" t="s">
        <v>791</v>
      </c>
      <c r="G1048" s="227"/>
      <c r="H1048" s="231">
        <v>8.25</v>
      </c>
      <c r="I1048" s="232"/>
      <c r="J1048" s="227"/>
      <c r="K1048" s="227"/>
      <c r="L1048" s="233"/>
      <c r="M1048" s="234"/>
      <c r="N1048" s="235"/>
      <c r="O1048" s="235"/>
      <c r="P1048" s="235"/>
      <c r="Q1048" s="235"/>
      <c r="R1048" s="235"/>
      <c r="S1048" s="235"/>
      <c r="T1048" s="236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7" t="s">
        <v>134</v>
      </c>
      <c r="AU1048" s="237" t="s">
        <v>81</v>
      </c>
      <c r="AV1048" s="13" t="s">
        <v>81</v>
      </c>
      <c r="AW1048" s="13" t="s">
        <v>31</v>
      </c>
      <c r="AX1048" s="13" t="s">
        <v>74</v>
      </c>
      <c r="AY1048" s="237" t="s">
        <v>126</v>
      </c>
    </row>
    <row r="1049" s="13" customFormat="1">
      <c r="A1049" s="13"/>
      <c r="B1049" s="226"/>
      <c r="C1049" s="227"/>
      <c r="D1049" s="228" t="s">
        <v>134</v>
      </c>
      <c r="E1049" s="229" t="s">
        <v>1</v>
      </c>
      <c r="F1049" s="230" t="s">
        <v>792</v>
      </c>
      <c r="G1049" s="227"/>
      <c r="H1049" s="231">
        <v>9.6500000000000004</v>
      </c>
      <c r="I1049" s="232"/>
      <c r="J1049" s="227"/>
      <c r="K1049" s="227"/>
      <c r="L1049" s="233"/>
      <c r="M1049" s="234"/>
      <c r="N1049" s="235"/>
      <c r="O1049" s="235"/>
      <c r="P1049" s="235"/>
      <c r="Q1049" s="235"/>
      <c r="R1049" s="235"/>
      <c r="S1049" s="235"/>
      <c r="T1049" s="236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7" t="s">
        <v>134</v>
      </c>
      <c r="AU1049" s="237" t="s">
        <v>81</v>
      </c>
      <c r="AV1049" s="13" t="s">
        <v>81</v>
      </c>
      <c r="AW1049" s="13" t="s">
        <v>31</v>
      </c>
      <c r="AX1049" s="13" t="s">
        <v>74</v>
      </c>
      <c r="AY1049" s="237" t="s">
        <v>126</v>
      </c>
    </row>
    <row r="1050" s="13" customFormat="1">
      <c r="A1050" s="13"/>
      <c r="B1050" s="226"/>
      <c r="C1050" s="227"/>
      <c r="D1050" s="228" t="s">
        <v>134</v>
      </c>
      <c r="E1050" s="229" t="s">
        <v>1</v>
      </c>
      <c r="F1050" s="230" t="s">
        <v>793</v>
      </c>
      <c r="G1050" s="227"/>
      <c r="H1050" s="231">
        <v>11.35</v>
      </c>
      <c r="I1050" s="232"/>
      <c r="J1050" s="227"/>
      <c r="K1050" s="227"/>
      <c r="L1050" s="233"/>
      <c r="M1050" s="234"/>
      <c r="N1050" s="235"/>
      <c r="O1050" s="235"/>
      <c r="P1050" s="235"/>
      <c r="Q1050" s="235"/>
      <c r="R1050" s="235"/>
      <c r="S1050" s="235"/>
      <c r="T1050" s="236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T1050" s="237" t="s">
        <v>134</v>
      </c>
      <c r="AU1050" s="237" t="s">
        <v>81</v>
      </c>
      <c r="AV1050" s="13" t="s">
        <v>81</v>
      </c>
      <c r="AW1050" s="13" t="s">
        <v>31</v>
      </c>
      <c r="AX1050" s="13" t="s">
        <v>74</v>
      </c>
      <c r="AY1050" s="237" t="s">
        <v>126</v>
      </c>
    </row>
    <row r="1051" s="13" customFormat="1">
      <c r="A1051" s="13"/>
      <c r="B1051" s="226"/>
      <c r="C1051" s="227"/>
      <c r="D1051" s="228" t="s">
        <v>134</v>
      </c>
      <c r="E1051" s="229" t="s">
        <v>1</v>
      </c>
      <c r="F1051" s="230" t="s">
        <v>794</v>
      </c>
      <c r="G1051" s="227"/>
      <c r="H1051" s="231">
        <v>6.5499999999999998</v>
      </c>
      <c r="I1051" s="232"/>
      <c r="J1051" s="227"/>
      <c r="K1051" s="227"/>
      <c r="L1051" s="233"/>
      <c r="M1051" s="234"/>
      <c r="N1051" s="235"/>
      <c r="O1051" s="235"/>
      <c r="P1051" s="235"/>
      <c r="Q1051" s="235"/>
      <c r="R1051" s="235"/>
      <c r="S1051" s="235"/>
      <c r="T1051" s="236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T1051" s="237" t="s">
        <v>134</v>
      </c>
      <c r="AU1051" s="237" t="s">
        <v>81</v>
      </c>
      <c r="AV1051" s="13" t="s">
        <v>81</v>
      </c>
      <c r="AW1051" s="13" t="s">
        <v>31</v>
      </c>
      <c r="AX1051" s="13" t="s">
        <v>74</v>
      </c>
      <c r="AY1051" s="237" t="s">
        <v>126</v>
      </c>
    </row>
    <row r="1052" s="13" customFormat="1">
      <c r="A1052" s="13"/>
      <c r="B1052" s="226"/>
      <c r="C1052" s="227"/>
      <c r="D1052" s="228" t="s">
        <v>134</v>
      </c>
      <c r="E1052" s="229" t="s">
        <v>1</v>
      </c>
      <c r="F1052" s="230" t="s">
        <v>795</v>
      </c>
      <c r="G1052" s="227"/>
      <c r="H1052" s="231">
        <v>9.0999999999999996</v>
      </c>
      <c r="I1052" s="232"/>
      <c r="J1052" s="227"/>
      <c r="K1052" s="227"/>
      <c r="L1052" s="233"/>
      <c r="M1052" s="234"/>
      <c r="N1052" s="235"/>
      <c r="O1052" s="235"/>
      <c r="P1052" s="235"/>
      <c r="Q1052" s="235"/>
      <c r="R1052" s="235"/>
      <c r="S1052" s="235"/>
      <c r="T1052" s="236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7" t="s">
        <v>134</v>
      </c>
      <c r="AU1052" s="237" t="s">
        <v>81</v>
      </c>
      <c r="AV1052" s="13" t="s">
        <v>81</v>
      </c>
      <c r="AW1052" s="13" t="s">
        <v>31</v>
      </c>
      <c r="AX1052" s="13" t="s">
        <v>74</v>
      </c>
      <c r="AY1052" s="237" t="s">
        <v>126</v>
      </c>
    </row>
    <row r="1053" s="13" customFormat="1">
      <c r="A1053" s="13"/>
      <c r="B1053" s="226"/>
      <c r="C1053" s="227"/>
      <c r="D1053" s="228" t="s">
        <v>134</v>
      </c>
      <c r="E1053" s="229" t="s">
        <v>1</v>
      </c>
      <c r="F1053" s="230" t="s">
        <v>796</v>
      </c>
      <c r="G1053" s="227"/>
      <c r="H1053" s="231">
        <v>13.68</v>
      </c>
      <c r="I1053" s="232"/>
      <c r="J1053" s="227"/>
      <c r="K1053" s="227"/>
      <c r="L1053" s="233"/>
      <c r="M1053" s="234"/>
      <c r="N1053" s="235"/>
      <c r="O1053" s="235"/>
      <c r="P1053" s="235"/>
      <c r="Q1053" s="235"/>
      <c r="R1053" s="235"/>
      <c r="S1053" s="235"/>
      <c r="T1053" s="236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T1053" s="237" t="s">
        <v>134</v>
      </c>
      <c r="AU1053" s="237" t="s">
        <v>81</v>
      </c>
      <c r="AV1053" s="13" t="s">
        <v>81</v>
      </c>
      <c r="AW1053" s="13" t="s">
        <v>31</v>
      </c>
      <c r="AX1053" s="13" t="s">
        <v>74</v>
      </c>
      <c r="AY1053" s="237" t="s">
        <v>126</v>
      </c>
    </row>
    <row r="1054" s="13" customFormat="1">
      <c r="A1054" s="13"/>
      <c r="B1054" s="226"/>
      <c r="C1054" s="227"/>
      <c r="D1054" s="228" t="s">
        <v>134</v>
      </c>
      <c r="E1054" s="229" t="s">
        <v>1</v>
      </c>
      <c r="F1054" s="230" t="s">
        <v>797</v>
      </c>
      <c r="G1054" s="227"/>
      <c r="H1054" s="231">
        <v>13.060000000000001</v>
      </c>
      <c r="I1054" s="232"/>
      <c r="J1054" s="227"/>
      <c r="K1054" s="227"/>
      <c r="L1054" s="233"/>
      <c r="M1054" s="234"/>
      <c r="N1054" s="235"/>
      <c r="O1054" s="235"/>
      <c r="P1054" s="235"/>
      <c r="Q1054" s="235"/>
      <c r="R1054" s="235"/>
      <c r="S1054" s="235"/>
      <c r="T1054" s="236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7" t="s">
        <v>134</v>
      </c>
      <c r="AU1054" s="237" t="s">
        <v>81</v>
      </c>
      <c r="AV1054" s="13" t="s">
        <v>81</v>
      </c>
      <c r="AW1054" s="13" t="s">
        <v>31</v>
      </c>
      <c r="AX1054" s="13" t="s">
        <v>74</v>
      </c>
      <c r="AY1054" s="237" t="s">
        <v>126</v>
      </c>
    </row>
    <row r="1055" s="13" customFormat="1">
      <c r="A1055" s="13"/>
      <c r="B1055" s="226"/>
      <c r="C1055" s="227"/>
      <c r="D1055" s="228" t="s">
        <v>134</v>
      </c>
      <c r="E1055" s="229" t="s">
        <v>1</v>
      </c>
      <c r="F1055" s="230" t="s">
        <v>798</v>
      </c>
      <c r="G1055" s="227"/>
      <c r="H1055" s="231">
        <v>19.530000000000001</v>
      </c>
      <c r="I1055" s="232"/>
      <c r="J1055" s="227"/>
      <c r="K1055" s="227"/>
      <c r="L1055" s="233"/>
      <c r="M1055" s="234"/>
      <c r="N1055" s="235"/>
      <c r="O1055" s="235"/>
      <c r="P1055" s="235"/>
      <c r="Q1055" s="235"/>
      <c r="R1055" s="235"/>
      <c r="S1055" s="235"/>
      <c r="T1055" s="236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7" t="s">
        <v>134</v>
      </c>
      <c r="AU1055" s="237" t="s">
        <v>81</v>
      </c>
      <c r="AV1055" s="13" t="s">
        <v>81</v>
      </c>
      <c r="AW1055" s="13" t="s">
        <v>31</v>
      </c>
      <c r="AX1055" s="13" t="s">
        <v>74</v>
      </c>
      <c r="AY1055" s="237" t="s">
        <v>126</v>
      </c>
    </row>
    <row r="1056" s="13" customFormat="1">
      <c r="A1056" s="13"/>
      <c r="B1056" s="226"/>
      <c r="C1056" s="227"/>
      <c r="D1056" s="228" t="s">
        <v>134</v>
      </c>
      <c r="E1056" s="229" t="s">
        <v>1</v>
      </c>
      <c r="F1056" s="230" t="s">
        <v>799</v>
      </c>
      <c r="G1056" s="227"/>
      <c r="H1056" s="231">
        <v>11.220000000000001</v>
      </c>
      <c r="I1056" s="232"/>
      <c r="J1056" s="227"/>
      <c r="K1056" s="227"/>
      <c r="L1056" s="233"/>
      <c r="M1056" s="234"/>
      <c r="N1056" s="235"/>
      <c r="O1056" s="235"/>
      <c r="P1056" s="235"/>
      <c r="Q1056" s="235"/>
      <c r="R1056" s="235"/>
      <c r="S1056" s="235"/>
      <c r="T1056" s="236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37" t="s">
        <v>134</v>
      </c>
      <c r="AU1056" s="237" t="s">
        <v>81</v>
      </c>
      <c r="AV1056" s="13" t="s">
        <v>81</v>
      </c>
      <c r="AW1056" s="13" t="s">
        <v>31</v>
      </c>
      <c r="AX1056" s="13" t="s">
        <v>74</v>
      </c>
      <c r="AY1056" s="237" t="s">
        <v>126</v>
      </c>
    </row>
    <row r="1057" s="13" customFormat="1">
      <c r="A1057" s="13"/>
      <c r="B1057" s="226"/>
      <c r="C1057" s="227"/>
      <c r="D1057" s="228" t="s">
        <v>134</v>
      </c>
      <c r="E1057" s="229" t="s">
        <v>1</v>
      </c>
      <c r="F1057" s="230" t="s">
        <v>800</v>
      </c>
      <c r="G1057" s="227"/>
      <c r="H1057" s="231">
        <v>17.5</v>
      </c>
      <c r="I1057" s="232"/>
      <c r="J1057" s="227"/>
      <c r="K1057" s="227"/>
      <c r="L1057" s="233"/>
      <c r="M1057" s="234"/>
      <c r="N1057" s="235"/>
      <c r="O1057" s="235"/>
      <c r="P1057" s="235"/>
      <c r="Q1057" s="235"/>
      <c r="R1057" s="235"/>
      <c r="S1057" s="235"/>
      <c r="T1057" s="236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7" t="s">
        <v>134</v>
      </c>
      <c r="AU1057" s="237" t="s">
        <v>81</v>
      </c>
      <c r="AV1057" s="13" t="s">
        <v>81</v>
      </c>
      <c r="AW1057" s="13" t="s">
        <v>31</v>
      </c>
      <c r="AX1057" s="13" t="s">
        <v>74</v>
      </c>
      <c r="AY1057" s="237" t="s">
        <v>126</v>
      </c>
    </row>
    <row r="1058" s="13" customFormat="1">
      <c r="A1058" s="13"/>
      <c r="B1058" s="226"/>
      <c r="C1058" s="227"/>
      <c r="D1058" s="228" t="s">
        <v>134</v>
      </c>
      <c r="E1058" s="229" t="s">
        <v>1</v>
      </c>
      <c r="F1058" s="230" t="s">
        <v>801</v>
      </c>
      <c r="G1058" s="227"/>
      <c r="H1058" s="231">
        <v>18.129999999999999</v>
      </c>
      <c r="I1058" s="232"/>
      <c r="J1058" s="227"/>
      <c r="K1058" s="227"/>
      <c r="L1058" s="233"/>
      <c r="M1058" s="234"/>
      <c r="N1058" s="235"/>
      <c r="O1058" s="235"/>
      <c r="P1058" s="235"/>
      <c r="Q1058" s="235"/>
      <c r="R1058" s="235"/>
      <c r="S1058" s="235"/>
      <c r="T1058" s="236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7" t="s">
        <v>134</v>
      </c>
      <c r="AU1058" s="237" t="s">
        <v>81</v>
      </c>
      <c r="AV1058" s="13" t="s">
        <v>81</v>
      </c>
      <c r="AW1058" s="13" t="s">
        <v>31</v>
      </c>
      <c r="AX1058" s="13" t="s">
        <v>74</v>
      </c>
      <c r="AY1058" s="237" t="s">
        <v>126</v>
      </c>
    </row>
    <row r="1059" s="13" customFormat="1">
      <c r="A1059" s="13"/>
      <c r="B1059" s="226"/>
      <c r="C1059" s="227"/>
      <c r="D1059" s="228" t="s">
        <v>134</v>
      </c>
      <c r="E1059" s="229" t="s">
        <v>1</v>
      </c>
      <c r="F1059" s="230" t="s">
        <v>802</v>
      </c>
      <c r="G1059" s="227"/>
      <c r="H1059" s="231">
        <v>3.6699999999999999</v>
      </c>
      <c r="I1059" s="232"/>
      <c r="J1059" s="227"/>
      <c r="K1059" s="227"/>
      <c r="L1059" s="233"/>
      <c r="M1059" s="234"/>
      <c r="N1059" s="235"/>
      <c r="O1059" s="235"/>
      <c r="P1059" s="235"/>
      <c r="Q1059" s="235"/>
      <c r="R1059" s="235"/>
      <c r="S1059" s="235"/>
      <c r="T1059" s="236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37" t="s">
        <v>134</v>
      </c>
      <c r="AU1059" s="237" t="s">
        <v>81</v>
      </c>
      <c r="AV1059" s="13" t="s">
        <v>81</v>
      </c>
      <c r="AW1059" s="13" t="s">
        <v>31</v>
      </c>
      <c r="AX1059" s="13" t="s">
        <v>74</v>
      </c>
      <c r="AY1059" s="237" t="s">
        <v>126</v>
      </c>
    </row>
    <row r="1060" s="13" customFormat="1">
      <c r="A1060" s="13"/>
      <c r="B1060" s="226"/>
      <c r="C1060" s="227"/>
      <c r="D1060" s="228" t="s">
        <v>134</v>
      </c>
      <c r="E1060" s="229" t="s">
        <v>1</v>
      </c>
      <c r="F1060" s="230" t="s">
        <v>803</v>
      </c>
      <c r="G1060" s="227"/>
      <c r="H1060" s="231">
        <v>14.02</v>
      </c>
      <c r="I1060" s="232"/>
      <c r="J1060" s="227"/>
      <c r="K1060" s="227"/>
      <c r="L1060" s="233"/>
      <c r="M1060" s="234"/>
      <c r="N1060" s="235"/>
      <c r="O1060" s="235"/>
      <c r="P1060" s="235"/>
      <c r="Q1060" s="235"/>
      <c r="R1060" s="235"/>
      <c r="S1060" s="235"/>
      <c r="T1060" s="236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T1060" s="237" t="s">
        <v>134</v>
      </c>
      <c r="AU1060" s="237" t="s">
        <v>81</v>
      </c>
      <c r="AV1060" s="13" t="s">
        <v>81</v>
      </c>
      <c r="AW1060" s="13" t="s">
        <v>31</v>
      </c>
      <c r="AX1060" s="13" t="s">
        <v>74</v>
      </c>
      <c r="AY1060" s="237" t="s">
        <v>126</v>
      </c>
    </row>
    <row r="1061" s="13" customFormat="1">
      <c r="A1061" s="13"/>
      <c r="B1061" s="226"/>
      <c r="C1061" s="227"/>
      <c r="D1061" s="228" t="s">
        <v>134</v>
      </c>
      <c r="E1061" s="229" t="s">
        <v>1</v>
      </c>
      <c r="F1061" s="230" t="s">
        <v>804</v>
      </c>
      <c r="G1061" s="227"/>
      <c r="H1061" s="231">
        <v>10.970000000000001</v>
      </c>
      <c r="I1061" s="232"/>
      <c r="J1061" s="227"/>
      <c r="K1061" s="227"/>
      <c r="L1061" s="233"/>
      <c r="M1061" s="234"/>
      <c r="N1061" s="235"/>
      <c r="O1061" s="235"/>
      <c r="P1061" s="235"/>
      <c r="Q1061" s="235"/>
      <c r="R1061" s="235"/>
      <c r="S1061" s="235"/>
      <c r="T1061" s="23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7" t="s">
        <v>134</v>
      </c>
      <c r="AU1061" s="237" t="s">
        <v>81</v>
      </c>
      <c r="AV1061" s="13" t="s">
        <v>81</v>
      </c>
      <c r="AW1061" s="13" t="s">
        <v>31</v>
      </c>
      <c r="AX1061" s="13" t="s">
        <v>74</v>
      </c>
      <c r="AY1061" s="237" t="s">
        <v>126</v>
      </c>
    </row>
    <row r="1062" s="13" customFormat="1">
      <c r="A1062" s="13"/>
      <c r="B1062" s="226"/>
      <c r="C1062" s="227"/>
      <c r="D1062" s="228" t="s">
        <v>134</v>
      </c>
      <c r="E1062" s="229" t="s">
        <v>1</v>
      </c>
      <c r="F1062" s="230" t="s">
        <v>805</v>
      </c>
      <c r="G1062" s="227"/>
      <c r="H1062" s="231">
        <v>16.550000000000001</v>
      </c>
      <c r="I1062" s="232"/>
      <c r="J1062" s="227"/>
      <c r="K1062" s="227"/>
      <c r="L1062" s="233"/>
      <c r="M1062" s="234"/>
      <c r="N1062" s="235"/>
      <c r="O1062" s="235"/>
      <c r="P1062" s="235"/>
      <c r="Q1062" s="235"/>
      <c r="R1062" s="235"/>
      <c r="S1062" s="235"/>
      <c r="T1062" s="23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7" t="s">
        <v>134</v>
      </c>
      <c r="AU1062" s="237" t="s">
        <v>81</v>
      </c>
      <c r="AV1062" s="13" t="s">
        <v>81</v>
      </c>
      <c r="AW1062" s="13" t="s">
        <v>31</v>
      </c>
      <c r="AX1062" s="13" t="s">
        <v>74</v>
      </c>
      <c r="AY1062" s="237" t="s">
        <v>126</v>
      </c>
    </row>
    <row r="1063" s="13" customFormat="1">
      <c r="A1063" s="13"/>
      <c r="B1063" s="226"/>
      <c r="C1063" s="227"/>
      <c r="D1063" s="228" t="s">
        <v>134</v>
      </c>
      <c r="E1063" s="229" t="s">
        <v>1</v>
      </c>
      <c r="F1063" s="230" t="s">
        <v>806</v>
      </c>
      <c r="G1063" s="227"/>
      <c r="H1063" s="231">
        <v>17.399999999999999</v>
      </c>
      <c r="I1063" s="232"/>
      <c r="J1063" s="227"/>
      <c r="K1063" s="227"/>
      <c r="L1063" s="233"/>
      <c r="M1063" s="234"/>
      <c r="N1063" s="235"/>
      <c r="O1063" s="235"/>
      <c r="P1063" s="235"/>
      <c r="Q1063" s="235"/>
      <c r="R1063" s="235"/>
      <c r="S1063" s="235"/>
      <c r="T1063" s="236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7" t="s">
        <v>134</v>
      </c>
      <c r="AU1063" s="237" t="s">
        <v>81</v>
      </c>
      <c r="AV1063" s="13" t="s">
        <v>81</v>
      </c>
      <c r="AW1063" s="13" t="s">
        <v>31</v>
      </c>
      <c r="AX1063" s="13" t="s">
        <v>74</v>
      </c>
      <c r="AY1063" s="237" t="s">
        <v>126</v>
      </c>
    </row>
    <row r="1064" s="13" customFormat="1">
      <c r="A1064" s="13"/>
      <c r="B1064" s="226"/>
      <c r="C1064" s="227"/>
      <c r="D1064" s="228" t="s">
        <v>134</v>
      </c>
      <c r="E1064" s="229" t="s">
        <v>1</v>
      </c>
      <c r="F1064" s="230" t="s">
        <v>807</v>
      </c>
      <c r="G1064" s="227"/>
      <c r="H1064" s="231">
        <v>7.0800000000000001</v>
      </c>
      <c r="I1064" s="232"/>
      <c r="J1064" s="227"/>
      <c r="K1064" s="227"/>
      <c r="L1064" s="233"/>
      <c r="M1064" s="234"/>
      <c r="N1064" s="235"/>
      <c r="O1064" s="235"/>
      <c r="P1064" s="235"/>
      <c r="Q1064" s="235"/>
      <c r="R1064" s="235"/>
      <c r="S1064" s="235"/>
      <c r="T1064" s="236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7" t="s">
        <v>134</v>
      </c>
      <c r="AU1064" s="237" t="s">
        <v>81</v>
      </c>
      <c r="AV1064" s="13" t="s">
        <v>81</v>
      </c>
      <c r="AW1064" s="13" t="s">
        <v>31</v>
      </c>
      <c r="AX1064" s="13" t="s">
        <v>74</v>
      </c>
      <c r="AY1064" s="237" t="s">
        <v>126</v>
      </c>
    </row>
    <row r="1065" s="13" customFormat="1">
      <c r="A1065" s="13"/>
      <c r="B1065" s="226"/>
      <c r="C1065" s="227"/>
      <c r="D1065" s="228" t="s">
        <v>134</v>
      </c>
      <c r="E1065" s="229" t="s">
        <v>1</v>
      </c>
      <c r="F1065" s="230" t="s">
        <v>808</v>
      </c>
      <c r="G1065" s="227"/>
      <c r="H1065" s="231">
        <v>18.850000000000001</v>
      </c>
      <c r="I1065" s="232"/>
      <c r="J1065" s="227"/>
      <c r="K1065" s="227"/>
      <c r="L1065" s="233"/>
      <c r="M1065" s="234"/>
      <c r="N1065" s="235"/>
      <c r="O1065" s="235"/>
      <c r="P1065" s="235"/>
      <c r="Q1065" s="235"/>
      <c r="R1065" s="235"/>
      <c r="S1065" s="235"/>
      <c r="T1065" s="236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T1065" s="237" t="s">
        <v>134</v>
      </c>
      <c r="AU1065" s="237" t="s">
        <v>81</v>
      </c>
      <c r="AV1065" s="13" t="s">
        <v>81</v>
      </c>
      <c r="AW1065" s="13" t="s">
        <v>31</v>
      </c>
      <c r="AX1065" s="13" t="s">
        <v>74</v>
      </c>
      <c r="AY1065" s="237" t="s">
        <v>126</v>
      </c>
    </row>
    <row r="1066" s="13" customFormat="1">
      <c r="A1066" s="13"/>
      <c r="B1066" s="226"/>
      <c r="C1066" s="227"/>
      <c r="D1066" s="228" t="s">
        <v>134</v>
      </c>
      <c r="E1066" s="229" t="s">
        <v>1</v>
      </c>
      <c r="F1066" s="230" t="s">
        <v>809</v>
      </c>
      <c r="G1066" s="227"/>
      <c r="H1066" s="231">
        <v>12.460000000000001</v>
      </c>
      <c r="I1066" s="232"/>
      <c r="J1066" s="227"/>
      <c r="K1066" s="227"/>
      <c r="L1066" s="233"/>
      <c r="M1066" s="234"/>
      <c r="N1066" s="235"/>
      <c r="O1066" s="235"/>
      <c r="P1066" s="235"/>
      <c r="Q1066" s="235"/>
      <c r="R1066" s="235"/>
      <c r="S1066" s="235"/>
      <c r="T1066" s="236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T1066" s="237" t="s">
        <v>134</v>
      </c>
      <c r="AU1066" s="237" t="s">
        <v>81</v>
      </c>
      <c r="AV1066" s="13" t="s">
        <v>81</v>
      </c>
      <c r="AW1066" s="13" t="s">
        <v>31</v>
      </c>
      <c r="AX1066" s="13" t="s">
        <v>74</v>
      </c>
      <c r="AY1066" s="237" t="s">
        <v>126</v>
      </c>
    </row>
    <row r="1067" s="13" customFormat="1">
      <c r="A1067" s="13"/>
      <c r="B1067" s="226"/>
      <c r="C1067" s="227"/>
      <c r="D1067" s="228" t="s">
        <v>134</v>
      </c>
      <c r="E1067" s="229" t="s">
        <v>1</v>
      </c>
      <c r="F1067" s="230" t="s">
        <v>810</v>
      </c>
      <c r="G1067" s="227"/>
      <c r="H1067" s="231">
        <v>30.52</v>
      </c>
      <c r="I1067" s="232"/>
      <c r="J1067" s="227"/>
      <c r="K1067" s="227"/>
      <c r="L1067" s="233"/>
      <c r="M1067" s="234"/>
      <c r="N1067" s="235"/>
      <c r="O1067" s="235"/>
      <c r="P1067" s="235"/>
      <c r="Q1067" s="235"/>
      <c r="R1067" s="235"/>
      <c r="S1067" s="235"/>
      <c r="T1067" s="236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7" t="s">
        <v>134</v>
      </c>
      <c r="AU1067" s="237" t="s">
        <v>81</v>
      </c>
      <c r="AV1067" s="13" t="s">
        <v>81</v>
      </c>
      <c r="AW1067" s="13" t="s">
        <v>31</v>
      </c>
      <c r="AX1067" s="13" t="s">
        <v>74</v>
      </c>
      <c r="AY1067" s="237" t="s">
        <v>126</v>
      </c>
    </row>
    <row r="1068" s="14" customFormat="1">
      <c r="A1068" s="14"/>
      <c r="B1068" s="238"/>
      <c r="C1068" s="239"/>
      <c r="D1068" s="228" t="s">
        <v>134</v>
      </c>
      <c r="E1068" s="240" t="s">
        <v>1</v>
      </c>
      <c r="F1068" s="241" t="s">
        <v>137</v>
      </c>
      <c r="G1068" s="239"/>
      <c r="H1068" s="242">
        <v>375.77999999999997</v>
      </c>
      <c r="I1068" s="243"/>
      <c r="J1068" s="239"/>
      <c r="K1068" s="239"/>
      <c r="L1068" s="244"/>
      <c r="M1068" s="245"/>
      <c r="N1068" s="246"/>
      <c r="O1068" s="246"/>
      <c r="P1068" s="246"/>
      <c r="Q1068" s="246"/>
      <c r="R1068" s="246"/>
      <c r="S1068" s="246"/>
      <c r="T1068" s="247"/>
      <c r="U1068" s="14"/>
      <c r="V1068" s="14"/>
      <c r="W1068" s="14"/>
      <c r="X1068" s="14"/>
      <c r="Y1068" s="14"/>
      <c r="Z1068" s="14"/>
      <c r="AA1068" s="14"/>
      <c r="AB1068" s="14"/>
      <c r="AC1068" s="14"/>
      <c r="AD1068" s="14"/>
      <c r="AE1068" s="14"/>
      <c r="AT1068" s="248" t="s">
        <v>134</v>
      </c>
      <c r="AU1068" s="248" t="s">
        <v>81</v>
      </c>
      <c r="AV1068" s="14" t="s">
        <v>132</v>
      </c>
      <c r="AW1068" s="14" t="s">
        <v>31</v>
      </c>
      <c r="AX1068" s="14" t="s">
        <v>79</v>
      </c>
      <c r="AY1068" s="248" t="s">
        <v>126</v>
      </c>
    </row>
    <row r="1069" s="12" customFormat="1" ht="22.8" customHeight="1">
      <c r="A1069" s="12"/>
      <c r="B1069" s="196"/>
      <c r="C1069" s="197"/>
      <c r="D1069" s="198" t="s">
        <v>73</v>
      </c>
      <c r="E1069" s="210" t="s">
        <v>811</v>
      </c>
      <c r="F1069" s="210" t="s">
        <v>812</v>
      </c>
      <c r="G1069" s="197"/>
      <c r="H1069" s="197"/>
      <c r="I1069" s="200"/>
      <c r="J1069" s="211">
        <f>BK1069</f>
        <v>0</v>
      </c>
      <c r="K1069" s="197"/>
      <c r="L1069" s="202"/>
      <c r="M1069" s="203"/>
      <c r="N1069" s="204"/>
      <c r="O1069" s="204"/>
      <c r="P1069" s="205">
        <f>SUM(P1070:P1203)</f>
        <v>0</v>
      </c>
      <c r="Q1069" s="204"/>
      <c r="R1069" s="205">
        <f>SUM(R1070:R1203)</f>
        <v>1.0450404</v>
      </c>
      <c r="S1069" s="204"/>
      <c r="T1069" s="206">
        <f>SUM(T1070:T1203)</f>
        <v>0</v>
      </c>
      <c r="U1069" s="12"/>
      <c r="V1069" s="12"/>
      <c r="W1069" s="12"/>
      <c r="X1069" s="12"/>
      <c r="Y1069" s="12"/>
      <c r="Z1069" s="12"/>
      <c r="AA1069" s="12"/>
      <c r="AB1069" s="12"/>
      <c r="AC1069" s="12"/>
      <c r="AD1069" s="12"/>
      <c r="AE1069" s="12"/>
      <c r="AR1069" s="207" t="s">
        <v>81</v>
      </c>
      <c r="AT1069" s="208" t="s">
        <v>73</v>
      </c>
      <c r="AU1069" s="208" t="s">
        <v>79</v>
      </c>
      <c r="AY1069" s="207" t="s">
        <v>126</v>
      </c>
      <c r="BK1069" s="209">
        <f>SUM(BK1070:BK1203)</f>
        <v>0</v>
      </c>
    </row>
    <row r="1070" s="2" customFormat="1" ht="24.15" customHeight="1">
      <c r="A1070" s="38"/>
      <c r="B1070" s="39"/>
      <c r="C1070" s="212" t="s">
        <v>813</v>
      </c>
      <c r="D1070" s="212" t="s">
        <v>128</v>
      </c>
      <c r="E1070" s="213" t="s">
        <v>814</v>
      </c>
      <c r="F1070" s="214" t="s">
        <v>815</v>
      </c>
      <c r="G1070" s="215" t="s">
        <v>131</v>
      </c>
      <c r="H1070" s="216">
        <v>1935.26</v>
      </c>
      <c r="I1070" s="217"/>
      <c r="J1070" s="218">
        <f>ROUND(I1070*H1070,2)</f>
        <v>0</v>
      </c>
      <c r="K1070" s="219"/>
      <c r="L1070" s="44"/>
      <c r="M1070" s="220" t="s">
        <v>1</v>
      </c>
      <c r="N1070" s="221" t="s">
        <v>39</v>
      </c>
      <c r="O1070" s="91"/>
      <c r="P1070" s="222">
        <f>O1070*H1070</f>
        <v>0</v>
      </c>
      <c r="Q1070" s="222">
        <v>0.00021000000000000001</v>
      </c>
      <c r="R1070" s="222">
        <f>Q1070*H1070</f>
        <v>0.4064046</v>
      </c>
      <c r="S1070" s="222">
        <v>0</v>
      </c>
      <c r="T1070" s="223">
        <f>S1070*H1070</f>
        <v>0</v>
      </c>
      <c r="U1070" s="38"/>
      <c r="V1070" s="38"/>
      <c r="W1070" s="38"/>
      <c r="X1070" s="38"/>
      <c r="Y1070" s="38"/>
      <c r="Z1070" s="38"/>
      <c r="AA1070" s="38"/>
      <c r="AB1070" s="38"/>
      <c r="AC1070" s="38"/>
      <c r="AD1070" s="38"/>
      <c r="AE1070" s="38"/>
      <c r="AR1070" s="224" t="s">
        <v>206</v>
      </c>
      <c r="AT1070" s="224" t="s">
        <v>128</v>
      </c>
      <c r="AU1070" s="224" t="s">
        <v>81</v>
      </c>
      <c r="AY1070" s="17" t="s">
        <v>126</v>
      </c>
      <c r="BE1070" s="225">
        <f>IF(N1070="základní",J1070,0)</f>
        <v>0</v>
      </c>
      <c r="BF1070" s="225">
        <f>IF(N1070="snížená",J1070,0)</f>
        <v>0</v>
      </c>
      <c r="BG1070" s="225">
        <f>IF(N1070="zákl. přenesená",J1070,0)</f>
        <v>0</v>
      </c>
      <c r="BH1070" s="225">
        <f>IF(N1070="sníž. přenesená",J1070,0)</f>
        <v>0</v>
      </c>
      <c r="BI1070" s="225">
        <f>IF(N1070="nulová",J1070,0)</f>
        <v>0</v>
      </c>
      <c r="BJ1070" s="17" t="s">
        <v>79</v>
      </c>
      <c r="BK1070" s="225">
        <f>ROUND(I1070*H1070,2)</f>
        <v>0</v>
      </c>
      <c r="BL1070" s="17" t="s">
        <v>206</v>
      </c>
      <c r="BM1070" s="224" t="s">
        <v>816</v>
      </c>
    </row>
    <row r="1071" s="13" customFormat="1">
      <c r="A1071" s="13"/>
      <c r="B1071" s="226"/>
      <c r="C1071" s="227"/>
      <c r="D1071" s="228" t="s">
        <v>134</v>
      </c>
      <c r="E1071" s="229" t="s">
        <v>1</v>
      </c>
      <c r="F1071" s="230" t="s">
        <v>468</v>
      </c>
      <c r="G1071" s="227"/>
      <c r="H1071" s="231">
        <v>6.5</v>
      </c>
      <c r="I1071" s="232"/>
      <c r="J1071" s="227"/>
      <c r="K1071" s="227"/>
      <c r="L1071" s="233"/>
      <c r="M1071" s="234"/>
      <c r="N1071" s="235"/>
      <c r="O1071" s="235"/>
      <c r="P1071" s="235"/>
      <c r="Q1071" s="235"/>
      <c r="R1071" s="235"/>
      <c r="S1071" s="235"/>
      <c r="T1071" s="236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T1071" s="237" t="s">
        <v>134</v>
      </c>
      <c r="AU1071" s="237" t="s">
        <v>81</v>
      </c>
      <c r="AV1071" s="13" t="s">
        <v>81</v>
      </c>
      <c r="AW1071" s="13" t="s">
        <v>31</v>
      </c>
      <c r="AX1071" s="13" t="s">
        <v>74</v>
      </c>
      <c r="AY1071" s="237" t="s">
        <v>126</v>
      </c>
    </row>
    <row r="1072" s="13" customFormat="1">
      <c r="A1072" s="13"/>
      <c r="B1072" s="226"/>
      <c r="C1072" s="227"/>
      <c r="D1072" s="228" t="s">
        <v>134</v>
      </c>
      <c r="E1072" s="229" t="s">
        <v>1</v>
      </c>
      <c r="F1072" s="230" t="s">
        <v>469</v>
      </c>
      <c r="G1072" s="227"/>
      <c r="H1072" s="231">
        <v>78.150000000000006</v>
      </c>
      <c r="I1072" s="232"/>
      <c r="J1072" s="227"/>
      <c r="K1072" s="227"/>
      <c r="L1072" s="233"/>
      <c r="M1072" s="234"/>
      <c r="N1072" s="235"/>
      <c r="O1072" s="235"/>
      <c r="P1072" s="235"/>
      <c r="Q1072" s="235"/>
      <c r="R1072" s="235"/>
      <c r="S1072" s="235"/>
      <c r="T1072" s="236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T1072" s="237" t="s">
        <v>134</v>
      </c>
      <c r="AU1072" s="237" t="s">
        <v>81</v>
      </c>
      <c r="AV1072" s="13" t="s">
        <v>81</v>
      </c>
      <c r="AW1072" s="13" t="s">
        <v>31</v>
      </c>
      <c r="AX1072" s="13" t="s">
        <v>74</v>
      </c>
      <c r="AY1072" s="237" t="s">
        <v>126</v>
      </c>
    </row>
    <row r="1073" s="13" customFormat="1">
      <c r="A1073" s="13"/>
      <c r="B1073" s="226"/>
      <c r="C1073" s="227"/>
      <c r="D1073" s="228" t="s">
        <v>134</v>
      </c>
      <c r="E1073" s="229" t="s">
        <v>1</v>
      </c>
      <c r="F1073" s="230" t="s">
        <v>470</v>
      </c>
      <c r="G1073" s="227"/>
      <c r="H1073" s="231">
        <v>97.069999999999993</v>
      </c>
      <c r="I1073" s="232"/>
      <c r="J1073" s="227"/>
      <c r="K1073" s="227"/>
      <c r="L1073" s="233"/>
      <c r="M1073" s="234"/>
      <c r="N1073" s="235"/>
      <c r="O1073" s="235"/>
      <c r="P1073" s="235"/>
      <c r="Q1073" s="235"/>
      <c r="R1073" s="235"/>
      <c r="S1073" s="235"/>
      <c r="T1073" s="236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T1073" s="237" t="s">
        <v>134</v>
      </c>
      <c r="AU1073" s="237" t="s">
        <v>81</v>
      </c>
      <c r="AV1073" s="13" t="s">
        <v>81</v>
      </c>
      <c r="AW1073" s="13" t="s">
        <v>31</v>
      </c>
      <c r="AX1073" s="13" t="s">
        <v>74</v>
      </c>
      <c r="AY1073" s="237" t="s">
        <v>126</v>
      </c>
    </row>
    <row r="1074" s="13" customFormat="1">
      <c r="A1074" s="13"/>
      <c r="B1074" s="226"/>
      <c r="C1074" s="227"/>
      <c r="D1074" s="228" t="s">
        <v>134</v>
      </c>
      <c r="E1074" s="229" t="s">
        <v>1</v>
      </c>
      <c r="F1074" s="230" t="s">
        <v>471</v>
      </c>
      <c r="G1074" s="227"/>
      <c r="H1074" s="231">
        <v>20.140000000000001</v>
      </c>
      <c r="I1074" s="232"/>
      <c r="J1074" s="227"/>
      <c r="K1074" s="227"/>
      <c r="L1074" s="233"/>
      <c r="M1074" s="234"/>
      <c r="N1074" s="235"/>
      <c r="O1074" s="235"/>
      <c r="P1074" s="235"/>
      <c r="Q1074" s="235"/>
      <c r="R1074" s="235"/>
      <c r="S1074" s="235"/>
      <c r="T1074" s="236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T1074" s="237" t="s">
        <v>134</v>
      </c>
      <c r="AU1074" s="237" t="s">
        <v>81</v>
      </c>
      <c r="AV1074" s="13" t="s">
        <v>81</v>
      </c>
      <c r="AW1074" s="13" t="s">
        <v>31</v>
      </c>
      <c r="AX1074" s="13" t="s">
        <v>74</v>
      </c>
      <c r="AY1074" s="237" t="s">
        <v>126</v>
      </c>
    </row>
    <row r="1075" s="13" customFormat="1">
      <c r="A1075" s="13"/>
      <c r="B1075" s="226"/>
      <c r="C1075" s="227"/>
      <c r="D1075" s="228" t="s">
        <v>134</v>
      </c>
      <c r="E1075" s="229" t="s">
        <v>1</v>
      </c>
      <c r="F1075" s="230" t="s">
        <v>472</v>
      </c>
      <c r="G1075" s="227"/>
      <c r="H1075" s="231">
        <v>16.120000000000001</v>
      </c>
      <c r="I1075" s="232"/>
      <c r="J1075" s="227"/>
      <c r="K1075" s="227"/>
      <c r="L1075" s="233"/>
      <c r="M1075" s="234"/>
      <c r="N1075" s="235"/>
      <c r="O1075" s="235"/>
      <c r="P1075" s="235"/>
      <c r="Q1075" s="235"/>
      <c r="R1075" s="235"/>
      <c r="S1075" s="235"/>
      <c r="T1075" s="236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T1075" s="237" t="s">
        <v>134</v>
      </c>
      <c r="AU1075" s="237" t="s">
        <v>81</v>
      </c>
      <c r="AV1075" s="13" t="s">
        <v>81</v>
      </c>
      <c r="AW1075" s="13" t="s">
        <v>31</v>
      </c>
      <c r="AX1075" s="13" t="s">
        <v>74</v>
      </c>
      <c r="AY1075" s="237" t="s">
        <v>126</v>
      </c>
    </row>
    <row r="1076" s="13" customFormat="1">
      <c r="A1076" s="13"/>
      <c r="B1076" s="226"/>
      <c r="C1076" s="227"/>
      <c r="D1076" s="228" t="s">
        <v>134</v>
      </c>
      <c r="E1076" s="229" t="s">
        <v>1</v>
      </c>
      <c r="F1076" s="230" t="s">
        <v>473</v>
      </c>
      <c r="G1076" s="227"/>
      <c r="H1076" s="231">
        <v>7.5899999999999999</v>
      </c>
      <c r="I1076" s="232"/>
      <c r="J1076" s="227"/>
      <c r="K1076" s="227"/>
      <c r="L1076" s="233"/>
      <c r="M1076" s="234"/>
      <c r="N1076" s="235"/>
      <c r="O1076" s="235"/>
      <c r="P1076" s="235"/>
      <c r="Q1076" s="235"/>
      <c r="R1076" s="235"/>
      <c r="S1076" s="235"/>
      <c r="T1076" s="236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T1076" s="237" t="s">
        <v>134</v>
      </c>
      <c r="AU1076" s="237" t="s">
        <v>81</v>
      </c>
      <c r="AV1076" s="13" t="s">
        <v>81</v>
      </c>
      <c r="AW1076" s="13" t="s">
        <v>31</v>
      </c>
      <c r="AX1076" s="13" t="s">
        <v>74</v>
      </c>
      <c r="AY1076" s="237" t="s">
        <v>126</v>
      </c>
    </row>
    <row r="1077" s="13" customFormat="1">
      <c r="A1077" s="13"/>
      <c r="B1077" s="226"/>
      <c r="C1077" s="227"/>
      <c r="D1077" s="228" t="s">
        <v>134</v>
      </c>
      <c r="E1077" s="229" t="s">
        <v>1</v>
      </c>
      <c r="F1077" s="230" t="s">
        <v>474</v>
      </c>
      <c r="G1077" s="227"/>
      <c r="H1077" s="231">
        <v>17.66</v>
      </c>
      <c r="I1077" s="232"/>
      <c r="J1077" s="227"/>
      <c r="K1077" s="227"/>
      <c r="L1077" s="233"/>
      <c r="M1077" s="234"/>
      <c r="N1077" s="235"/>
      <c r="O1077" s="235"/>
      <c r="P1077" s="235"/>
      <c r="Q1077" s="235"/>
      <c r="R1077" s="235"/>
      <c r="S1077" s="235"/>
      <c r="T1077" s="236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T1077" s="237" t="s">
        <v>134</v>
      </c>
      <c r="AU1077" s="237" t="s">
        <v>81</v>
      </c>
      <c r="AV1077" s="13" t="s">
        <v>81</v>
      </c>
      <c r="AW1077" s="13" t="s">
        <v>31</v>
      </c>
      <c r="AX1077" s="13" t="s">
        <v>74</v>
      </c>
      <c r="AY1077" s="237" t="s">
        <v>126</v>
      </c>
    </row>
    <row r="1078" s="13" customFormat="1">
      <c r="A1078" s="13"/>
      <c r="B1078" s="226"/>
      <c r="C1078" s="227"/>
      <c r="D1078" s="228" t="s">
        <v>134</v>
      </c>
      <c r="E1078" s="229" t="s">
        <v>1</v>
      </c>
      <c r="F1078" s="230" t="s">
        <v>475</v>
      </c>
      <c r="G1078" s="227"/>
      <c r="H1078" s="231">
        <v>10</v>
      </c>
      <c r="I1078" s="232"/>
      <c r="J1078" s="227"/>
      <c r="K1078" s="227"/>
      <c r="L1078" s="233"/>
      <c r="M1078" s="234"/>
      <c r="N1078" s="235"/>
      <c r="O1078" s="235"/>
      <c r="P1078" s="235"/>
      <c r="Q1078" s="235"/>
      <c r="R1078" s="235"/>
      <c r="S1078" s="235"/>
      <c r="T1078" s="236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T1078" s="237" t="s">
        <v>134</v>
      </c>
      <c r="AU1078" s="237" t="s">
        <v>81</v>
      </c>
      <c r="AV1078" s="13" t="s">
        <v>81</v>
      </c>
      <c r="AW1078" s="13" t="s">
        <v>31</v>
      </c>
      <c r="AX1078" s="13" t="s">
        <v>74</v>
      </c>
      <c r="AY1078" s="237" t="s">
        <v>126</v>
      </c>
    </row>
    <row r="1079" s="13" customFormat="1">
      <c r="A1079" s="13"/>
      <c r="B1079" s="226"/>
      <c r="C1079" s="227"/>
      <c r="D1079" s="228" t="s">
        <v>134</v>
      </c>
      <c r="E1079" s="229" t="s">
        <v>1</v>
      </c>
      <c r="F1079" s="230" t="s">
        <v>476</v>
      </c>
      <c r="G1079" s="227"/>
      <c r="H1079" s="231">
        <v>18.329999999999998</v>
      </c>
      <c r="I1079" s="232"/>
      <c r="J1079" s="227"/>
      <c r="K1079" s="227"/>
      <c r="L1079" s="233"/>
      <c r="M1079" s="234"/>
      <c r="N1079" s="235"/>
      <c r="O1079" s="235"/>
      <c r="P1079" s="235"/>
      <c r="Q1079" s="235"/>
      <c r="R1079" s="235"/>
      <c r="S1079" s="235"/>
      <c r="T1079" s="236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T1079" s="237" t="s">
        <v>134</v>
      </c>
      <c r="AU1079" s="237" t="s">
        <v>81</v>
      </c>
      <c r="AV1079" s="13" t="s">
        <v>81</v>
      </c>
      <c r="AW1079" s="13" t="s">
        <v>31</v>
      </c>
      <c r="AX1079" s="13" t="s">
        <v>74</v>
      </c>
      <c r="AY1079" s="237" t="s">
        <v>126</v>
      </c>
    </row>
    <row r="1080" s="13" customFormat="1">
      <c r="A1080" s="13"/>
      <c r="B1080" s="226"/>
      <c r="C1080" s="227"/>
      <c r="D1080" s="228" t="s">
        <v>134</v>
      </c>
      <c r="E1080" s="229" t="s">
        <v>1</v>
      </c>
      <c r="F1080" s="230" t="s">
        <v>477</v>
      </c>
      <c r="G1080" s="227"/>
      <c r="H1080" s="231">
        <v>14.49</v>
      </c>
      <c r="I1080" s="232"/>
      <c r="J1080" s="227"/>
      <c r="K1080" s="227"/>
      <c r="L1080" s="233"/>
      <c r="M1080" s="234"/>
      <c r="N1080" s="235"/>
      <c r="O1080" s="235"/>
      <c r="P1080" s="235"/>
      <c r="Q1080" s="235"/>
      <c r="R1080" s="235"/>
      <c r="S1080" s="235"/>
      <c r="T1080" s="236"/>
      <c r="U1080" s="13"/>
      <c r="V1080" s="13"/>
      <c r="W1080" s="13"/>
      <c r="X1080" s="13"/>
      <c r="Y1080" s="13"/>
      <c r="Z1080" s="13"/>
      <c r="AA1080" s="13"/>
      <c r="AB1080" s="13"/>
      <c r="AC1080" s="13"/>
      <c r="AD1080" s="13"/>
      <c r="AE1080" s="13"/>
      <c r="AT1080" s="237" t="s">
        <v>134</v>
      </c>
      <c r="AU1080" s="237" t="s">
        <v>81</v>
      </c>
      <c r="AV1080" s="13" t="s">
        <v>81</v>
      </c>
      <c r="AW1080" s="13" t="s">
        <v>31</v>
      </c>
      <c r="AX1080" s="13" t="s">
        <v>74</v>
      </c>
      <c r="AY1080" s="237" t="s">
        <v>126</v>
      </c>
    </row>
    <row r="1081" s="13" customFormat="1">
      <c r="A1081" s="13"/>
      <c r="B1081" s="226"/>
      <c r="C1081" s="227"/>
      <c r="D1081" s="228" t="s">
        <v>134</v>
      </c>
      <c r="E1081" s="229" t="s">
        <v>1</v>
      </c>
      <c r="F1081" s="230" t="s">
        <v>478</v>
      </c>
      <c r="G1081" s="227"/>
      <c r="H1081" s="231">
        <v>13.789999999999999</v>
      </c>
      <c r="I1081" s="232"/>
      <c r="J1081" s="227"/>
      <c r="K1081" s="227"/>
      <c r="L1081" s="233"/>
      <c r="M1081" s="234"/>
      <c r="N1081" s="235"/>
      <c r="O1081" s="235"/>
      <c r="P1081" s="235"/>
      <c r="Q1081" s="235"/>
      <c r="R1081" s="235"/>
      <c r="S1081" s="235"/>
      <c r="T1081" s="236"/>
      <c r="U1081" s="13"/>
      <c r="V1081" s="13"/>
      <c r="W1081" s="13"/>
      <c r="X1081" s="13"/>
      <c r="Y1081" s="13"/>
      <c r="Z1081" s="13"/>
      <c r="AA1081" s="13"/>
      <c r="AB1081" s="13"/>
      <c r="AC1081" s="13"/>
      <c r="AD1081" s="13"/>
      <c r="AE1081" s="13"/>
      <c r="AT1081" s="237" t="s">
        <v>134</v>
      </c>
      <c r="AU1081" s="237" t="s">
        <v>81</v>
      </c>
      <c r="AV1081" s="13" t="s">
        <v>81</v>
      </c>
      <c r="AW1081" s="13" t="s">
        <v>31</v>
      </c>
      <c r="AX1081" s="13" t="s">
        <v>74</v>
      </c>
      <c r="AY1081" s="237" t="s">
        <v>126</v>
      </c>
    </row>
    <row r="1082" s="13" customFormat="1">
      <c r="A1082" s="13"/>
      <c r="B1082" s="226"/>
      <c r="C1082" s="227"/>
      <c r="D1082" s="228" t="s">
        <v>134</v>
      </c>
      <c r="E1082" s="229" t="s">
        <v>1</v>
      </c>
      <c r="F1082" s="230" t="s">
        <v>479</v>
      </c>
      <c r="G1082" s="227"/>
      <c r="H1082" s="231">
        <v>18.91</v>
      </c>
      <c r="I1082" s="232"/>
      <c r="J1082" s="227"/>
      <c r="K1082" s="227"/>
      <c r="L1082" s="233"/>
      <c r="M1082" s="234"/>
      <c r="N1082" s="235"/>
      <c r="O1082" s="235"/>
      <c r="P1082" s="235"/>
      <c r="Q1082" s="235"/>
      <c r="R1082" s="235"/>
      <c r="S1082" s="235"/>
      <c r="T1082" s="236"/>
      <c r="U1082" s="13"/>
      <c r="V1082" s="13"/>
      <c r="W1082" s="13"/>
      <c r="X1082" s="13"/>
      <c r="Y1082" s="13"/>
      <c r="Z1082" s="13"/>
      <c r="AA1082" s="13"/>
      <c r="AB1082" s="13"/>
      <c r="AC1082" s="13"/>
      <c r="AD1082" s="13"/>
      <c r="AE1082" s="13"/>
      <c r="AT1082" s="237" t="s">
        <v>134</v>
      </c>
      <c r="AU1082" s="237" t="s">
        <v>81</v>
      </c>
      <c r="AV1082" s="13" t="s">
        <v>81</v>
      </c>
      <c r="AW1082" s="13" t="s">
        <v>31</v>
      </c>
      <c r="AX1082" s="13" t="s">
        <v>74</v>
      </c>
      <c r="AY1082" s="237" t="s">
        <v>126</v>
      </c>
    </row>
    <row r="1083" s="13" customFormat="1">
      <c r="A1083" s="13"/>
      <c r="B1083" s="226"/>
      <c r="C1083" s="227"/>
      <c r="D1083" s="228" t="s">
        <v>134</v>
      </c>
      <c r="E1083" s="229" t="s">
        <v>1</v>
      </c>
      <c r="F1083" s="230" t="s">
        <v>480</v>
      </c>
      <c r="G1083" s="227"/>
      <c r="H1083" s="231">
        <v>8.1099999999999994</v>
      </c>
      <c r="I1083" s="232"/>
      <c r="J1083" s="227"/>
      <c r="K1083" s="227"/>
      <c r="L1083" s="233"/>
      <c r="M1083" s="234"/>
      <c r="N1083" s="235"/>
      <c r="O1083" s="235"/>
      <c r="P1083" s="235"/>
      <c r="Q1083" s="235"/>
      <c r="R1083" s="235"/>
      <c r="S1083" s="235"/>
      <c r="T1083" s="236"/>
      <c r="U1083" s="13"/>
      <c r="V1083" s="13"/>
      <c r="W1083" s="13"/>
      <c r="X1083" s="13"/>
      <c r="Y1083" s="13"/>
      <c r="Z1083" s="13"/>
      <c r="AA1083" s="13"/>
      <c r="AB1083" s="13"/>
      <c r="AC1083" s="13"/>
      <c r="AD1083" s="13"/>
      <c r="AE1083" s="13"/>
      <c r="AT1083" s="237" t="s">
        <v>134</v>
      </c>
      <c r="AU1083" s="237" t="s">
        <v>81</v>
      </c>
      <c r="AV1083" s="13" t="s">
        <v>81</v>
      </c>
      <c r="AW1083" s="13" t="s">
        <v>31</v>
      </c>
      <c r="AX1083" s="13" t="s">
        <v>74</v>
      </c>
      <c r="AY1083" s="237" t="s">
        <v>126</v>
      </c>
    </row>
    <row r="1084" s="13" customFormat="1">
      <c r="A1084" s="13"/>
      <c r="B1084" s="226"/>
      <c r="C1084" s="227"/>
      <c r="D1084" s="228" t="s">
        <v>134</v>
      </c>
      <c r="E1084" s="229" t="s">
        <v>1</v>
      </c>
      <c r="F1084" s="230" t="s">
        <v>481</v>
      </c>
      <c r="G1084" s="227"/>
      <c r="H1084" s="231">
        <v>20.73</v>
      </c>
      <c r="I1084" s="232"/>
      <c r="J1084" s="227"/>
      <c r="K1084" s="227"/>
      <c r="L1084" s="233"/>
      <c r="M1084" s="234"/>
      <c r="N1084" s="235"/>
      <c r="O1084" s="235"/>
      <c r="P1084" s="235"/>
      <c r="Q1084" s="235"/>
      <c r="R1084" s="235"/>
      <c r="S1084" s="235"/>
      <c r="T1084" s="236"/>
      <c r="U1084" s="13"/>
      <c r="V1084" s="13"/>
      <c r="W1084" s="13"/>
      <c r="X1084" s="13"/>
      <c r="Y1084" s="13"/>
      <c r="Z1084" s="13"/>
      <c r="AA1084" s="13"/>
      <c r="AB1084" s="13"/>
      <c r="AC1084" s="13"/>
      <c r="AD1084" s="13"/>
      <c r="AE1084" s="13"/>
      <c r="AT1084" s="237" t="s">
        <v>134</v>
      </c>
      <c r="AU1084" s="237" t="s">
        <v>81</v>
      </c>
      <c r="AV1084" s="13" t="s">
        <v>81</v>
      </c>
      <c r="AW1084" s="13" t="s">
        <v>31</v>
      </c>
      <c r="AX1084" s="13" t="s">
        <v>74</v>
      </c>
      <c r="AY1084" s="237" t="s">
        <v>126</v>
      </c>
    </row>
    <row r="1085" s="13" customFormat="1">
      <c r="A1085" s="13"/>
      <c r="B1085" s="226"/>
      <c r="C1085" s="227"/>
      <c r="D1085" s="228" t="s">
        <v>134</v>
      </c>
      <c r="E1085" s="229" t="s">
        <v>1</v>
      </c>
      <c r="F1085" s="230" t="s">
        <v>482</v>
      </c>
      <c r="G1085" s="227"/>
      <c r="H1085" s="231">
        <v>14.949999999999999</v>
      </c>
      <c r="I1085" s="232"/>
      <c r="J1085" s="227"/>
      <c r="K1085" s="227"/>
      <c r="L1085" s="233"/>
      <c r="M1085" s="234"/>
      <c r="N1085" s="235"/>
      <c r="O1085" s="235"/>
      <c r="P1085" s="235"/>
      <c r="Q1085" s="235"/>
      <c r="R1085" s="235"/>
      <c r="S1085" s="235"/>
      <c r="T1085" s="236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7" t="s">
        <v>134</v>
      </c>
      <c r="AU1085" s="237" t="s">
        <v>81</v>
      </c>
      <c r="AV1085" s="13" t="s">
        <v>81</v>
      </c>
      <c r="AW1085" s="13" t="s">
        <v>31</v>
      </c>
      <c r="AX1085" s="13" t="s">
        <v>74</v>
      </c>
      <c r="AY1085" s="237" t="s">
        <v>126</v>
      </c>
    </row>
    <row r="1086" s="13" customFormat="1">
      <c r="A1086" s="13"/>
      <c r="B1086" s="226"/>
      <c r="C1086" s="227"/>
      <c r="D1086" s="228" t="s">
        <v>134</v>
      </c>
      <c r="E1086" s="229" t="s">
        <v>1</v>
      </c>
      <c r="F1086" s="230" t="s">
        <v>483</v>
      </c>
      <c r="G1086" s="227"/>
      <c r="H1086" s="231">
        <v>32.490000000000002</v>
      </c>
      <c r="I1086" s="232"/>
      <c r="J1086" s="227"/>
      <c r="K1086" s="227"/>
      <c r="L1086" s="233"/>
      <c r="M1086" s="234"/>
      <c r="N1086" s="235"/>
      <c r="O1086" s="235"/>
      <c r="P1086" s="235"/>
      <c r="Q1086" s="235"/>
      <c r="R1086" s="235"/>
      <c r="S1086" s="235"/>
      <c r="T1086" s="236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7" t="s">
        <v>134</v>
      </c>
      <c r="AU1086" s="237" t="s">
        <v>81</v>
      </c>
      <c r="AV1086" s="13" t="s">
        <v>81</v>
      </c>
      <c r="AW1086" s="13" t="s">
        <v>31</v>
      </c>
      <c r="AX1086" s="13" t="s">
        <v>74</v>
      </c>
      <c r="AY1086" s="237" t="s">
        <v>126</v>
      </c>
    </row>
    <row r="1087" s="13" customFormat="1">
      <c r="A1087" s="13"/>
      <c r="B1087" s="226"/>
      <c r="C1087" s="227"/>
      <c r="D1087" s="228" t="s">
        <v>134</v>
      </c>
      <c r="E1087" s="229" t="s">
        <v>1</v>
      </c>
      <c r="F1087" s="230" t="s">
        <v>484</v>
      </c>
      <c r="G1087" s="227"/>
      <c r="H1087" s="231">
        <v>16.579999999999998</v>
      </c>
      <c r="I1087" s="232"/>
      <c r="J1087" s="227"/>
      <c r="K1087" s="227"/>
      <c r="L1087" s="233"/>
      <c r="M1087" s="234"/>
      <c r="N1087" s="235"/>
      <c r="O1087" s="235"/>
      <c r="P1087" s="235"/>
      <c r="Q1087" s="235"/>
      <c r="R1087" s="235"/>
      <c r="S1087" s="235"/>
      <c r="T1087" s="236"/>
      <c r="U1087" s="13"/>
      <c r="V1087" s="13"/>
      <c r="W1087" s="13"/>
      <c r="X1087" s="13"/>
      <c r="Y1087" s="13"/>
      <c r="Z1087" s="13"/>
      <c r="AA1087" s="13"/>
      <c r="AB1087" s="13"/>
      <c r="AC1087" s="13"/>
      <c r="AD1087" s="13"/>
      <c r="AE1087" s="13"/>
      <c r="AT1087" s="237" t="s">
        <v>134</v>
      </c>
      <c r="AU1087" s="237" t="s">
        <v>81</v>
      </c>
      <c r="AV1087" s="13" t="s">
        <v>81</v>
      </c>
      <c r="AW1087" s="13" t="s">
        <v>31</v>
      </c>
      <c r="AX1087" s="13" t="s">
        <v>74</v>
      </c>
      <c r="AY1087" s="237" t="s">
        <v>126</v>
      </c>
    </row>
    <row r="1088" s="13" customFormat="1">
      <c r="A1088" s="13"/>
      <c r="B1088" s="226"/>
      <c r="C1088" s="227"/>
      <c r="D1088" s="228" t="s">
        <v>134</v>
      </c>
      <c r="E1088" s="229" t="s">
        <v>1</v>
      </c>
      <c r="F1088" s="230" t="s">
        <v>485</v>
      </c>
      <c r="G1088" s="227"/>
      <c r="H1088" s="231">
        <v>16.109999999999999</v>
      </c>
      <c r="I1088" s="232"/>
      <c r="J1088" s="227"/>
      <c r="K1088" s="227"/>
      <c r="L1088" s="233"/>
      <c r="M1088" s="234"/>
      <c r="N1088" s="235"/>
      <c r="O1088" s="235"/>
      <c r="P1088" s="235"/>
      <c r="Q1088" s="235"/>
      <c r="R1088" s="235"/>
      <c r="S1088" s="235"/>
      <c r="T1088" s="236"/>
      <c r="U1088" s="13"/>
      <c r="V1088" s="13"/>
      <c r="W1088" s="13"/>
      <c r="X1088" s="13"/>
      <c r="Y1088" s="13"/>
      <c r="Z1088" s="13"/>
      <c r="AA1088" s="13"/>
      <c r="AB1088" s="13"/>
      <c r="AC1088" s="13"/>
      <c r="AD1088" s="13"/>
      <c r="AE1088" s="13"/>
      <c r="AT1088" s="237" t="s">
        <v>134</v>
      </c>
      <c r="AU1088" s="237" t="s">
        <v>81</v>
      </c>
      <c r="AV1088" s="13" t="s">
        <v>81</v>
      </c>
      <c r="AW1088" s="13" t="s">
        <v>31</v>
      </c>
      <c r="AX1088" s="13" t="s">
        <v>74</v>
      </c>
      <c r="AY1088" s="237" t="s">
        <v>126</v>
      </c>
    </row>
    <row r="1089" s="13" customFormat="1">
      <c r="A1089" s="13"/>
      <c r="B1089" s="226"/>
      <c r="C1089" s="227"/>
      <c r="D1089" s="228" t="s">
        <v>134</v>
      </c>
      <c r="E1089" s="229" t="s">
        <v>1</v>
      </c>
      <c r="F1089" s="230" t="s">
        <v>486</v>
      </c>
      <c r="G1089" s="227"/>
      <c r="H1089" s="231">
        <v>17.16</v>
      </c>
      <c r="I1089" s="232"/>
      <c r="J1089" s="227"/>
      <c r="K1089" s="227"/>
      <c r="L1089" s="233"/>
      <c r="M1089" s="234"/>
      <c r="N1089" s="235"/>
      <c r="O1089" s="235"/>
      <c r="P1089" s="235"/>
      <c r="Q1089" s="235"/>
      <c r="R1089" s="235"/>
      <c r="S1089" s="235"/>
      <c r="T1089" s="236"/>
      <c r="U1089" s="13"/>
      <c r="V1089" s="13"/>
      <c r="W1089" s="13"/>
      <c r="X1089" s="13"/>
      <c r="Y1089" s="13"/>
      <c r="Z1089" s="13"/>
      <c r="AA1089" s="13"/>
      <c r="AB1089" s="13"/>
      <c r="AC1089" s="13"/>
      <c r="AD1089" s="13"/>
      <c r="AE1089" s="13"/>
      <c r="AT1089" s="237" t="s">
        <v>134</v>
      </c>
      <c r="AU1089" s="237" t="s">
        <v>81</v>
      </c>
      <c r="AV1089" s="13" t="s">
        <v>81</v>
      </c>
      <c r="AW1089" s="13" t="s">
        <v>31</v>
      </c>
      <c r="AX1089" s="13" t="s">
        <v>74</v>
      </c>
      <c r="AY1089" s="237" t="s">
        <v>126</v>
      </c>
    </row>
    <row r="1090" s="13" customFormat="1">
      <c r="A1090" s="13"/>
      <c r="B1090" s="226"/>
      <c r="C1090" s="227"/>
      <c r="D1090" s="228" t="s">
        <v>134</v>
      </c>
      <c r="E1090" s="229" t="s">
        <v>1</v>
      </c>
      <c r="F1090" s="230" t="s">
        <v>487</v>
      </c>
      <c r="G1090" s="227"/>
      <c r="H1090" s="231">
        <v>23.109999999999999</v>
      </c>
      <c r="I1090" s="232"/>
      <c r="J1090" s="227"/>
      <c r="K1090" s="227"/>
      <c r="L1090" s="233"/>
      <c r="M1090" s="234"/>
      <c r="N1090" s="235"/>
      <c r="O1090" s="235"/>
      <c r="P1090" s="235"/>
      <c r="Q1090" s="235"/>
      <c r="R1090" s="235"/>
      <c r="S1090" s="235"/>
      <c r="T1090" s="236"/>
      <c r="U1090" s="13"/>
      <c r="V1090" s="13"/>
      <c r="W1090" s="13"/>
      <c r="X1090" s="13"/>
      <c r="Y1090" s="13"/>
      <c r="Z1090" s="13"/>
      <c r="AA1090" s="13"/>
      <c r="AB1090" s="13"/>
      <c r="AC1090" s="13"/>
      <c r="AD1090" s="13"/>
      <c r="AE1090" s="13"/>
      <c r="AT1090" s="237" t="s">
        <v>134</v>
      </c>
      <c r="AU1090" s="237" t="s">
        <v>81</v>
      </c>
      <c r="AV1090" s="13" t="s">
        <v>81</v>
      </c>
      <c r="AW1090" s="13" t="s">
        <v>31</v>
      </c>
      <c r="AX1090" s="13" t="s">
        <v>74</v>
      </c>
      <c r="AY1090" s="237" t="s">
        <v>126</v>
      </c>
    </row>
    <row r="1091" s="13" customFormat="1">
      <c r="A1091" s="13"/>
      <c r="B1091" s="226"/>
      <c r="C1091" s="227"/>
      <c r="D1091" s="228" t="s">
        <v>134</v>
      </c>
      <c r="E1091" s="229" t="s">
        <v>1</v>
      </c>
      <c r="F1091" s="230" t="s">
        <v>488</v>
      </c>
      <c r="G1091" s="227"/>
      <c r="H1091" s="231">
        <v>13.92</v>
      </c>
      <c r="I1091" s="232"/>
      <c r="J1091" s="227"/>
      <c r="K1091" s="227"/>
      <c r="L1091" s="233"/>
      <c r="M1091" s="234"/>
      <c r="N1091" s="235"/>
      <c r="O1091" s="235"/>
      <c r="P1091" s="235"/>
      <c r="Q1091" s="235"/>
      <c r="R1091" s="235"/>
      <c r="S1091" s="235"/>
      <c r="T1091" s="236"/>
      <c r="U1091" s="13"/>
      <c r="V1091" s="13"/>
      <c r="W1091" s="13"/>
      <c r="X1091" s="13"/>
      <c r="Y1091" s="13"/>
      <c r="Z1091" s="13"/>
      <c r="AA1091" s="13"/>
      <c r="AB1091" s="13"/>
      <c r="AC1091" s="13"/>
      <c r="AD1091" s="13"/>
      <c r="AE1091" s="13"/>
      <c r="AT1091" s="237" t="s">
        <v>134</v>
      </c>
      <c r="AU1091" s="237" t="s">
        <v>81</v>
      </c>
      <c r="AV1091" s="13" t="s">
        <v>81</v>
      </c>
      <c r="AW1091" s="13" t="s">
        <v>31</v>
      </c>
      <c r="AX1091" s="13" t="s">
        <v>74</v>
      </c>
      <c r="AY1091" s="237" t="s">
        <v>126</v>
      </c>
    </row>
    <row r="1092" s="13" customFormat="1">
      <c r="A1092" s="13"/>
      <c r="B1092" s="226"/>
      <c r="C1092" s="227"/>
      <c r="D1092" s="228" t="s">
        <v>134</v>
      </c>
      <c r="E1092" s="229" t="s">
        <v>1</v>
      </c>
      <c r="F1092" s="230" t="s">
        <v>489</v>
      </c>
      <c r="G1092" s="227"/>
      <c r="H1092" s="231">
        <v>22.949999999999999</v>
      </c>
      <c r="I1092" s="232"/>
      <c r="J1092" s="227"/>
      <c r="K1092" s="227"/>
      <c r="L1092" s="233"/>
      <c r="M1092" s="234"/>
      <c r="N1092" s="235"/>
      <c r="O1092" s="235"/>
      <c r="P1092" s="235"/>
      <c r="Q1092" s="235"/>
      <c r="R1092" s="235"/>
      <c r="S1092" s="235"/>
      <c r="T1092" s="236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7" t="s">
        <v>134</v>
      </c>
      <c r="AU1092" s="237" t="s">
        <v>81</v>
      </c>
      <c r="AV1092" s="13" t="s">
        <v>81</v>
      </c>
      <c r="AW1092" s="13" t="s">
        <v>31</v>
      </c>
      <c r="AX1092" s="13" t="s">
        <v>74</v>
      </c>
      <c r="AY1092" s="237" t="s">
        <v>126</v>
      </c>
    </row>
    <row r="1093" s="13" customFormat="1">
      <c r="A1093" s="13"/>
      <c r="B1093" s="226"/>
      <c r="C1093" s="227"/>
      <c r="D1093" s="228" t="s">
        <v>134</v>
      </c>
      <c r="E1093" s="229" t="s">
        <v>1</v>
      </c>
      <c r="F1093" s="230" t="s">
        <v>490</v>
      </c>
      <c r="G1093" s="227"/>
      <c r="H1093" s="231">
        <v>17.199999999999999</v>
      </c>
      <c r="I1093" s="232"/>
      <c r="J1093" s="227"/>
      <c r="K1093" s="227"/>
      <c r="L1093" s="233"/>
      <c r="M1093" s="234"/>
      <c r="N1093" s="235"/>
      <c r="O1093" s="235"/>
      <c r="P1093" s="235"/>
      <c r="Q1093" s="235"/>
      <c r="R1093" s="235"/>
      <c r="S1093" s="235"/>
      <c r="T1093" s="236"/>
      <c r="U1093" s="13"/>
      <c r="V1093" s="13"/>
      <c r="W1093" s="13"/>
      <c r="X1093" s="13"/>
      <c r="Y1093" s="13"/>
      <c r="Z1093" s="13"/>
      <c r="AA1093" s="13"/>
      <c r="AB1093" s="13"/>
      <c r="AC1093" s="13"/>
      <c r="AD1093" s="13"/>
      <c r="AE1093" s="13"/>
      <c r="AT1093" s="237" t="s">
        <v>134</v>
      </c>
      <c r="AU1093" s="237" t="s">
        <v>81</v>
      </c>
      <c r="AV1093" s="13" t="s">
        <v>81</v>
      </c>
      <c r="AW1093" s="13" t="s">
        <v>31</v>
      </c>
      <c r="AX1093" s="13" t="s">
        <v>74</v>
      </c>
      <c r="AY1093" s="237" t="s">
        <v>126</v>
      </c>
    </row>
    <row r="1094" s="13" customFormat="1">
      <c r="A1094" s="13"/>
      <c r="B1094" s="226"/>
      <c r="C1094" s="227"/>
      <c r="D1094" s="228" t="s">
        <v>134</v>
      </c>
      <c r="E1094" s="229" t="s">
        <v>1</v>
      </c>
      <c r="F1094" s="230" t="s">
        <v>491</v>
      </c>
      <c r="G1094" s="227"/>
      <c r="H1094" s="231">
        <v>22.539999999999999</v>
      </c>
      <c r="I1094" s="232"/>
      <c r="J1094" s="227"/>
      <c r="K1094" s="227"/>
      <c r="L1094" s="233"/>
      <c r="M1094" s="234"/>
      <c r="N1094" s="235"/>
      <c r="O1094" s="235"/>
      <c r="P1094" s="235"/>
      <c r="Q1094" s="235"/>
      <c r="R1094" s="235"/>
      <c r="S1094" s="235"/>
      <c r="T1094" s="236"/>
      <c r="U1094" s="13"/>
      <c r="V1094" s="13"/>
      <c r="W1094" s="13"/>
      <c r="X1094" s="13"/>
      <c r="Y1094" s="13"/>
      <c r="Z1094" s="13"/>
      <c r="AA1094" s="13"/>
      <c r="AB1094" s="13"/>
      <c r="AC1094" s="13"/>
      <c r="AD1094" s="13"/>
      <c r="AE1094" s="13"/>
      <c r="AT1094" s="237" t="s">
        <v>134</v>
      </c>
      <c r="AU1094" s="237" t="s">
        <v>81</v>
      </c>
      <c r="AV1094" s="13" t="s">
        <v>81</v>
      </c>
      <c r="AW1094" s="13" t="s">
        <v>31</v>
      </c>
      <c r="AX1094" s="13" t="s">
        <v>74</v>
      </c>
      <c r="AY1094" s="237" t="s">
        <v>126</v>
      </c>
    </row>
    <row r="1095" s="13" customFormat="1">
      <c r="A1095" s="13"/>
      <c r="B1095" s="226"/>
      <c r="C1095" s="227"/>
      <c r="D1095" s="228" t="s">
        <v>134</v>
      </c>
      <c r="E1095" s="229" t="s">
        <v>1</v>
      </c>
      <c r="F1095" s="230" t="s">
        <v>492</v>
      </c>
      <c r="G1095" s="227"/>
      <c r="H1095" s="231">
        <v>35.950000000000003</v>
      </c>
      <c r="I1095" s="232"/>
      <c r="J1095" s="227"/>
      <c r="K1095" s="227"/>
      <c r="L1095" s="233"/>
      <c r="M1095" s="234"/>
      <c r="N1095" s="235"/>
      <c r="O1095" s="235"/>
      <c r="P1095" s="235"/>
      <c r="Q1095" s="235"/>
      <c r="R1095" s="235"/>
      <c r="S1095" s="235"/>
      <c r="T1095" s="236"/>
      <c r="U1095" s="13"/>
      <c r="V1095" s="13"/>
      <c r="W1095" s="13"/>
      <c r="X1095" s="13"/>
      <c r="Y1095" s="13"/>
      <c r="Z1095" s="13"/>
      <c r="AA1095" s="13"/>
      <c r="AB1095" s="13"/>
      <c r="AC1095" s="13"/>
      <c r="AD1095" s="13"/>
      <c r="AE1095" s="13"/>
      <c r="AT1095" s="237" t="s">
        <v>134</v>
      </c>
      <c r="AU1095" s="237" t="s">
        <v>81</v>
      </c>
      <c r="AV1095" s="13" t="s">
        <v>81</v>
      </c>
      <c r="AW1095" s="13" t="s">
        <v>31</v>
      </c>
      <c r="AX1095" s="13" t="s">
        <v>74</v>
      </c>
      <c r="AY1095" s="237" t="s">
        <v>126</v>
      </c>
    </row>
    <row r="1096" s="13" customFormat="1">
      <c r="A1096" s="13"/>
      <c r="B1096" s="226"/>
      <c r="C1096" s="227"/>
      <c r="D1096" s="228" t="s">
        <v>134</v>
      </c>
      <c r="E1096" s="229" t="s">
        <v>1</v>
      </c>
      <c r="F1096" s="230" t="s">
        <v>493</v>
      </c>
      <c r="G1096" s="227"/>
      <c r="H1096" s="231">
        <v>33.57</v>
      </c>
      <c r="I1096" s="232"/>
      <c r="J1096" s="227"/>
      <c r="K1096" s="227"/>
      <c r="L1096" s="233"/>
      <c r="M1096" s="234"/>
      <c r="N1096" s="235"/>
      <c r="O1096" s="235"/>
      <c r="P1096" s="235"/>
      <c r="Q1096" s="235"/>
      <c r="R1096" s="235"/>
      <c r="S1096" s="235"/>
      <c r="T1096" s="236"/>
      <c r="U1096" s="13"/>
      <c r="V1096" s="13"/>
      <c r="W1096" s="13"/>
      <c r="X1096" s="13"/>
      <c r="Y1096" s="13"/>
      <c r="Z1096" s="13"/>
      <c r="AA1096" s="13"/>
      <c r="AB1096" s="13"/>
      <c r="AC1096" s="13"/>
      <c r="AD1096" s="13"/>
      <c r="AE1096" s="13"/>
      <c r="AT1096" s="237" t="s">
        <v>134</v>
      </c>
      <c r="AU1096" s="237" t="s">
        <v>81</v>
      </c>
      <c r="AV1096" s="13" t="s">
        <v>81</v>
      </c>
      <c r="AW1096" s="13" t="s">
        <v>31</v>
      </c>
      <c r="AX1096" s="13" t="s">
        <v>74</v>
      </c>
      <c r="AY1096" s="237" t="s">
        <v>126</v>
      </c>
    </row>
    <row r="1097" s="13" customFormat="1">
      <c r="A1097" s="13"/>
      <c r="B1097" s="226"/>
      <c r="C1097" s="227"/>
      <c r="D1097" s="228" t="s">
        <v>134</v>
      </c>
      <c r="E1097" s="229" t="s">
        <v>1</v>
      </c>
      <c r="F1097" s="230" t="s">
        <v>494</v>
      </c>
      <c r="G1097" s="227"/>
      <c r="H1097" s="231">
        <v>48.469999999999999</v>
      </c>
      <c r="I1097" s="232"/>
      <c r="J1097" s="227"/>
      <c r="K1097" s="227"/>
      <c r="L1097" s="233"/>
      <c r="M1097" s="234"/>
      <c r="N1097" s="235"/>
      <c r="O1097" s="235"/>
      <c r="P1097" s="235"/>
      <c r="Q1097" s="235"/>
      <c r="R1097" s="235"/>
      <c r="S1097" s="235"/>
      <c r="T1097" s="23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7" t="s">
        <v>134</v>
      </c>
      <c r="AU1097" s="237" t="s">
        <v>81</v>
      </c>
      <c r="AV1097" s="13" t="s">
        <v>81</v>
      </c>
      <c r="AW1097" s="13" t="s">
        <v>31</v>
      </c>
      <c r="AX1097" s="13" t="s">
        <v>74</v>
      </c>
      <c r="AY1097" s="237" t="s">
        <v>126</v>
      </c>
    </row>
    <row r="1098" s="13" customFormat="1">
      <c r="A1098" s="13"/>
      <c r="B1098" s="226"/>
      <c r="C1098" s="227"/>
      <c r="D1098" s="228" t="s">
        <v>134</v>
      </c>
      <c r="E1098" s="229" t="s">
        <v>1</v>
      </c>
      <c r="F1098" s="230" t="s">
        <v>495</v>
      </c>
      <c r="G1098" s="227"/>
      <c r="H1098" s="231">
        <v>39.5</v>
      </c>
      <c r="I1098" s="232"/>
      <c r="J1098" s="227"/>
      <c r="K1098" s="227"/>
      <c r="L1098" s="233"/>
      <c r="M1098" s="234"/>
      <c r="N1098" s="235"/>
      <c r="O1098" s="235"/>
      <c r="P1098" s="235"/>
      <c r="Q1098" s="235"/>
      <c r="R1098" s="235"/>
      <c r="S1098" s="235"/>
      <c r="T1098" s="236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7" t="s">
        <v>134</v>
      </c>
      <c r="AU1098" s="237" t="s">
        <v>81</v>
      </c>
      <c r="AV1098" s="13" t="s">
        <v>81</v>
      </c>
      <c r="AW1098" s="13" t="s">
        <v>31</v>
      </c>
      <c r="AX1098" s="13" t="s">
        <v>74</v>
      </c>
      <c r="AY1098" s="237" t="s">
        <v>126</v>
      </c>
    </row>
    <row r="1099" s="13" customFormat="1">
      <c r="A1099" s="13"/>
      <c r="B1099" s="226"/>
      <c r="C1099" s="227"/>
      <c r="D1099" s="228" t="s">
        <v>134</v>
      </c>
      <c r="E1099" s="229" t="s">
        <v>1</v>
      </c>
      <c r="F1099" s="230" t="s">
        <v>496</v>
      </c>
      <c r="G1099" s="227"/>
      <c r="H1099" s="231">
        <v>38.969999999999999</v>
      </c>
      <c r="I1099" s="232"/>
      <c r="J1099" s="227"/>
      <c r="K1099" s="227"/>
      <c r="L1099" s="233"/>
      <c r="M1099" s="234"/>
      <c r="N1099" s="235"/>
      <c r="O1099" s="235"/>
      <c r="P1099" s="235"/>
      <c r="Q1099" s="235"/>
      <c r="R1099" s="235"/>
      <c r="S1099" s="235"/>
      <c r="T1099" s="236"/>
      <c r="U1099" s="13"/>
      <c r="V1099" s="13"/>
      <c r="W1099" s="13"/>
      <c r="X1099" s="13"/>
      <c r="Y1099" s="13"/>
      <c r="Z1099" s="13"/>
      <c r="AA1099" s="13"/>
      <c r="AB1099" s="13"/>
      <c r="AC1099" s="13"/>
      <c r="AD1099" s="13"/>
      <c r="AE1099" s="13"/>
      <c r="AT1099" s="237" t="s">
        <v>134</v>
      </c>
      <c r="AU1099" s="237" t="s">
        <v>81</v>
      </c>
      <c r="AV1099" s="13" t="s">
        <v>81</v>
      </c>
      <c r="AW1099" s="13" t="s">
        <v>31</v>
      </c>
      <c r="AX1099" s="13" t="s">
        <v>74</v>
      </c>
      <c r="AY1099" s="237" t="s">
        <v>126</v>
      </c>
    </row>
    <row r="1100" s="13" customFormat="1">
      <c r="A1100" s="13"/>
      <c r="B1100" s="226"/>
      <c r="C1100" s="227"/>
      <c r="D1100" s="228" t="s">
        <v>134</v>
      </c>
      <c r="E1100" s="229" t="s">
        <v>1</v>
      </c>
      <c r="F1100" s="230" t="s">
        <v>497</v>
      </c>
      <c r="G1100" s="227"/>
      <c r="H1100" s="231">
        <v>33.049999999999997</v>
      </c>
      <c r="I1100" s="232"/>
      <c r="J1100" s="227"/>
      <c r="K1100" s="227"/>
      <c r="L1100" s="233"/>
      <c r="M1100" s="234"/>
      <c r="N1100" s="235"/>
      <c r="O1100" s="235"/>
      <c r="P1100" s="235"/>
      <c r="Q1100" s="235"/>
      <c r="R1100" s="235"/>
      <c r="S1100" s="235"/>
      <c r="T1100" s="236"/>
      <c r="U1100" s="13"/>
      <c r="V1100" s="13"/>
      <c r="W1100" s="13"/>
      <c r="X1100" s="13"/>
      <c r="Y1100" s="13"/>
      <c r="Z1100" s="13"/>
      <c r="AA1100" s="13"/>
      <c r="AB1100" s="13"/>
      <c r="AC1100" s="13"/>
      <c r="AD1100" s="13"/>
      <c r="AE1100" s="13"/>
      <c r="AT1100" s="237" t="s">
        <v>134</v>
      </c>
      <c r="AU1100" s="237" t="s">
        <v>81</v>
      </c>
      <c r="AV1100" s="13" t="s">
        <v>81</v>
      </c>
      <c r="AW1100" s="13" t="s">
        <v>31</v>
      </c>
      <c r="AX1100" s="13" t="s">
        <v>74</v>
      </c>
      <c r="AY1100" s="237" t="s">
        <v>126</v>
      </c>
    </row>
    <row r="1101" s="13" customFormat="1">
      <c r="A1101" s="13"/>
      <c r="B1101" s="226"/>
      <c r="C1101" s="227"/>
      <c r="D1101" s="228" t="s">
        <v>134</v>
      </c>
      <c r="E1101" s="229" t="s">
        <v>1</v>
      </c>
      <c r="F1101" s="230" t="s">
        <v>498</v>
      </c>
      <c r="G1101" s="227"/>
      <c r="H1101" s="231">
        <v>30.420000000000002</v>
      </c>
      <c r="I1101" s="232"/>
      <c r="J1101" s="227"/>
      <c r="K1101" s="227"/>
      <c r="L1101" s="233"/>
      <c r="M1101" s="234"/>
      <c r="N1101" s="235"/>
      <c r="O1101" s="235"/>
      <c r="P1101" s="235"/>
      <c r="Q1101" s="235"/>
      <c r="R1101" s="235"/>
      <c r="S1101" s="235"/>
      <c r="T1101" s="236"/>
      <c r="U1101" s="13"/>
      <c r="V1101" s="13"/>
      <c r="W1101" s="13"/>
      <c r="X1101" s="13"/>
      <c r="Y1101" s="13"/>
      <c r="Z1101" s="13"/>
      <c r="AA1101" s="13"/>
      <c r="AB1101" s="13"/>
      <c r="AC1101" s="13"/>
      <c r="AD1101" s="13"/>
      <c r="AE1101" s="13"/>
      <c r="AT1101" s="237" t="s">
        <v>134</v>
      </c>
      <c r="AU1101" s="237" t="s">
        <v>81</v>
      </c>
      <c r="AV1101" s="13" t="s">
        <v>81</v>
      </c>
      <c r="AW1101" s="13" t="s">
        <v>31</v>
      </c>
      <c r="AX1101" s="13" t="s">
        <v>74</v>
      </c>
      <c r="AY1101" s="237" t="s">
        <v>126</v>
      </c>
    </row>
    <row r="1102" s="13" customFormat="1">
      <c r="A1102" s="13"/>
      <c r="B1102" s="226"/>
      <c r="C1102" s="227"/>
      <c r="D1102" s="228" t="s">
        <v>134</v>
      </c>
      <c r="E1102" s="229" t="s">
        <v>1</v>
      </c>
      <c r="F1102" s="230" t="s">
        <v>499</v>
      </c>
      <c r="G1102" s="227"/>
      <c r="H1102" s="231">
        <v>16.949999999999999</v>
      </c>
      <c r="I1102" s="232"/>
      <c r="J1102" s="227"/>
      <c r="K1102" s="227"/>
      <c r="L1102" s="233"/>
      <c r="M1102" s="234"/>
      <c r="N1102" s="235"/>
      <c r="O1102" s="235"/>
      <c r="P1102" s="235"/>
      <c r="Q1102" s="235"/>
      <c r="R1102" s="235"/>
      <c r="S1102" s="235"/>
      <c r="T1102" s="236"/>
      <c r="U1102" s="13"/>
      <c r="V1102" s="13"/>
      <c r="W1102" s="13"/>
      <c r="X1102" s="13"/>
      <c r="Y1102" s="13"/>
      <c r="Z1102" s="13"/>
      <c r="AA1102" s="13"/>
      <c r="AB1102" s="13"/>
      <c r="AC1102" s="13"/>
      <c r="AD1102" s="13"/>
      <c r="AE1102" s="13"/>
      <c r="AT1102" s="237" t="s">
        <v>134</v>
      </c>
      <c r="AU1102" s="237" t="s">
        <v>81</v>
      </c>
      <c r="AV1102" s="13" t="s">
        <v>81</v>
      </c>
      <c r="AW1102" s="13" t="s">
        <v>31</v>
      </c>
      <c r="AX1102" s="13" t="s">
        <v>74</v>
      </c>
      <c r="AY1102" s="237" t="s">
        <v>126</v>
      </c>
    </row>
    <row r="1103" s="13" customFormat="1">
      <c r="A1103" s="13"/>
      <c r="B1103" s="226"/>
      <c r="C1103" s="227"/>
      <c r="D1103" s="228" t="s">
        <v>134</v>
      </c>
      <c r="E1103" s="229" t="s">
        <v>1</v>
      </c>
      <c r="F1103" s="230" t="s">
        <v>500</v>
      </c>
      <c r="G1103" s="227"/>
      <c r="H1103" s="231">
        <v>40.460000000000001</v>
      </c>
      <c r="I1103" s="232"/>
      <c r="J1103" s="227"/>
      <c r="K1103" s="227"/>
      <c r="L1103" s="233"/>
      <c r="M1103" s="234"/>
      <c r="N1103" s="235"/>
      <c r="O1103" s="235"/>
      <c r="P1103" s="235"/>
      <c r="Q1103" s="235"/>
      <c r="R1103" s="235"/>
      <c r="S1103" s="235"/>
      <c r="T1103" s="236"/>
      <c r="U1103" s="13"/>
      <c r="V1103" s="13"/>
      <c r="W1103" s="13"/>
      <c r="X1103" s="13"/>
      <c r="Y1103" s="13"/>
      <c r="Z1103" s="13"/>
      <c r="AA1103" s="13"/>
      <c r="AB1103" s="13"/>
      <c r="AC1103" s="13"/>
      <c r="AD1103" s="13"/>
      <c r="AE1103" s="13"/>
      <c r="AT1103" s="237" t="s">
        <v>134</v>
      </c>
      <c r="AU1103" s="237" t="s">
        <v>81</v>
      </c>
      <c r="AV1103" s="13" t="s">
        <v>81</v>
      </c>
      <c r="AW1103" s="13" t="s">
        <v>31</v>
      </c>
      <c r="AX1103" s="13" t="s">
        <v>74</v>
      </c>
      <c r="AY1103" s="237" t="s">
        <v>126</v>
      </c>
    </row>
    <row r="1104" s="13" customFormat="1">
      <c r="A1104" s="13"/>
      <c r="B1104" s="226"/>
      <c r="C1104" s="227"/>
      <c r="D1104" s="228" t="s">
        <v>134</v>
      </c>
      <c r="E1104" s="229" t="s">
        <v>1</v>
      </c>
      <c r="F1104" s="230" t="s">
        <v>501</v>
      </c>
      <c r="G1104" s="227"/>
      <c r="H1104" s="231">
        <v>42.100000000000001</v>
      </c>
      <c r="I1104" s="232"/>
      <c r="J1104" s="227"/>
      <c r="K1104" s="227"/>
      <c r="L1104" s="233"/>
      <c r="M1104" s="234"/>
      <c r="N1104" s="235"/>
      <c r="O1104" s="235"/>
      <c r="P1104" s="235"/>
      <c r="Q1104" s="235"/>
      <c r="R1104" s="235"/>
      <c r="S1104" s="235"/>
      <c r="T1104" s="236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7" t="s">
        <v>134</v>
      </c>
      <c r="AU1104" s="237" t="s">
        <v>81</v>
      </c>
      <c r="AV1104" s="13" t="s">
        <v>81</v>
      </c>
      <c r="AW1104" s="13" t="s">
        <v>31</v>
      </c>
      <c r="AX1104" s="13" t="s">
        <v>74</v>
      </c>
      <c r="AY1104" s="237" t="s">
        <v>126</v>
      </c>
    </row>
    <row r="1105" s="13" customFormat="1">
      <c r="A1105" s="13"/>
      <c r="B1105" s="226"/>
      <c r="C1105" s="227"/>
      <c r="D1105" s="228" t="s">
        <v>134</v>
      </c>
      <c r="E1105" s="229" t="s">
        <v>1</v>
      </c>
      <c r="F1105" s="230" t="s">
        <v>502</v>
      </c>
      <c r="G1105" s="227"/>
      <c r="H1105" s="231">
        <v>24.850000000000001</v>
      </c>
      <c r="I1105" s="232"/>
      <c r="J1105" s="227"/>
      <c r="K1105" s="227"/>
      <c r="L1105" s="233"/>
      <c r="M1105" s="234"/>
      <c r="N1105" s="235"/>
      <c r="O1105" s="235"/>
      <c r="P1105" s="235"/>
      <c r="Q1105" s="235"/>
      <c r="R1105" s="235"/>
      <c r="S1105" s="235"/>
      <c r="T1105" s="236"/>
      <c r="U1105" s="13"/>
      <c r="V1105" s="13"/>
      <c r="W1105" s="13"/>
      <c r="X1105" s="13"/>
      <c r="Y1105" s="13"/>
      <c r="Z1105" s="13"/>
      <c r="AA1105" s="13"/>
      <c r="AB1105" s="13"/>
      <c r="AC1105" s="13"/>
      <c r="AD1105" s="13"/>
      <c r="AE1105" s="13"/>
      <c r="AT1105" s="237" t="s">
        <v>134</v>
      </c>
      <c r="AU1105" s="237" t="s">
        <v>81</v>
      </c>
      <c r="AV1105" s="13" t="s">
        <v>81</v>
      </c>
      <c r="AW1105" s="13" t="s">
        <v>31</v>
      </c>
      <c r="AX1105" s="13" t="s">
        <v>74</v>
      </c>
      <c r="AY1105" s="237" t="s">
        <v>126</v>
      </c>
    </row>
    <row r="1106" s="13" customFormat="1">
      <c r="A1106" s="13"/>
      <c r="B1106" s="226"/>
      <c r="C1106" s="227"/>
      <c r="D1106" s="228" t="s">
        <v>134</v>
      </c>
      <c r="E1106" s="229" t="s">
        <v>1</v>
      </c>
      <c r="F1106" s="230" t="s">
        <v>503</v>
      </c>
      <c r="G1106" s="227"/>
      <c r="H1106" s="231">
        <v>25.559999999999999</v>
      </c>
      <c r="I1106" s="232"/>
      <c r="J1106" s="227"/>
      <c r="K1106" s="227"/>
      <c r="L1106" s="233"/>
      <c r="M1106" s="234"/>
      <c r="N1106" s="235"/>
      <c r="O1106" s="235"/>
      <c r="P1106" s="235"/>
      <c r="Q1106" s="235"/>
      <c r="R1106" s="235"/>
      <c r="S1106" s="235"/>
      <c r="T1106" s="236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7" t="s">
        <v>134</v>
      </c>
      <c r="AU1106" s="237" t="s">
        <v>81</v>
      </c>
      <c r="AV1106" s="13" t="s">
        <v>81</v>
      </c>
      <c r="AW1106" s="13" t="s">
        <v>31</v>
      </c>
      <c r="AX1106" s="13" t="s">
        <v>74</v>
      </c>
      <c r="AY1106" s="237" t="s">
        <v>126</v>
      </c>
    </row>
    <row r="1107" s="13" customFormat="1">
      <c r="A1107" s="13"/>
      <c r="B1107" s="226"/>
      <c r="C1107" s="227"/>
      <c r="D1107" s="228" t="s">
        <v>134</v>
      </c>
      <c r="E1107" s="229" t="s">
        <v>1</v>
      </c>
      <c r="F1107" s="230" t="s">
        <v>504</v>
      </c>
      <c r="G1107" s="227"/>
      <c r="H1107" s="231">
        <v>29.149999999999999</v>
      </c>
      <c r="I1107" s="232"/>
      <c r="J1107" s="227"/>
      <c r="K1107" s="227"/>
      <c r="L1107" s="233"/>
      <c r="M1107" s="234"/>
      <c r="N1107" s="235"/>
      <c r="O1107" s="235"/>
      <c r="P1107" s="235"/>
      <c r="Q1107" s="235"/>
      <c r="R1107" s="235"/>
      <c r="S1107" s="235"/>
      <c r="T1107" s="236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7" t="s">
        <v>134</v>
      </c>
      <c r="AU1107" s="237" t="s">
        <v>81</v>
      </c>
      <c r="AV1107" s="13" t="s">
        <v>81</v>
      </c>
      <c r="AW1107" s="13" t="s">
        <v>31</v>
      </c>
      <c r="AX1107" s="13" t="s">
        <v>74</v>
      </c>
      <c r="AY1107" s="237" t="s">
        <v>126</v>
      </c>
    </row>
    <row r="1108" s="13" customFormat="1">
      <c r="A1108" s="13"/>
      <c r="B1108" s="226"/>
      <c r="C1108" s="227"/>
      <c r="D1108" s="228" t="s">
        <v>134</v>
      </c>
      <c r="E1108" s="229" t="s">
        <v>1</v>
      </c>
      <c r="F1108" s="230" t="s">
        <v>505</v>
      </c>
      <c r="G1108" s="227"/>
      <c r="H1108" s="231">
        <v>8.7100000000000009</v>
      </c>
      <c r="I1108" s="232"/>
      <c r="J1108" s="227"/>
      <c r="K1108" s="227"/>
      <c r="L1108" s="233"/>
      <c r="M1108" s="234"/>
      <c r="N1108" s="235"/>
      <c r="O1108" s="235"/>
      <c r="P1108" s="235"/>
      <c r="Q1108" s="235"/>
      <c r="R1108" s="235"/>
      <c r="S1108" s="235"/>
      <c r="T1108" s="236"/>
      <c r="U1108" s="13"/>
      <c r="V1108" s="13"/>
      <c r="W1108" s="13"/>
      <c r="X1108" s="13"/>
      <c r="Y1108" s="13"/>
      <c r="Z1108" s="13"/>
      <c r="AA1108" s="13"/>
      <c r="AB1108" s="13"/>
      <c r="AC1108" s="13"/>
      <c r="AD1108" s="13"/>
      <c r="AE1108" s="13"/>
      <c r="AT1108" s="237" t="s">
        <v>134</v>
      </c>
      <c r="AU1108" s="237" t="s">
        <v>81</v>
      </c>
      <c r="AV1108" s="13" t="s">
        <v>81</v>
      </c>
      <c r="AW1108" s="13" t="s">
        <v>31</v>
      </c>
      <c r="AX1108" s="13" t="s">
        <v>74</v>
      </c>
      <c r="AY1108" s="237" t="s">
        <v>126</v>
      </c>
    </row>
    <row r="1109" s="13" customFormat="1">
      <c r="A1109" s="13"/>
      <c r="B1109" s="226"/>
      <c r="C1109" s="227"/>
      <c r="D1109" s="228" t="s">
        <v>134</v>
      </c>
      <c r="E1109" s="229" t="s">
        <v>1</v>
      </c>
      <c r="F1109" s="230" t="s">
        <v>506</v>
      </c>
      <c r="G1109" s="227"/>
      <c r="H1109" s="231">
        <v>24.699999999999999</v>
      </c>
      <c r="I1109" s="232"/>
      <c r="J1109" s="227"/>
      <c r="K1109" s="227"/>
      <c r="L1109" s="233"/>
      <c r="M1109" s="234"/>
      <c r="N1109" s="235"/>
      <c r="O1109" s="235"/>
      <c r="P1109" s="235"/>
      <c r="Q1109" s="235"/>
      <c r="R1109" s="235"/>
      <c r="S1109" s="235"/>
      <c r="T1109" s="236"/>
      <c r="U1109" s="13"/>
      <c r="V1109" s="13"/>
      <c r="W1109" s="13"/>
      <c r="X1109" s="13"/>
      <c r="Y1109" s="13"/>
      <c r="Z1109" s="13"/>
      <c r="AA1109" s="13"/>
      <c r="AB1109" s="13"/>
      <c r="AC1109" s="13"/>
      <c r="AD1109" s="13"/>
      <c r="AE1109" s="13"/>
      <c r="AT1109" s="237" t="s">
        <v>134</v>
      </c>
      <c r="AU1109" s="237" t="s">
        <v>81</v>
      </c>
      <c r="AV1109" s="13" t="s">
        <v>81</v>
      </c>
      <c r="AW1109" s="13" t="s">
        <v>31</v>
      </c>
      <c r="AX1109" s="13" t="s">
        <v>74</v>
      </c>
      <c r="AY1109" s="237" t="s">
        <v>126</v>
      </c>
    </row>
    <row r="1110" s="13" customFormat="1">
      <c r="A1110" s="13"/>
      <c r="B1110" s="226"/>
      <c r="C1110" s="227"/>
      <c r="D1110" s="228" t="s">
        <v>134</v>
      </c>
      <c r="E1110" s="229" t="s">
        <v>1</v>
      </c>
      <c r="F1110" s="230" t="s">
        <v>507</v>
      </c>
      <c r="G1110" s="227"/>
      <c r="H1110" s="231">
        <v>24.870000000000001</v>
      </c>
      <c r="I1110" s="232"/>
      <c r="J1110" s="227"/>
      <c r="K1110" s="227"/>
      <c r="L1110" s="233"/>
      <c r="M1110" s="234"/>
      <c r="N1110" s="235"/>
      <c r="O1110" s="235"/>
      <c r="P1110" s="235"/>
      <c r="Q1110" s="235"/>
      <c r="R1110" s="235"/>
      <c r="S1110" s="235"/>
      <c r="T1110" s="236"/>
      <c r="U1110" s="13"/>
      <c r="V1110" s="13"/>
      <c r="W1110" s="13"/>
      <c r="X1110" s="13"/>
      <c r="Y1110" s="13"/>
      <c r="Z1110" s="13"/>
      <c r="AA1110" s="13"/>
      <c r="AB1110" s="13"/>
      <c r="AC1110" s="13"/>
      <c r="AD1110" s="13"/>
      <c r="AE1110" s="13"/>
      <c r="AT1110" s="237" t="s">
        <v>134</v>
      </c>
      <c r="AU1110" s="237" t="s">
        <v>81</v>
      </c>
      <c r="AV1110" s="13" t="s">
        <v>81</v>
      </c>
      <c r="AW1110" s="13" t="s">
        <v>31</v>
      </c>
      <c r="AX1110" s="13" t="s">
        <v>74</v>
      </c>
      <c r="AY1110" s="237" t="s">
        <v>126</v>
      </c>
    </row>
    <row r="1111" s="13" customFormat="1">
      <c r="A1111" s="13"/>
      <c r="B1111" s="226"/>
      <c r="C1111" s="227"/>
      <c r="D1111" s="228" t="s">
        <v>134</v>
      </c>
      <c r="E1111" s="229" t="s">
        <v>1</v>
      </c>
      <c r="F1111" s="230" t="s">
        <v>508</v>
      </c>
      <c r="G1111" s="227"/>
      <c r="H1111" s="231">
        <v>43.619999999999997</v>
      </c>
      <c r="I1111" s="232"/>
      <c r="J1111" s="227"/>
      <c r="K1111" s="227"/>
      <c r="L1111" s="233"/>
      <c r="M1111" s="234"/>
      <c r="N1111" s="235"/>
      <c r="O1111" s="235"/>
      <c r="P1111" s="235"/>
      <c r="Q1111" s="235"/>
      <c r="R1111" s="235"/>
      <c r="S1111" s="235"/>
      <c r="T1111" s="236"/>
      <c r="U1111" s="13"/>
      <c r="V1111" s="13"/>
      <c r="W1111" s="13"/>
      <c r="X1111" s="13"/>
      <c r="Y1111" s="13"/>
      <c r="Z1111" s="13"/>
      <c r="AA1111" s="13"/>
      <c r="AB1111" s="13"/>
      <c r="AC1111" s="13"/>
      <c r="AD1111" s="13"/>
      <c r="AE1111" s="13"/>
      <c r="AT1111" s="237" t="s">
        <v>134</v>
      </c>
      <c r="AU1111" s="237" t="s">
        <v>81</v>
      </c>
      <c r="AV1111" s="13" t="s">
        <v>81</v>
      </c>
      <c r="AW1111" s="13" t="s">
        <v>31</v>
      </c>
      <c r="AX1111" s="13" t="s">
        <v>74</v>
      </c>
      <c r="AY1111" s="237" t="s">
        <v>126</v>
      </c>
    </row>
    <row r="1112" s="13" customFormat="1">
      <c r="A1112" s="13"/>
      <c r="B1112" s="226"/>
      <c r="C1112" s="227"/>
      <c r="D1112" s="228" t="s">
        <v>134</v>
      </c>
      <c r="E1112" s="229" t="s">
        <v>1</v>
      </c>
      <c r="F1112" s="230" t="s">
        <v>509</v>
      </c>
      <c r="G1112" s="227"/>
      <c r="H1112" s="231">
        <v>41.380000000000003</v>
      </c>
      <c r="I1112" s="232"/>
      <c r="J1112" s="227"/>
      <c r="K1112" s="227"/>
      <c r="L1112" s="233"/>
      <c r="M1112" s="234"/>
      <c r="N1112" s="235"/>
      <c r="O1112" s="235"/>
      <c r="P1112" s="235"/>
      <c r="Q1112" s="235"/>
      <c r="R1112" s="235"/>
      <c r="S1112" s="235"/>
      <c r="T1112" s="236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7" t="s">
        <v>134</v>
      </c>
      <c r="AU1112" s="237" t="s">
        <v>81</v>
      </c>
      <c r="AV1112" s="13" t="s">
        <v>81</v>
      </c>
      <c r="AW1112" s="13" t="s">
        <v>31</v>
      </c>
      <c r="AX1112" s="13" t="s">
        <v>74</v>
      </c>
      <c r="AY1112" s="237" t="s">
        <v>126</v>
      </c>
    </row>
    <row r="1113" s="13" customFormat="1">
      <c r="A1113" s="13"/>
      <c r="B1113" s="226"/>
      <c r="C1113" s="227"/>
      <c r="D1113" s="228" t="s">
        <v>134</v>
      </c>
      <c r="E1113" s="229" t="s">
        <v>1</v>
      </c>
      <c r="F1113" s="230" t="s">
        <v>510</v>
      </c>
      <c r="G1113" s="227"/>
      <c r="H1113" s="231">
        <v>43.380000000000003</v>
      </c>
      <c r="I1113" s="232"/>
      <c r="J1113" s="227"/>
      <c r="K1113" s="227"/>
      <c r="L1113" s="233"/>
      <c r="M1113" s="234"/>
      <c r="N1113" s="235"/>
      <c r="O1113" s="235"/>
      <c r="P1113" s="235"/>
      <c r="Q1113" s="235"/>
      <c r="R1113" s="235"/>
      <c r="S1113" s="235"/>
      <c r="T1113" s="236"/>
      <c r="U1113" s="13"/>
      <c r="V1113" s="13"/>
      <c r="W1113" s="13"/>
      <c r="X1113" s="13"/>
      <c r="Y1113" s="13"/>
      <c r="Z1113" s="13"/>
      <c r="AA1113" s="13"/>
      <c r="AB1113" s="13"/>
      <c r="AC1113" s="13"/>
      <c r="AD1113" s="13"/>
      <c r="AE1113" s="13"/>
      <c r="AT1113" s="237" t="s">
        <v>134</v>
      </c>
      <c r="AU1113" s="237" t="s">
        <v>81</v>
      </c>
      <c r="AV1113" s="13" t="s">
        <v>81</v>
      </c>
      <c r="AW1113" s="13" t="s">
        <v>31</v>
      </c>
      <c r="AX1113" s="13" t="s">
        <v>74</v>
      </c>
      <c r="AY1113" s="237" t="s">
        <v>126</v>
      </c>
    </row>
    <row r="1114" s="13" customFormat="1">
      <c r="A1114" s="13"/>
      <c r="B1114" s="226"/>
      <c r="C1114" s="227"/>
      <c r="D1114" s="228" t="s">
        <v>134</v>
      </c>
      <c r="E1114" s="229" t="s">
        <v>1</v>
      </c>
      <c r="F1114" s="230" t="s">
        <v>511</v>
      </c>
      <c r="G1114" s="227"/>
      <c r="H1114" s="231">
        <v>28.109999999999999</v>
      </c>
      <c r="I1114" s="232"/>
      <c r="J1114" s="227"/>
      <c r="K1114" s="227"/>
      <c r="L1114" s="233"/>
      <c r="M1114" s="234"/>
      <c r="N1114" s="235"/>
      <c r="O1114" s="235"/>
      <c r="P1114" s="235"/>
      <c r="Q1114" s="235"/>
      <c r="R1114" s="235"/>
      <c r="S1114" s="235"/>
      <c r="T1114" s="236"/>
      <c r="U1114" s="13"/>
      <c r="V1114" s="13"/>
      <c r="W1114" s="13"/>
      <c r="X1114" s="13"/>
      <c r="Y1114" s="13"/>
      <c r="Z1114" s="13"/>
      <c r="AA1114" s="13"/>
      <c r="AB1114" s="13"/>
      <c r="AC1114" s="13"/>
      <c r="AD1114" s="13"/>
      <c r="AE1114" s="13"/>
      <c r="AT1114" s="237" t="s">
        <v>134</v>
      </c>
      <c r="AU1114" s="237" t="s">
        <v>81</v>
      </c>
      <c r="AV1114" s="13" t="s">
        <v>81</v>
      </c>
      <c r="AW1114" s="13" t="s">
        <v>31</v>
      </c>
      <c r="AX1114" s="13" t="s">
        <v>74</v>
      </c>
      <c r="AY1114" s="237" t="s">
        <v>126</v>
      </c>
    </row>
    <row r="1115" s="13" customFormat="1">
      <c r="A1115" s="13"/>
      <c r="B1115" s="226"/>
      <c r="C1115" s="227"/>
      <c r="D1115" s="228" t="s">
        <v>134</v>
      </c>
      <c r="E1115" s="229" t="s">
        <v>1</v>
      </c>
      <c r="F1115" s="230" t="s">
        <v>512</v>
      </c>
      <c r="G1115" s="227"/>
      <c r="H1115" s="231">
        <v>35.770000000000003</v>
      </c>
      <c r="I1115" s="232"/>
      <c r="J1115" s="227"/>
      <c r="K1115" s="227"/>
      <c r="L1115" s="233"/>
      <c r="M1115" s="234"/>
      <c r="N1115" s="235"/>
      <c r="O1115" s="235"/>
      <c r="P1115" s="235"/>
      <c r="Q1115" s="235"/>
      <c r="R1115" s="235"/>
      <c r="S1115" s="235"/>
      <c r="T1115" s="236"/>
      <c r="U1115" s="13"/>
      <c r="V1115" s="13"/>
      <c r="W1115" s="13"/>
      <c r="X1115" s="13"/>
      <c r="Y1115" s="13"/>
      <c r="Z1115" s="13"/>
      <c r="AA1115" s="13"/>
      <c r="AB1115" s="13"/>
      <c r="AC1115" s="13"/>
      <c r="AD1115" s="13"/>
      <c r="AE1115" s="13"/>
      <c r="AT1115" s="237" t="s">
        <v>134</v>
      </c>
      <c r="AU1115" s="237" t="s">
        <v>81</v>
      </c>
      <c r="AV1115" s="13" t="s">
        <v>81</v>
      </c>
      <c r="AW1115" s="13" t="s">
        <v>31</v>
      </c>
      <c r="AX1115" s="13" t="s">
        <v>74</v>
      </c>
      <c r="AY1115" s="237" t="s">
        <v>126</v>
      </c>
    </row>
    <row r="1116" s="13" customFormat="1">
      <c r="A1116" s="13"/>
      <c r="B1116" s="226"/>
      <c r="C1116" s="227"/>
      <c r="D1116" s="228" t="s">
        <v>134</v>
      </c>
      <c r="E1116" s="229" t="s">
        <v>1</v>
      </c>
      <c r="F1116" s="230" t="s">
        <v>513</v>
      </c>
      <c r="G1116" s="227"/>
      <c r="H1116" s="231">
        <v>20.100000000000001</v>
      </c>
      <c r="I1116" s="232"/>
      <c r="J1116" s="227"/>
      <c r="K1116" s="227"/>
      <c r="L1116" s="233"/>
      <c r="M1116" s="234"/>
      <c r="N1116" s="235"/>
      <c r="O1116" s="235"/>
      <c r="P1116" s="235"/>
      <c r="Q1116" s="235"/>
      <c r="R1116" s="235"/>
      <c r="S1116" s="235"/>
      <c r="T1116" s="236"/>
      <c r="U1116" s="13"/>
      <c r="V1116" s="13"/>
      <c r="W1116" s="13"/>
      <c r="X1116" s="13"/>
      <c r="Y1116" s="13"/>
      <c r="Z1116" s="13"/>
      <c r="AA1116" s="13"/>
      <c r="AB1116" s="13"/>
      <c r="AC1116" s="13"/>
      <c r="AD1116" s="13"/>
      <c r="AE1116" s="13"/>
      <c r="AT1116" s="237" t="s">
        <v>134</v>
      </c>
      <c r="AU1116" s="237" t="s">
        <v>81</v>
      </c>
      <c r="AV1116" s="13" t="s">
        <v>81</v>
      </c>
      <c r="AW1116" s="13" t="s">
        <v>31</v>
      </c>
      <c r="AX1116" s="13" t="s">
        <v>74</v>
      </c>
      <c r="AY1116" s="237" t="s">
        <v>126</v>
      </c>
    </row>
    <row r="1117" s="13" customFormat="1">
      <c r="A1117" s="13"/>
      <c r="B1117" s="226"/>
      <c r="C1117" s="227"/>
      <c r="D1117" s="228" t="s">
        <v>134</v>
      </c>
      <c r="E1117" s="229" t="s">
        <v>1</v>
      </c>
      <c r="F1117" s="230" t="s">
        <v>514</v>
      </c>
      <c r="G1117" s="227"/>
      <c r="H1117" s="231">
        <v>24.190000000000001</v>
      </c>
      <c r="I1117" s="232"/>
      <c r="J1117" s="227"/>
      <c r="K1117" s="227"/>
      <c r="L1117" s="233"/>
      <c r="M1117" s="234"/>
      <c r="N1117" s="235"/>
      <c r="O1117" s="235"/>
      <c r="P1117" s="235"/>
      <c r="Q1117" s="235"/>
      <c r="R1117" s="235"/>
      <c r="S1117" s="235"/>
      <c r="T1117" s="23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7" t="s">
        <v>134</v>
      </c>
      <c r="AU1117" s="237" t="s">
        <v>81</v>
      </c>
      <c r="AV1117" s="13" t="s">
        <v>81</v>
      </c>
      <c r="AW1117" s="13" t="s">
        <v>31</v>
      </c>
      <c r="AX1117" s="13" t="s">
        <v>74</v>
      </c>
      <c r="AY1117" s="237" t="s">
        <v>126</v>
      </c>
    </row>
    <row r="1118" s="13" customFormat="1">
      <c r="A1118" s="13"/>
      <c r="B1118" s="226"/>
      <c r="C1118" s="227"/>
      <c r="D1118" s="228" t="s">
        <v>134</v>
      </c>
      <c r="E1118" s="229" t="s">
        <v>1</v>
      </c>
      <c r="F1118" s="230" t="s">
        <v>515</v>
      </c>
      <c r="G1118" s="227"/>
      <c r="H1118" s="231">
        <v>15.630000000000001</v>
      </c>
      <c r="I1118" s="232"/>
      <c r="J1118" s="227"/>
      <c r="K1118" s="227"/>
      <c r="L1118" s="233"/>
      <c r="M1118" s="234"/>
      <c r="N1118" s="235"/>
      <c r="O1118" s="235"/>
      <c r="P1118" s="235"/>
      <c r="Q1118" s="235"/>
      <c r="R1118" s="235"/>
      <c r="S1118" s="235"/>
      <c r="T1118" s="236"/>
      <c r="U1118" s="13"/>
      <c r="V1118" s="13"/>
      <c r="W1118" s="13"/>
      <c r="X1118" s="13"/>
      <c r="Y1118" s="13"/>
      <c r="Z1118" s="13"/>
      <c r="AA1118" s="13"/>
      <c r="AB1118" s="13"/>
      <c r="AC1118" s="13"/>
      <c r="AD1118" s="13"/>
      <c r="AE1118" s="13"/>
      <c r="AT1118" s="237" t="s">
        <v>134</v>
      </c>
      <c r="AU1118" s="237" t="s">
        <v>81</v>
      </c>
      <c r="AV1118" s="13" t="s">
        <v>81</v>
      </c>
      <c r="AW1118" s="13" t="s">
        <v>31</v>
      </c>
      <c r="AX1118" s="13" t="s">
        <v>74</v>
      </c>
      <c r="AY1118" s="237" t="s">
        <v>126</v>
      </c>
    </row>
    <row r="1119" s="13" customFormat="1">
      <c r="A1119" s="13"/>
      <c r="B1119" s="226"/>
      <c r="C1119" s="227"/>
      <c r="D1119" s="228" t="s">
        <v>134</v>
      </c>
      <c r="E1119" s="229" t="s">
        <v>1</v>
      </c>
      <c r="F1119" s="230" t="s">
        <v>516</v>
      </c>
      <c r="G1119" s="227"/>
      <c r="H1119" s="231">
        <v>29.199999999999999</v>
      </c>
      <c r="I1119" s="232"/>
      <c r="J1119" s="227"/>
      <c r="K1119" s="227"/>
      <c r="L1119" s="233"/>
      <c r="M1119" s="234"/>
      <c r="N1119" s="235"/>
      <c r="O1119" s="235"/>
      <c r="P1119" s="235"/>
      <c r="Q1119" s="235"/>
      <c r="R1119" s="235"/>
      <c r="S1119" s="235"/>
      <c r="T1119" s="236"/>
      <c r="U1119" s="13"/>
      <c r="V1119" s="13"/>
      <c r="W1119" s="13"/>
      <c r="X1119" s="13"/>
      <c r="Y1119" s="13"/>
      <c r="Z1119" s="13"/>
      <c r="AA1119" s="13"/>
      <c r="AB1119" s="13"/>
      <c r="AC1119" s="13"/>
      <c r="AD1119" s="13"/>
      <c r="AE1119" s="13"/>
      <c r="AT1119" s="237" t="s">
        <v>134</v>
      </c>
      <c r="AU1119" s="237" t="s">
        <v>81</v>
      </c>
      <c r="AV1119" s="13" t="s">
        <v>81</v>
      </c>
      <c r="AW1119" s="13" t="s">
        <v>31</v>
      </c>
      <c r="AX1119" s="13" t="s">
        <v>74</v>
      </c>
      <c r="AY1119" s="237" t="s">
        <v>126</v>
      </c>
    </row>
    <row r="1120" s="13" customFormat="1">
      <c r="A1120" s="13"/>
      <c r="B1120" s="226"/>
      <c r="C1120" s="227"/>
      <c r="D1120" s="228" t="s">
        <v>134</v>
      </c>
      <c r="E1120" s="229" t="s">
        <v>1</v>
      </c>
      <c r="F1120" s="230" t="s">
        <v>517</v>
      </c>
      <c r="G1120" s="227"/>
      <c r="H1120" s="231">
        <v>40.299999999999997</v>
      </c>
      <c r="I1120" s="232"/>
      <c r="J1120" s="227"/>
      <c r="K1120" s="227"/>
      <c r="L1120" s="233"/>
      <c r="M1120" s="234"/>
      <c r="N1120" s="235"/>
      <c r="O1120" s="235"/>
      <c r="P1120" s="235"/>
      <c r="Q1120" s="235"/>
      <c r="R1120" s="235"/>
      <c r="S1120" s="235"/>
      <c r="T1120" s="236"/>
      <c r="U1120" s="13"/>
      <c r="V1120" s="13"/>
      <c r="W1120" s="13"/>
      <c r="X1120" s="13"/>
      <c r="Y1120" s="13"/>
      <c r="Z1120" s="13"/>
      <c r="AA1120" s="13"/>
      <c r="AB1120" s="13"/>
      <c r="AC1120" s="13"/>
      <c r="AD1120" s="13"/>
      <c r="AE1120" s="13"/>
      <c r="AT1120" s="237" t="s">
        <v>134</v>
      </c>
      <c r="AU1120" s="237" t="s">
        <v>81</v>
      </c>
      <c r="AV1120" s="13" t="s">
        <v>81</v>
      </c>
      <c r="AW1120" s="13" t="s">
        <v>31</v>
      </c>
      <c r="AX1120" s="13" t="s">
        <v>74</v>
      </c>
      <c r="AY1120" s="237" t="s">
        <v>126</v>
      </c>
    </row>
    <row r="1121" s="13" customFormat="1">
      <c r="A1121" s="13"/>
      <c r="B1121" s="226"/>
      <c r="C1121" s="227"/>
      <c r="D1121" s="228" t="s">
        <v>134</v>
      </c>
      <c r="E1121" s="229" t="s">
        <v>1</v>
      </c>
      <c r="F1121" s="230" t="s">
        <v>518</v>
      </c>
      <c r="G1121" s="227"/>
      <c r="H1121" s="231">
        <v>40.659999999999997</v>
      </c>
      <c r="I1121" s="232"/>
      <c r="J1121" s="227"/>
      <c r="K1121" s="227"/>
      <c r="L1121" s="233"/>
      <c r="M1121" s="234"/>
      <c r="N1121" s="235"/>
      <c r="O1121" s="235"/>
      <c r="P1121" s="235"/>
      <c r="Q1121" s="235"/>
      <c r="R1121" s="235"/>
      <c r="S1121" s="235"/>
      <c r="T1121" s="236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7" t="s">
        <v>134</v>
      </c>
      <c r="AU1121" s="237" t="s">
        <v>81</v>
      </c>
      <c r="AV1121" s="13" t="s">
        <v>81</v>
      </c>
      <c r="AW1121" s="13" t="s">
        <v>31</v>
      </c>
      <c r="AX1121" s="13" t="s">
        <v>74</v>
      </c>
      <c r="AY1121" s="237" t="s">
        <v>126</v>
      </c>
    </row>
    <row r="1122" s="13" customFormat="1">
      <c r="A1122" s="13"/>
      <c r="B1122" s="226"/>
      <c r="C1122" s="227"/>
      <c r="D1122" s="228" t="s">
        <v>134</v>
      </c>
      <c r="E1122" s="229" t="s">
        <v>1</v>
      </c>
      <c r="F1122" s="230" t="s">
        <v>519</v>
      </c>
      <c r="G1122" s="227"/>
      <c r="H1122" s="231">
        <v>38.350000000000001</v>
      </c>
      <c r="I1122" s="232"/>
      <c r="J1122" s="227"/>
      <c r="K1122" s="227"/>
      <c r="L1122" s="233"/>
      <c r="M1122" s="234"/>
      <c r="N1122" s="235"/>
      <c r="O1122" s="235"/>
      <c r="P1122" s="235"/>
      <c r="Q1122" s="235"/>
      <c r="R1122" s="235"/>
      <c r="S1122" s="235"/>
      <c r="T1122" s="236"/>
      <c r="U1122" s="13"/>
      <c r="V1122" s="13"/>
      <c r="W1122" s="13"/>
      <c r="X1122" s="13"/>
      <c r="Y1122" s="13"/>
      <c r="Z1122" s="13"/>
      <c r="AA1122" s="13"/>
      <c r="AB1122" s="13"/>
      <c r="AC1122" s="13"/>
      <c r="AD1122" s="13"/>
      <c r="AE1122" s="13"/>
      <c r="AT1122" s="237" t="s">
        <v>134</v>
      </c>
      <c r="AU1122" s="237" t="s">
        <v>81</v>
      </c>
      <c r="AV1122" s="13" t="s">
        <v>81</v>
      </c>
      <c r="AW1122" s="13" t="s">
        <v>31</v>
      </c>
      <c r="AX1122" s="13" t="s">
        <v>74</v>
      </c>
      <c r="AY1122" s="237" t="s">
        <v>126</v>
      </c>
    </row>
    <row r="1123" s="13" customFormat="1">
      <c r="A1123" s="13"/>
      <c r="B1123" s="226"/>
      <c r="C1123" s="227"/>
      <c r="D1123" s="228" t="s">
        <v>134</v>
      </c>
      <c r="E1123" s="229" t="s">
        <v>1</v>
      </c>
      <c r="F1123" s="230" t="s">
        <v>520</v>
      </c>
      <c r="G1123" s="227"/>
      <c r="H1123" s="231">
        <v>39.719999999999999</v>
      </c>
      <c r="I1123" s="232"/>
      <c r="J1123" s="227"/>
      <c r="K1123" s="227"/>
      <c r="L1123" s="233"/>
      <c r="M1123" s="234"/>
      <c r="N1123" s="235"/>
      <c r="O1123" s="235"/>
      <c r="P1123" s="235"/>
      <c r="Q1123" s="235"/>
      <c r="R1123" s="235"/>
      <c r="S1123" s="235"/>
      <c r="T1123" s="236"/>
      <c r="U1123" s="13"/>
      <c r="V1123" s="13"/>
      <c r="W1123" s="13"/>
      <c r="X1123" s="13"/>
      <c r="Y1123" s="13"/>
      <c r="Z1123" s="13"/>
      <c r="AA1123" s="13"/>
      <c r="AB1123" s="13"/>
      <c r="AC1123" s="13"/>
      <c r="AD1123" s="13"/>
      <c r="AE1123" s="13"/>
      <c r="AT1123" s="237" t="s">
        <v>134</v>
      </c>
      <c r="AU1123" s="237" t="s">
        <v>81</v>
      </c>
      <c r="AV1123" s="13" t="s">
        <v>81</v>
      </c>
      <c r="AW1123" s="13" t="s">
        <v>31</v>
      </c>
      <c r="AX1123" s="13" t="s">
        <v>74</v>
      </c>
      <c r="AY1123" s="237" t="s">
        <v>126</v>
      </c>
    </row>
    <row r="1124" s="13" customFormat="1">
      <c r="A1124" s="13"/>
      <c r="B1124" s="226"/>
      <c r="C1124" s="227"/>
      <c r="D1124" s="228" t="s">
        <v>134</v>
      </c>
      <c r="E1124" s="229" t="s">
        <v>1</v>
      </c>
      <c r="F1124" s="230" t="s">
        <v>521</v>
      </c>
      <c r="G1124" s="227"/>
      <c r="H1124" s="231">
        <v>41.340000000000003</v>
      </c>
      <c r="I1124" s="232"/>
      <c r="J1124" s="227"/>
      <c r="K1124" s="227"/>
      <c r="L1124" s="233"/>
      <c r="M1124" s="234"/>
      <c r="N1124" s="235"/>
      <c r="O1124" s="235"/>
      <c r="P1124" s="235"/>
      <c r="Q1124" s="235"/>
      <c r="R1124" s="235"/>
      <c r="S1124" s="235"/>
      <c r="T1124" s="236"/>
      <c r="U1124" s="13"/>
      <c r="V1124" s="13"/>
      <c r="W1124" s="13"/>
      <c r="X1124" s="13"/>
      <c r="Y1124" s="13"/>
      <c r="Z1124" s="13"/>
      <c r="AA1124" s="13"/>
      <c r="AB1124" s="13"/>
      <c r="AC1124" s="13"/>
      <c r="AD1124" s="13"/>
      <c r="AE1124" s="13"/>
      <c r="AT1124" s="237" t="s">
        <v>134</v>
      </c>
      <c r="AU1124" s="237" t="s">
        <v>81</v>
      </c>
      <c r="AV1124" s="13" t="s">
        <v>81</v>
      </c>
      <c r="AW1124" s="13" t="s">
        <v>31</v>
      </c>
      <c r="AX1124" s="13" t="s">
        <v>74</v>
      </c>
      <c r="AY1124" s="237" t="s">
        <v>126</v>
      </c>
    </row>
    <row r="1125" s="13" customFormat="1">
      <c r="A1125" s="13"/>
      <c r="B1125" s="226"/>
      <c r="C1125" s="227"/>
      <c r="D1125" s="228" t="s">
        <v>134</v>
      </c>
      <c r="E1125" s="229" t="s">
        <v>1</v>
      </c>
      <c r="F1125" s="230" t="s">
        <v>522</v>
      </c>
      <c r="G1125" s="227"/>
      <c r="H1125" s="231">
        <v>42.950000000000003</v>
      </c>
      <c r="I1125" s="232"/>
      <c r="J1125" s="227"/>
      <c r="K1125" s="227"/>
      <c r="L1125" s="233"/>
      <c r="M1125" s="234"/>
      <c r="N1125" s="235"/>
      <c r="O1125" s="235"/>
      <c r="P1125" s="235"/>
      <c r="Q1125" s="235"/>
      <c r="R1125" s="235"/>
      <c r="S1125" s="235"/>
      <c r="T1125" s="236"/>
      <c r="U1125" s="13"/>
      <c r="V1125" s="13"/>
      <c r="W1125" s="13"/>
      <c r="X1125" s="13"/>
      <c r="Y1125" s="13"/>
      <c r="Z1125" s="13"/>
      <c r="AA1125" s="13"/>
      <c r="AB1125" s="13"/>
      <c r="AC1125" s="13"/>
      <c r="AD1125" s="13"/>
      <c r="AE1125" s="13"/>
      <c r="AT1125" s="237" t="s">
        <v>134</v>
      </c>
      <c r="AU1125" s="237" t="s">
        <v>81</v>
      </c>
      <c r="AV1125" s="13" t="s">
        <v>81</v>
      </c>
      <c r="AW1125" s="13" t="s">
        <v>31</v>
      </c>
      <c r="AX1125" s="13" t="s">
        <v>74</v>
      </c>
      <c r="AY1125" s="237" t="s">
        <v>126</v>
      </c>
    </row>
    <row r="1126" s="13" customFormat="1">
      <c r="A1126" s="13"/>
      <c r="B1126" s="226"/>
      <c r="C1126" s="227"/>
      <c r="D1126" s="228" t="s">
        <v>134</v>
      </c>
      <c r="E1126" s="229" t="s">
        <v>1</v>
      </c>
      <c r="F1126" s="230" t="s">
        <v>523</v>
      </c>
      <c r="G1126" s="227"/>
      <c r="H1126" s="231">
        <v>43.100000000000001</v>
      </c>
      <c r="I1126" s="232"/>
      <c r="J1126" s="227"/>
      <c r="K1126" s="227"/>
      <c r="L1126" s="233"/>
      <c r="M1126" s="234"/>
      <c r="N1126" s="235"/>
      <c r="O1126" s="235"/>
      <c r="P1126" s="235"/>
      <c r="Q1126" s="235"/>
      <c r="R1126" s="235"/>
      <c r="S1126" s="235"/>
      <c r="T1126" s="236"/>
      <c r="U1126" s="13"/>
      <c r="V1126" s="13"/>
      <c r="W1126" s="13"/>
      <c r="X1126" s="13"/>
      <c r="Y1126" s="13"/>
      <c r="Z1126" s="13"/>
      <c r="AA1126" s="13"/>
      <c r="AB1126" s="13"/>
      <c r="AC1126" s="13"/>
      <c r="AD1126" s="13"/>
      <c r="AE1126" s="13"/>
      <c r="AT1126" s="237" t="s">
        <v>134</v>
      </c>
      <c r="AU1126" s="237" t="s">
        <v>81</v>
      </c>
      <c r="AV1126" s="13" t="s">
        <v>81</v>
      </c>
      <c r="AW1126" s="13" t="s">
        <v>31</v>
      </c>
      <c r="AX1126" s="13" t="s">
        <v>74</v>
      </c>
      <c r="AY1126" s="237" t="s">
        <v>126</v>
      </c>
    </row>
    <row r="1127" s="13" customFormat="1">
      <c r="A1127" s="13"/>
      <c r="B1127" s="226"/>
      <c r="C1127" s="227"/>
      <c r="D1127" s="228" t="s">
        <v>134</v>
      </c>
      <c r="E1127" s="229" t="s">
        <v>1</v>
      </c>
      <c r="F1127" s="230" t="s">
        <v>524</v>
      </c>
      <c r="G1127" s="227"/>
      <c r="H1127" s="231">
        <v>41.710000000000001</v>
      </c>
      <c r="I1127" s="232"/>
      <c r="J1127" s="227"/>
      <c r="K1127" s="227"/>
      <c r="L1127" s="233"/>
      <c r="M1127" s="234"/>
      <c r="N1127" s="235"/>
      <c r="O1127" s="235"/>
      <c r="P1127" s="235"/>
      <c r="Q1127" s="235"/>
      <c r="R1127" s="235"/>
      <c r="S1127" s="235"/>
      <c r="T1127" s="236"/>
      <c r="U1127" s="13"/>
      <c r="V1127" s="13"/>
      <c r="W1127" s="13"/>
      <c r="X1127" s="13"/>
      <c r="Y1127" s="13"/>
      <c r="Z1127" s="13"/>
      <c r="AA1127" s="13"/>
      <c r="AB1127" s="13"/>
      <c r="AC1127" s="13"/>
      <c r="AD1127" s="13"/>
      <c r="AE1127" s="13"/>
      <c r="AT1127" s="237" t="s">
        <v>134</v>
      </c>
      <c r="AU1127" s="237" t="s">
        <v>81</v>
      </c>
      <c r="AV1127" s="13" t="s">
        <v>81</v>
      </c>
      <c r="AW1127" s="13" t="s">
        <v>31</v>
      </c>
      <c r="AX1127" s="13" t="s">
        <v>74</v>
      </c>
      <c r="AY1127" s="237" t="s">
        <v>126</v>
      </c>
    </row>
    <row r="1128" s="13" customFormat="1">
      <c r="A1128" s="13"/>
      <c r="B1128" s="226"/>
      <c r="C1128" s="227"/>
      <c r="D1128" s="228" t="s">
        <v>134</v>
      </c>
      <c r="E1128" s="229" t="s">
        <v>1</v>
      </c>
      <c r="F1128" s="230" t="s">
        <v>525</v>
      </c>
      <c r="G1128" s="227"/>
      <c r="H1128" s="231">
        <v>25.260000000000002</v>
      </c>
      <c r="I1128" s="232"/>
      <c r="J1128" s="227"/>
      <c r="K1128" s="227"/>
      <c r="L1128" s="233"/>
      <c r="M1128" s="234"/>
      <c r="N1128" s="235"/>
      <c r="O1128" s="235"/>
      <c r="P1128" s="235"/>
      <c r="Q1128" s="235"/>
      <c r="R1128" s="235"/>
      <c r="S1128" s="235"/>
      <c r="T1128" s="236"/>
      <c r="U1128" s="13"/>
      <c r="V1128" s="13"/>
      <c r="W1128" s="13"/>
      <c r="X1128" s="13"/>
      <c r="Y1128" s="13"/>
      <c r="Z1128" s="13"/>
      <c r="AA1128" s="13"/>
      <c r="AB1128" s="13"/>
      <c r="AC1128" s="13"/>
      <c r="AD1128" s="13"/>
      <c r="AE1128" s="13"/>
      <c r="AT1128" s="237" t="s">
        <v>134</v>
      </c>
      <c r="AU1128" s="237" t="s">
        <v>81</v>
      </c>
      <c r="AV1128" s="13" t="s">
        <v>81</v>
      </c>
      <c r="AW1128" s="13" t="s">
        <v>31</v>
      </c>
      <c r="AX1128" s="13" t="s">
        <v>74</v>
      </c>
      <c r="AY1128" s="237" t="s">
        <v>126</v>
      </c>
    </row>
    <row r="1129" s="13" customFormat="1">
      <c r="A1129" s="13"/>
      <c r="B1129" s="226"/>
      <c r="C1129" s="227"/>
      <c r="D1129" s="228" t="s">
        <v>134</v>
      </c>
      <c r="E1129" s="229" t="s">
        <v>1</v>
      </c>
      <c r="F1129" s="230" t="s">
        <v>526</v>
      </c>
      <c r="G1129" s="227"/>
      <c r="H1129" s="231">
        <v>34.100000000000001</v>
      </c>
      <c r="I1129" s="232"/>
      <c r="J1129" s="227"/>
      <c r="K1129" s="227"/>
      <c r="L1129" s="233"/>
      <c r="M1129" s="234"/>
      <c r="N1129" s="235"/>
      <c r="O1129" s="235"/>
      <c r="P1129" s="235"/>
      <c r="Q1129" s="235"/>
      <c r="R1129" s="235"/>
      <c r="S1129" s="235"/>
      <c r="T1129" s="236"/>
      <c r="U1129" s="13"/>
      <c r="V1129" s="13"/>
      <c r="W1129" s="13"/>
      <c r="X1129" s="13"/>
      <c r="Y1129" s="13"/>
      <c r="Z1129" s="13"/>
      <c r="AA1129" s="13"/>
      <c r="AB1129" s="13"/>
      <c r="AC1129" s="13"/>
      <c r="AD1129" s="13"/>
      <c r="AE1129" s="13"/>
      <c r="AT1129" s="237" t="s">
        <v>134</v>
      </c>
      <c r="AU1129" s="237" t="s">
        <v>81</v>
      </c>
      <c r="AV1129" s="13" t="s">
        <v>81</v>
      </c>
      <c r="AW1129" s="13" t="s">
        <v>31</v>
      </c>
      <c r="AX1129" s="13" t="s">
        <v>74</v>
      </c>
      <c r="AY1129" s="237" t="s">
        <v>126</v>
      </c>
    </row>
    <row r="1130" s="13" customFormat="1">
      <c r="A1130" s="13"/>
      <c r="B1130" s="226"/>
      <c r="C1130" s="227"/>
      <c r="D1130" s="228" t="s">
        <v>134</v>
      </c>
      <c r="E1130" s="229" t="s">
        <v>1</v>
      </c>
      <c r="F1130" s="230" t="s">
        <v>527</v>
      </c>
      <c r="G1130" s="227"/>
      <c r="H1130" s="231">
        <v>43.030000000000001</v>
      </c>
      <c r="I1130" s="232"/>
      <c r="J1130" s="227"/>
      <c r="K1130" s="227"/>
      <c r="L1130" s="233"/>
      <c r="M1130" s="234"/>
      <c r="N1130" s="235"/>
      <c r="O1130" s="235"/>
      <c r="P1130" s="235"/>
      <c r="Q1130" s="235"/>
      <c r="R1130" s="235"/>
      <c r="S1130" s="235"/>
      <c r="T1130" s="236"/>
      <c r="U1130" s="13"/>
      <c r="V1130" s="13"/>
      <c r="W1130" s="13"/>
      <c r="X1130" s="13"/>
      <c r="Y1130" s="13"/>
      <c r="Z1130" s="13"/>
      <c r="AA1130" s="13"/>
      <c r="AB1130" s="13"/>
      <c r="AC1130" s="13"/>
      <c r="AD1130" s="13"/>
      <c r="AE1130" s="13"/>
      <c r="AT1130" s="237" t="s">
        <v>134</v>
      </c>
      <c r="AU1130" s="237" t="s">
        <v>81</v>
      </c>
      <c r="AV1130" s="13" t="s">
        <v>81</v>
      </c>
      <c r="AW1130" s="13" t="s">
        <v>31</v>
      </c>
      <c r="AX1130" s="13" t="s">
        <v>74</v>
      </c>
      <c r="AY1130" s="237" t="s">
        <v>126</v>
      </c>
    </row>
    <row r="1131" s="13" customFormat="1">
      <c r="A1131" s="13"/>
      <c r="B1131" s="226"/>
      <c r="C1131" s="227"/>
      <c r="D1131" s="228" t="s">
        <v>134</v>
      </c>
      <c r="E1131" s="229" t="s">
        <v>1</v>
      </c>
      <c r="F1131" s="230" t="s">
        <v>528</v>
      </c>
      <c r="G1131" s="227"/>
      <c r="H1131" s="231">
        <v>15.32</v>
      </c>
      <c r="I1131" s="232"/>
      <c r="J1131" s="227"/>
      <c r="K1131" s="227"/>
      <c r="L1131" s="233"/>
      <c r="M1131" s="234"/>
      <c r="N1131" s="235"/>
      <c r="O1131" s="235"/>
      <c r="P1131" s="235"/>
      <c r="Q1131" s="235"/>
      <c r="R1131" s="235"/>
      <c r="S1131" s="235"/>
      <c r="T1131" s="23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7" t="s">
        <v>134</v>
      </c>
      <c r="AU1131" s="237" t="s">
        <v>81</v>
      </c>
      <c r="AV1131" s="13" t="s">
        <v>81</v>
      </c>
      <c r="AW1131" s="13" t="s">
        <v>31</v>
      </c>
      <c r="AX1131" s="13" t="s">
        <v>74</v>
      </c>
      <c r="AY1131" s="237" t="s">
        <v>126</v>
      </c>
    </row>
    <row r="1132" s="13" customFormat="1">
      <c r="A1132" s="13"/>
      <c r="B1132" s="226"/>
      <c r="C1132" s="227"/>
      <c r="D1132" s="228" t="s">
        <v>134</v>
      </c>
      <c r="E1132" s="229" t="s">
        <v>1</v>
      </c>
      <c r="F1132" s="230" t="s">
        <v>529</v>
      </c>
      <c r="G1132" s="227"/>
      <c r="H1132" s="231">
        <v>43.329999999999998</v>
      </c>
      <c r="I1132" s="232"/>
      <c r="J1132" s="227"/>
      <c r="K1132" s="227"/>
      <c r="L1132" s="233"/>
      <c r="M1132" s="234"/>
      <c r="N1132" s="235"/>
      <c r="O1132" s="235"/>
      <c r="P1132" s="235"/>
      <c r="Q1132" s="235"/>
      <c r="R1132" s="235"/>
      <c r="S1132" s="235"/>
      <c r="T1132" s="236"/>
      <c r="U1132" s="13"/>
      <c r="V1132" s="13"/>
      <c r="W1132" s="13"/>
      <c r="X1132" s="13"/>
      <c r="Y1132" s="13"/>
      <c r="Z1132" s="13"/>
      <c r="AA1132" s="13"/>
      <c r="AB1132" s="13"/>
      <c r="AC1132" s="13"/>
      <c r="AD1132" s="13"/>
      <c r="AE1132" s="13"/>
      <c r="AT1132" s="237" t="s">
        <v>134</v>
      </c>
      <c r="AU1132" s="237" t="s">
        <v>81</v>
      </c>
      <c r="AV1132" s="13" t="s">
        <v>81</v>
      </c>
      <c r="AW1132" s="13" t="s">
        <v>31</v>
      </c>
      <c r="AX1132" s="13" t="s">
        <v>74</v>
      </c>
      <c r="AY1132" s="237" t="s">
        <v>126</v>
      </c>
    </row>
    <row r="1133" s="13" customFormat="1">
      <c r="A1133" s="13"/>
      <c r="B1133" s="226"/>
      <c r="C1133" s="227"/>
      <c r="D1133" s="228" t="s">
        <v>134</v>
      </c>
      <c r="E1133" s="229" t="s">
        <v>1</v>
      </c>
      <c r="F1133" s="230" t="s">
        <v>530</v>
      </c>
      <c r="G1133" s="227"/>
      <c r="H1133" s="231">
        <v>41.039999999999999</v>
      </c>
      <c r="I1133" s="232"/>
      <c r="J1133" s="227"/>
      <c r="K1133" s="227"/>
      <c r="L1133" s="233"/>
      <c r="M1133" s="234"/>
      <c r="N1133" s="235"/>
      <c r="O1133" s="235"/>
      <c r="P1133" s="235"/>
      <c r="Q1133" s="235"/>
      <c r="R1133" s="235"/>
      <c r="S1133" s="235"/>
      <c r="T1133" s="236"/>
      <c r="U1133" s="13"/>
      <c r="V1133" s="13"/>
      <c r="W1133" s="13"/>
      <c r="X1133" s="13"/>
      <c r="Y1133" s="13"/>
      <c r="Z1133" s="13"/>
      <c r="AA1133" s="13"/>
      <c r="AB1133" s="13"/>
      <c r="AC1133" s="13"/>
      <c r="AD1133" s="13"/>
      <c r="AE1133" s="13"/>
      <c r="AT1133" s="237" t="s">
        <v>134</v>
      </c>
      <c r="AU1133" s="237" t="s">
        <v>81</v>
      </c>
      <c r="AV1133" s="13" t="s">
        <v>81</v>
      </c>
      <c r="AW1133" s="13" t="s">
        <v>31</v>
      </c>
      <c r="AX1133" s="13" t="s">
        <v>74</v>
      </c>
      <c r="AY1133" s="237" t="s">
        <v>126</v>
      </c>
    </row>
    <row r="1134" s="13" customFormat="1">
      <c r="A1134" s="13"/>
      <c r="B1134" s="226"/>
      <c r="C1134" s="227"/>
      <c r="D1134" s="228" t="s">
        <v>134</v>
      </c>
      <c r="E1134" s="229" t="s">
        <v>1</v>
      </c>
      <c r="F1134" s="230" t="s">
        <v>531</v>
      </c>
      <c r="G1134" s="227"/>
      <c r="H1134" s="231">
        <v>41.590000000000003</v>
      </c>
      <c r="I1134" s="232"/>
      <c r="J1134" s="227"/>
      <c r="K1134" s="227"/>
      <c r="L1134" s="233"/>
      <c r="M1134" s="234"/>
      <c r="N1134" s="235"/>
      <c r="O1134" s="235"/>
      <c r="P1134" s="235"/>
      <c r="Q1134" s="235"/>
      <c r="R1134" s="235"/>
      <c r="S1134" s="235"/>
      <c r="T1134" s="236"/>
      <c r="U1134" s="13"/>
      <c r="V1134" s="13"/>
      <c r="W1134" s="13"/>
      <c r="X1134" s="13"/>
      <c r="Y1134" s="13"/>
      <c r="Z1134" s="13"/>
      <c r="AA1134" s="13"/>
      <c r="AB1134" s="13"/>
      <c r="AC1134" s="13"/>
      <c r="AD1134" s="13"/>
      <c r="AE1134" s="13"/>
      <c r="AT1134" s="237" t="s">
        <v>134</v>
      </c>
      <c r="AU1134" s="237" t="s">
        <v>81</v>
      </c>
      <c r="AV1134" s="13" t="s">
        <v>81</v>
      </c>
      <c r="AW1134" s="13" t="s">
        <v>31</v>
      </c>
      <c r="AX1134" s="13" t="s">
        <v>74</v>
      </c>
      <c r="AY1134" s="237" t="s">
        <v>126</v>
      </c>
    </row>
    <row r="1135" s="13" customFormat="1">
      <c r="A1135" s="13"/>
      <c r="B1135" s="226"/>
      <c r="C1135" s="227"/>
      <c r="D1135" s="228" t="s">
        <v>134</v>
      </c>
      <c r="E1135" s="229" t="s">
        <v>1</v>
      </c>
      <c r="F1135" s="230" t="s">
        <v>532</v>
      </c>
      <c r="G1135" s="227"/>
      <c r="H1135" s="231">
        <v>40.200000000000003</v>
      </c>
      <c r="I1135" s="232"/>
      <c r="J1135" s="227"/>
      <c r="K1135" s="227"/>
      <c r="L1135" s="233"/>
      <c r="M1135" s="234"/>
      <c r="N1135" s="235"/>
      <c r="O1135" s="235"/>
      <c r="P1135" s="235"/>
      <c r="Q1135" s="235"/>
      <c r="R1135" s="235"/>
      <c r="S1135" s="235"/>
      <c r="T1135" s="236"/>
      <c r="U1135" s="13"/>
      <c r="V1135" s="13"/>
      <c r="W1135" s="13"/>
      <c r="X1135" s="13"/>
      <c r="Y1135" s="13"/>
      <c r="Z1135" s="13"/>
      <c r="AA1135" s="13"/>
      <c r="AB1135" s="13"/>
      <c r="AC1135" s="13"/>
      <c r="AD1135" s="13"/>
      <c r="AE1135" s="13"/>
      <c r="AT1135" s="237" t="s">
        <v>134</v>
      </c>
      <c r="AU1135" s="237" t="s">
        <v>81</v>
      </c>
      <c r="AV1135" s="13" t="s">
        <v>81</v>
      </c>
      <c r="AW1135" s="13" t="s">
        <v>31</v>
      </c>
      <c r="AX1135" s="13" t="s">
        <v>74</v>
      </c>
      <c r="AY1135" s="237" t="s">
        <v>126</v>
      </c>
    </row>
    <row r="1136" s="14" customFormat="1">
      <c r="A1136" s="14"/>
      <c r="B1136" s="238"/>
      <c r="C1136" s="239"/>
      <c r="D1136" s="228" t="s">
        <v>134</v>
      </c>
      <c r="E1136" s="240" t="s">
        <v>1</v>
      </c>
      <c r="F1136" s="241" t="s">
        <v>137</v>
      </c>
      <c r="G1136" s="239"/>
      <c r="H1136" s="242">
        <v>1935.26</v>
      </c>
      <c r="I1136" s="243"/>
      <c r="J1136" s="239"/>
      <c r="K1136" s="239"/>
      <c r="L1136" s="244"/>
      <c r="M1136" s="245"/>
      <c r="N1136" s="246"/>
      <c r="O1136" s="246"/>
      <c r="P1136" s="246"/>
      <c r="Q1136" s="246"/>
      <c r="R1136" s="246"/>
      <c r="S1136" s="246"/>
      <c r="T1136" s="247"/>
      <c r="U1136" s="14"/>
      <c r="V1136" s="14"/>
      <c r="W1136" s="14"/>
      <c r="X1136" s="14"/>
      <c r="Y1136" s="14"/>
      <c r="Z1136" s="14"/>
      <c r="AA1136" s="14"/>
      <c r="AB1136" s="14"/>
      <c r="AC1136" s="14"/>
      <c r="AD1136" s="14"/>
      <c r="AE1136" s="14"/>
      <c r="AT1136" s="248" t="s">
        <v>134</v>
      </c>
      <c r="AU1136" s="248" t="s">
        <v>81</v>
      </c>
      <c r="AV1136" s="14" t="s">
        <v>132</v>
      </c>
      <c r="AW1136" s="14" t="s">
        <v>31</v>
      </c>
      <c r="AX1136" s="14" t="s">
        <v>79</v>
      </c>
      <c r="AY1136" s="248" t="s">
        <v>126</v>
      </c>
    </row>
    <row r="1137" s="2" customFormat="1" ht="24.15" customHeight="1">
      <c r="A1137" s="38"/>
      <c r="B1137" s="39"/>
      <c r="C1137" s="212" t="s">
        <v>817</v>
      </c>
      <c r="D1137" s="212" t="s">
        <v>128</v>
      </c>
      <c r="E1137" s="213" t="s">
        <v>818</v>
      </c>
      <c r="F1137" s="214" t="s">
        <v>819</v>
      </c>
      <c r="G1137" s="215" t="s">
        <v>131</v>
      </c>
      <c r="H1137" s="216">
        <v>1935.26</v>
      </c>
      <c r="I1137" s="217"/>
      <c r="J1137" s="218">
        <f>ROUND(I1137*H1137,2)</f>
        <v>0</v>
      </c>
      <c r="K1137" s="219"/>
      <c r="L1137" s="44"/>
      <c r="M1137" s="220" t="s">
        <v>1</v>
      </c>
      <c r="N1137" s="221" t="s">
        <v>39</v>
      </c>
      <c r="O1137" s="91"/>
      <c r="P1137" s="222">
        <f>O1137*H1137</f>
        <v>0</v>
      </c>
      <c r="Q1137" s="222">
        <v>0.00033</v>
      </c>
      <c r="R1137" s="222">
        <f>Q1137*H1137</f>
        <v>0.63863579999999998</v>
      </c>
      <c r="S1137" s="222">
        <v>0</v>
      </c>
      <c r="T1137" s="223">
        <f>S1137*H1137</f>
        <v>0</v>
      </c>
      <c r="U1137" s="38"/>
      <c r="V1137" s="38"/>
      <c r="W1137" s="38"/>
      <c r="X1137" s="38"/>
      <c r="Y1137" s="38"/>
      <c r="Z1137" s="38"/>
      <c r="AA1137" s="38"/>
      <c r="AB1137" s="38"/>
      <c r="AC1137" s="38"/>
      <c r="AD1137" s="38"/>
      <c r="AE1137" s="38"/>
      <c r="AR1137" s="224" t="s">
        <v>206</v>
      </c>
      <c r="AT1137" s="224" t="s">
        <v>128</v>
      </c>
      <c r="AU1137" s="224" t="s">
        <v>81</v>
      </c>
      <c r="AY1137" s="17" t="s">
        <v>126</v>
      </c>
      <c r="BE1137" s="225">
        <f>IF(N1137="základní",J1137,0)</f>
        <v>0</v>
      </c>
      <c r="BF1137" s="225">
        <f>IF(N1137="snížená",J1137,0)</f>
        <v>0</v>
      </c>
      <c r="BG1137" s="225">
        <f>IF(N1137="zákl. přenesená",J1137,0)</f>
        <v>0</v>
      </c>
      <c r="BH1137" s="225">
        <f>IF(N1137="sníž. přenesená",J1137,0)</f>
        <v>0</v>
      </c>
      <c r="BI1137" s="225">
        <f>IF(N1137="nulová",J1137,0)</f>
        <v>0</v>
      </c>
      <c r="BJ1137" s="17" t="s">
        <v>79</v>
      </c>
      <c r="BK1137" s="225">
        <f>ROUND(I1137*H1137,2)</f>
        <v>0</v>
      </c>
      <c r="BL1137" s="17" t="s">
        <v>206</v>
      </c>
      <c r="BM1137" s="224" t="s">
        <v>820</v>
      </c>
    </row>
    <row r="1138" s="13" customFormat="1">
      <c r="A1138" s="13"/>
      <c r="B1138" s="226"/>
      <c r="C1138" s="227"/>
      <c r="D1138" s="228" t="s">
        <v>134</v>
      </c>
      <c r="E1138" s="229" t="s">
        <v>1</v>
      </c>
      <c r="F1138" s="230" t="s">
        <v>468</v>
      </c>
      <c r="G1138" s="227"/>
      <c r="H1138" s="231">
        <v>6.5</v>
      </c>
      <c r="I1138" s="232"/>
      <c r="J1138" s="227"/>
      <c r="K1138" s="227"/>
      <c r="L1138" s="233"/>
      <c r="M1138" s="234"/>
      <c r="N1138" s="235"/>
      <c r="O1138" s="235"/>
      <c r="P1138" s="235"/>
      <c r="Q1138" s="235"/>
      <c r="R1138" s="235"/>
      <c r="S1138" s="235"/>
      <c r="T1138" s="236"/>
      <c r="U1138" s="13"/>
      <c r="V1138" s="13"/>
      <c r="W1138" s="13"/>
      <c r="X1138" s="13"/>
      <c r="Y1138" s="13"/>
      <c r="Z1138" s="13"/>
      <c r="AA1138" s="13"/>
      <c r="AB1138" s="13"/>
      <c r="AC1138" s="13"/>
      <c r="AD1138" s="13"/>
      <c r="AE1138" s="13"/>
      <c r="AT1138" s="237" t="s">
        <v>134</v>
      </c>
      <c r="AU1138" s="237" t="s">
        <v>81</v>
      </c>
      <c r="AV1138" s="13" t="s">
        <v>81</v>
      </c>
      <c r="AW1138" s="13" t="s">
        <v>31</v>
      </c>
      <c r="AX1138" s="13" t="s">
        <v>74</v>
      </c>
      <c r="AY1138" s="237" t="s">
        <v>126</v>
      </c>
    </row>
    <row r="1139" s="13" customFormat="1">
      <c r="A1139" s="13"/>
      <c r="B1139" s="226"/>
      <c r="C1139" s="227"/>
      <c r="D1139" s="228" t="s">
        <v>134</v>
      </c>
      <c r="E1139" s="229" t="s">
        <v>1</v>
      </c>
      <c r="F1139" s="230" t="s">
        <v>469</v>
      </c>
      <c r="G1139" s="227"/>
      <c r="H1139" s="231">
        <v>78.150000000000006</v>
      </c>
      <c r="I1139" s="232"/>
      <c r="J1139" s="227"/>
      <c r="K1139" s="227"/>
      <c r="L1139" s="233"/>
      <c r="M1139" s="234"/>
      <c r="N1139" s="235"/>
      <c r="O1139" s="235"/>
      <c r="P1139" s="235"/>
      <c r="Q1139" s="235"/>
      <c r="R1139" s="235"/>
      <c r="S1139" s="235"/>
      <c r="T1139" s="236"/>
      <c r="U1139" s="13"/>
      <c r="V1139" s="13"/>
      <c r="W1139" s="13"/>
      <c r="X1139" s="13"/>
      <c r="Y1139" s="13"/>
      <c r="Z1139" s="13"/>
      <c r="AA1139" s="13"/>
      <c r="AB1139" s="13"/>
      <c r="AC1139" s="13"/>
      <c r="AD1139" s="13"/>
      <c r="AE1139" s="13"/>
      <c r="AT1139" s="237" t="s">
        <v>134</v>
      </c>
      <c r="AU1139" s="237" t="s">
        <v>81</v>
      </c>
      <c r="AV1139" s="13" t="s">
        <v>81</v>
      </c>
      <c r="AW1139" s="13" t="s">
        <v>31</v>
      </c>
      <c r="AX1139" s="13" t="s">
        <v>74</v>
      </c>
      <c r="AY1139" s="237" t="s">
        <v>126</v>
      </c>
    </row>
    <row r="1140" s="13" customFormat="1">
      <c r="A1140" s="13"/>
      <c r="B1140" s="226"/>
      <c r="C1140" s="227"/>
      <c r="D1140" s="228" t="s">
        <v>134</v>
      </c>
      <c r="E1140" s="229" t="s">
        <v>1</v>
      </c>
      <c r="F1140" s="230" t="s">
        <v>470</v>
      </c>
      <c r="G1140" s="227"/>
      <c r="H1140" s="231">
        <v>97.069999999999993</v>
      </c>
      <c r="I1140" s="232"/>
      <c r="J1140" s="227"/>
      <c r="K1140" s="227"/>
      <c r="L1140" s="233"/>
      <c r="M1140" s="234"/>
      <c r="N1140" s="235"/>
      <c r="O1140" s="235"/>
      <c r="P1140" s="235"/>
      <c r="Q1140" s="235"/>
      <c r="R1140" s="235"/>
      <c r="S1140" s="235"/>
      <c r="T1140" s="236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7" t="s">
        <v>134</v>
      </c>
      <c r="AU1140" s="237" t="s">
        <v>81</v>
      </c>
      <c r="AV1140" s="13" t="s">
        <v>81</v>
      </c>
      <c r="AW1140" s="13" t="s">
        <v>31</v>
      </c>
      <c r="AX1140" s="13" t="s">
        <v>74</v>
      </c>
      <c r="AY1140" s="237" t="s">
        <v>126</v>
      </c>
    </row>
    <row r="1141" s="13" customFormat="1">
      <c r="A1141" s="13"/>
      <c r="B1141" s="226"/>
      <c r="C1141" s="227"/>
      <c r="D1141" s="228" t="s">
        <v>134</v>
      </c>
      <c r="E1141" s="229" t="s">
        <v>1</v>
      </c>
      <c r="F1141" s="230" t="s">
        <v>471</v>
      </c>
      <c r="G1141" s="227"/>
      <c r="H1141" s="231">
        <v>20.140000000000001</v>
      </c>
      <c r="I1141" s="232"/>
      <c r="J1141" s="227"/>
      <c r="K1141" s="227"/>
      <c r="L1141" s="233"/>
      <c r="M1141" s="234"/>
      <c r="N1141" s="235"/>
      <c r="O1141" s="235"/>
      <c r="P1141" s="235"/>
      <c r="Q1141" s="235"/>
      <c r="R1141" s="235"/>
      <c r="S1141" s="235"/>
      <c r="T1141" s="236"/>
      <c r="U1141" s="13"/>
      <c r="V1141" s="13"/>
      <c r="W1141" s="13"/>
      <c r="X1141" s="13"/>
      <c r="Y1141" s="13"/>
      <c r="Z1141" s="13"/>
      <c r="AA1141" s="13"/>
      <c r="AB1141" s="13"/>
      <c r="AC1141" s="13"/>
      <c r="AD1141" s="13"/>
      <c r="AE1141" s="13"/>
      <c r="AT1141" s="237" t="s">
        <v>134</v>
      </c>
      <c r="AU1141" s="237" t="s">
        <v>81</v>
      </c>
      <c r="AV1141" s="13" t="s">
        <v>81</v>
      </c>
      <c r="AW1141" s="13" t="s">
        <v>31</v>
      </c>
      <c r="AX1141" s="13" t="s">
        <v>74</v>
      </c>
      <c r="AY1141" s="237" t="s">
        <v>126</v>
      </c>
    </row>
    <row r="1142" s="13" customFormat="1">
      <c r="A1142" s="13"/>
      <c r="B1142" s="226"/>
      <c r="C1142" s="227"/>
      <c r="D1142" s="228" t="s">
        <v>134</v>
      </c>
      <c r="E1142" s="229" t="s">
        <v>1</v>
      </c>
      <c r="F1142" s="230" t="s">
        <v>472</v>
      </c>
      <c r="G1142" s="227"/>
      <c r="H1142" s="231">
        <v>16.120000000000001</v>
      </c>
      <c r="I1142" s="232"/>
      <c r="J1142" s="227"/>
      <c r="K1142" s="227"/>
      <c r="L1142" s="233"/>
      <c r="M1142" s="234"/>
      <c r="N1142" s="235"/>
      <c r="O1142" s="235"/>
      <c r="P1142" s="235"/>
      <c r="Q1142" s="235"/>
      <c r="R1142" s="235"/>
      <c r="S1142" s="235"/>
      <c r="T1142" s="236"/>
      <c r="U1142" s="13"/>
      <c r="V1142" s="13"/>
      <c r="W1142" s="13"/>
      <c r="X1142" s="13"/>
      <c r="Y1142" s="13"/>
      <c r="Z1142" s="13"/>
      <c r="AA1142" s="13"/>
      <c r="AB1142" s="13"/>
      <c r="AC1142" s="13"/>
      <c r="AD1142" s="13"/>
      <c r="AE1142" s="13"/>
      <c r="AT1142" s="237" t="s">
        <v>134</v>
      </c>
      <c r="AU1142" s="237" t="s">
        <v>81</v>
      </c>
      <c r="AV1142" s="13" t="s">
        <v>81</v>
      </c>
      <c r="AW1142" s="13" t="s">
        <v>31</v>
      </c>
      <c r="AX1142" s="13" t="s">
        <v>74</v>
      </c>
      <c r="AY1142" s="237" t="s">
        <v>126</v>
      </c>
    </row>
    <row r="1143" s="13" customFormat="1">
      <c r="A1143" s="13"/>
      <c r="B1143" s="226"/>
      <c r="C1143" s="227"/>
      <c r="D1143" s="228" t="s">
        <v>134</v>
      </c>
      <c r="E1143" s="229" t="s">
        <v>1</v>
      </c>
      <c r="F1143" s="230" t="s">
        <v>473</v>
      </c>
      <c r="G1143" s="227"/>
      <c r="H1143" s="231">
        <v>7.5899999999999999</v>
      </c>
      <c r="I1143" s="232"/>
      <c r="J1143" s="227"/>
      <c r="K1143" s="227"/>
      <c r="L1143" s="233"/>
      <c r="M1143" s="234"/>
      <c r="N1143" s="235"/>
      <c r="O1143" s="235"/>
      <c r="P1143" s="235"/>
      <c r="Q1143" s="235"/>
      <c r="R1143" s="235"/>
      <c r="S1143" s="235"/>
      <c r="T1143" s="236"/>
      <c r="U1143" s="13"/>
      <c r="V1143" s="13"/>
      <c r="W1143" s="13"/>
      <c r="X1143" s="13"/>
      <c r="Y1143" s="13"/>
      <c r="Z1143" s="13"/>
      <c r="AA1143" s="13"/>
      <c r="AB1143" s="13"/>
      <c r="AC1143" s="13"/>
      <c r="AD1143" s="13"/>
      <c r="AE1143" s="13"/>
      <c r="AT1143" s="237" t="s">
        <v>134</v>
      </c>
      <c r="AU1143" s="237" t="s">
        <v>81</v>
      </c>
      <c r="AV1143" s="13" t="s">
        <v>81</v>
      </c>
      <c r="AW1143" s="13" t="s">
        <v>31</v>
      </c>
      <c r="AX1143" s="13" t="s">
        <v>74</v>
      </c>
      <c r="AY1143" s="237" t="s">
        <v>126</v>
      </c>
    </row>
    <row r="1144" s="13" customFormat="1">
      <c r="A1144" s="13"/>
      <c r="B1144" s="226"/>
      <c r="C1144" s="227"/>
      <c r="D1144" s="228" t="s">
        <v>134</v>
      </c>
      <c r="E1144" s="229" t="s">
        <v>1</v>
      </c>
      <c r="F1144" s="230" t="s">
        <v>474</v>
      </c>
      <c r="G1144" s="227"/>
      <c r="H1144" s="231">
        <v>17.66</v>
      </c>
      <c r="I1144" s="232"/>
      <c r="J1144" s="227"/>
      <c r="K1144" s="227"/>
      <c r="L1144" s="233"/>
      <c r="M1144" s="234"/>
      <c r="N1144" s="235"/>
      <c r="O1144" s="235"/>
      <c r="P1144" s="235"/>
      <c r="Q1144" s="235"/>
      <c r="R1144" s="235"/>
      <c r="S1144" s="235"/>
      <c r="T1144" s="236"/>
      <c r="U1144" s="13"/>
      <c r="V1144" s="13"/>
      <c r="W1144" s="13"/>
      <c r="X1144" s="13"/>
      <c r="Y1144" s="13"/>
      <c r="Z1144" s="13"/>
      <c r="AA1144" s="13"/>
      <c r="AB1144" s="13"/>
      <c r="AC1144" s="13"/>
      <c r="AD1144" s="13"/>
      <c r="AE1144" s="13"/>
      <c r="AT1144" s="237" t="s">
        <v>134</v>
      </c>
      <c r="AU1144" s="237" t="s">
        <v>81</v>
      </c>
      <c r="AV1144" s="13" t="s">
        <v>81</v>
      </c>
      <c r="AW1144" s="13" t="s">
        <v>31</v>
      </c>
      <c r="AX1144" s="13" t="s">
        <v>74</v>
      </c>
      <c r="AY1144" s="237" t="s">
        <v>126</v>
      </c>
    </row>
    <row r="1145" s="13" customFormat="1">
      <c r="A1145" s="13"/>
      <c r="B1145" s="226"/>
      <c r="C1145" s="227"/>
      <c r="D1145" s="228" t="s">
        <v>134</v>
      </c>
      <c r="E1145" s="229" t="s">
        <v>1</v>
      </c>
      <c r="F1145" s="230" t="s">
        <v>475</v>
      </c>
      <c r="G1145" s="227"/>
      <c r="H1145" s="231">
        <v>10</v>
      </c>
      <c r="I1145" s="232"/>
      <c r="J1145" s="227"/>
      <c r="K1145" s="227"/>
      <c r="L1145" s="233"/>
      <c r="M1145" s="234"/>
      <c r="N1145" s="235"/>
      <c r="O1145" s="235"/>
      <c r="P1145" s="235"/>
      <c r="Q1145" s="235"/>
      <c r="R1145" s="235"/>
      <c r="S1145" s="235"/>
      <c r="T1145" s="236"/>
      <c r="U1145" s="13"/>
      <c r="V1145" s="13"/>
      <c r="W1145" s="13"/>
      <c r="X1145" s="13"/>
      <c r="Y1145" s="13"/>
      <c r="Z1145" s="13"/>
      <c r="AA1145" s="13"/>
      <c r="AB1145" s="13"/>
      <c r="AC1145" s="13"/>
      <c r="AD1145" s="13"/>
      <c r="AE1145" s="13"/>
      <c r="AT1145" s="237" t="s">
        <v>134</v>
      </c>
      <c r="AU1145" s="237" t="s">
        <v>81</v>
      </c>
      <c r="AV1145" s="13" t="s">
        <v>81</v>
      </c>
      <c r="AW1145" s="13" t="s">
        <v>31</v>
      </c>
      <c r="AX1145" s="13" t="s">
        <v>74</v>
      </c>
      <c r="AY1145" s="237" t="s">
        <v>126</v>
      </c>
    </row>
    <row r="1146" s="13" customFormat="1">
      <c r="A1146" s="13"/>
      <c r="B1146" s="226"/>
      <c r="C1146" s="227"/>
      <c r="D1146" s="228" t="s">
        <v>134</v>
      </c>
      <c r="E1146" s="229" t="s">
        <v>1</v>
      </c>
      <c r="F1146" s="230" t="s">
        <v>476</v>
      </c>
      <c r="G1146" s="227"/>
      <c r="H1146" s="231">
        <v>18.329999999999998</v>
      </c>
      <c r="I1146" s="232"/>
      <c r="J1146" s="227"/>
      <c r="K1146" s="227"/>
      <c r="L1146" s="233"/>
      <c r="M1146" s="234"/>
      <c r="N1146" s="235"/>
      <c r="O1146" s="235"/>
      <c r="P1146" s="235"/>
      <c r="Q1146" s="235"/>
      <c r="R1146" s="235"/>
      <c r="S1146" s="235"/>
      <c r="T1146" s="236"/>
      <c r="U1146" s="13"/>
      <c r="V1146" s="13"/>
      <c r="W1146" s="13"/>
      <c r="X1146" s="13"/>
      <c r="Y1146" s="13"/>
      <c r="Z1146" s="13"/>
      <c r="AA1146" s="13"/>
      <c r="AB1146" s="13"/>
      <c r="AC1146" s="13"/>
      <c r="AD1146" s="13"/>
      <c r="AE1146" s="13"/>
      <c r="AT1146" s="237" t="s">
        <v>134</v>
      </c>
      <c r="AU1146" s="237" t="s">
        <v>81</v>
      </c>
      <c r="AV1146" s="13" t="s">
        <v>81</v>
      </c>
      <c r="AW1146" s="13" t="s">
        <v>31</v>
      </c>
      <c r="AX1146" s="13" t="s">
        <v>74</v>
      </c>
      <c r="AY1146" s="237" t="s">
        <v>126</v>
      </c>
    </row>
    <row r="1147" s="13" customFormat="1">
      <c r="A1147" s="13"/>
      <c r="B1147" s="226"/>
      <c r="C1147" s="227"/>
      <c r="D1147" s="228" t="s">
        <v>134</v>
      </c>
      <c r="E1147" s="229" t="s">
        <v>1</v>
      </c>
      <c r="F1147" s="230" t="s">
        <v>477</v>
      </c>
      <c r="G1147" s="227"/>
      <c r="H1147" s="231">
        <v>14.49</v>
      </c>
      <c r="I1147" s="232"/>
      <c r="J1147" s="227"/>
      <c r="K1147" s="227"/>
      <c r="L1147" s="233"/>
      <c r="M1147" s="234"/>
      <c r="N1147" s="235"/>
      <c r="O1147" s="235"/>
      <c r="P1147" s="235"/>
      <c r="Q1147" s="235"/>
      <c r="R1147" s="235"/>
      <c r="S1147" s="235"/>
      <c r="T1147" s="236"/>
      <c r="U1147" s="13"/>
      <c r="V1147" s="13"/>
      <c r="W1147" s="13"/>
      <c r="X1147" s="13"/>
      <c r="Y1147" s="13"/>
      <c r="Z1147" s="13"/>
      <c r="AA1147" s="13"/>
      <c r="AB1147" s="13"/>
      <c r="AC1147" s="13"/>
      <c r="AD1147" s="13"/>
      <c r="AE1147" s="13"/>
      <c r="AT1147" s="237" t="s">
        <v>134</v>
      </c>
      <c r="AU1147" s="237" t="s">
        <v>81</v>
      </c>
      <c r="AV1147" s="13" t="s">
        <v>81</v>
      </c>
      <c r="AW1147" s="13" t="s">
        <v>31</v>
      </c>
      <c r="AX1147" s="13" t="s">
        <v>74</v>
      </c>
      <c r="AY1147" s="237" t="s">
        <v>126</v>
      </c>
    </row>
    <row r="1148" s="13" customFormat="1">
      <c r="A1148" s="13"/>
      <c r="B1148" s="226"/>
      <c r="C1148" s="227"/>
      <c r="D1148" s="228" t="s">
        <v>134</v>
      </c>
      <c r="E1148" s="229" t="s">
        <v>1</v>
      </c>
      <c r="F1148" s="230" t="s">
        <v>478</v>
      </c>
      <c r="G1148" s="227"/>
      <c r="H1148" s="231">
        <v>13.789999999999999</v>
      </c>
      <c r="I1148" s="232"/>
      <c r="J1148" s="227"/>
      <c r="K1148" s="227"/>
      <c r="L1148" s="233"/>
      <c r="M1148" s="234"/>
      <c r="N1148" s="235"/>
      <c r="O1148" s="235"/>
      <c r="P1148" s="235"/>
      <c r="Q1148" s="235"/>
      <c r="R1148" s="235"/>
      <c r="S1148" s="235"/>
      <c r="T1148" s="236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7" t="s">
        <v>134</v>
      </c>
      <c r="AU1148" s="237" t="s">
        <v>81</v>
      </c>
      <c r="AV1148" s="13" t="s">
        <v>81</v>
      </c>
      <c r="AW1148" s="13" t="s">
        <v>31</v>
      </c>
      <c r="AX1148" s="13" t="s">
        <v>74</v>
      </c>
      <c r="AY1148" s="237" t="s">
        <v>126</v>
      </c>
    </row>
    <row r="1149" s="13" customFormat="1">
      <c r="A1149" s="13"/>
      <c r="B1149" s="226"/>
      <c r="C1149" s="227"/>
      <c r="D1149" s="228" t="s">
        <v>134</v>
      </c>
      <c r="E1149" s="229" t="s">
        <v>1</v>
      </c>
      <c r="F1149" s="230" t="s">
        <v>479</v>
      </c>
      <c r="G1149" s="227"/>
      <c r="H1149" s="231">
        <v>18.91</v>
      </c>
      <c r="I1149" s="232"/>
      <c r="J1149" s="227"/>
      <c r="K1149" s="227"/>
      <c r="L1149" s="233"/>
      <c r="M1149" s="234"/>
      <c r="N1149" s="235"/>
      <c r="O1149" s="235"/>
      <c r="P1149" s="235"/>
      <c r="Q1149" s="235"/>
      <c r="R1149" s="235"/>
      <c r="S1149" s="235"/>
      <c r="T1149" s="236"/>
      <c r="U1149" s="13"/>
      <c r="V1149" s="13"/>
      <c r="W1149" s="13"/>
      <c r="X1149" s="13"/>
      <c r="Y1149" s="13"/>
      <c r="Z1149" s="13"/>
      <c r="AA1149" s="13"/>
      <c r="AB1149" s="13"/>
      <c r="AC1149" s="13"/>
      <c r="AD1149" s="13"/>
      <c r="AE1149" s="13"/>
      <c r="AT1149" s="237" t="s">
        <v>134</v>
      </c>
      <c r="AU1149" s="237" t="s">
        <v>81</v>
      </c>
      <c r="AV1149" s="13" t="s">
        <v>81</v>
      </c>
      <c r="AW1149" s="13" t="s">
        <v>31</v>
      </c>
      <c r="AX1149" s="13" t="s">
        <v>74</v>
      </c>
      <c r="AY1149" s="237" t="s">
        <v>126</v>
      </c>
    </row>
    <row r="1150" s="13" customFormat="1">
      <c r="A1150" s="13"/>
      <c r="B1150" s="226"/>
      <c r="C1150" s="227"/>
      <c r="D1150" s="228" t="s">
        <v>134</v>
      </c>
      <c r="E1150" s="229" t="s">
        <v>1</v>
      </c>
      <c r="F1150" s="230" t="s">
        <v>480</v>
      </c>
      <c r="G1150" s="227"/>
      <c r="H1150" s="231">
        <v>8.1099999999999994</v>
      </c>
      <c r="I1150" s="232"/>
      <c r="J1150" s="227"/>
      <c r="K1150" s="227"/>
      <c r="L1150" s="233"/>
      <c r="M1150" s="234"/>
      <c r="N1150" s="235"/>
      <c r="O1150" s="235"/>
      <c r="P1150" s="235"/>
      <c r="Q1150" s="235"/>
      <c r="R1150" s="235"/>
      <c r="S1150" s="235"/>
      <c r="T1150" s="236"/>
      <c r="U1150" s="13"/>
      <c r="V1150" s="13"/>
      <c r="W1150" s="13"/>
      <c r="X1150" s="13"/>
      <c r="Y1150" s="13"/>
      <c r="Z1150" s="13"/>
      <c r="AA1150" s="13"/>
      <c r="AB1150" s="13"/>
      <c r="AC1150" s="13"/>
      <c r="AD1150" s="13"/>
      <c r="AE1150" s="13"/>
      <c r="AT1150" s="237" t="s">
        <v>134</v>
      </c>
      <c r="AU1150" s="237" t="s">
        <v>81</v>
      </c>
      <c r="AV1150" s="13" t="s">
        <v>81</v>
      </c>
      <c r="AW1150" s="13" t="s">
        <v>31</v>
      </c>
      <c r="AX1150" s="13" t="s">
        <v>74</v>
      </c>
      <c r="AY1150" s="237" t="s">
        <v>126</v>
      </c>
    </row>
    <row r="1151" s="13" customFormat="1">
      <c r="A1151" s="13"/>
      <c r="B1151" s="226"/>
      <c r="C1151" s="227"/>
      <c r="D1151" s="228" t="s">
        <v>134</v>
      </c>
      <c r="E1151" s="229" t="s">
        <v>1</v>
      </c>
      <c r="F1151" s="230" t="s">
        <v>481</v>
      </c>
      <c r="G1151" s="227"/>
      <c r="H1151" s="231">
        <v>20.73</v>
      </c>
      <c r="I1151" s="232"/>
      <c r="J1151" s="227"/>
      <c r="K1151" s="227"/>
      <c r="L1151" s="233"/>
      <c r="M1151" s="234"/>
      <c r="N1151" s="235"/>
      <c r="O1151" s="235"/>
      <c r="P1151" s="235"/>
      <c r="Q1151" s="235"/>
      <c r="R1151" s="235"/>
      <c r="S1151" s="235"/>
      <c r="T1151" s="236"/>
      <c r="U1151" s="13"/>
      <c r="V1151" s="13"/>
      <c r="W1151" s="13"/>
      <c r="X1151" s="13"/>
      <c r="Y1151" s="13"/>
      <c r="Z1151" s="13"/>
      <c r="AA1151" s="13"/>
      <c r="AB1151" s="13"/>
      <c r="AC1151" s="13"/>
      <c r="AD1151" s="13"/>
      <c r="AE1151" s="13"/>
      <c r="AT1151" s="237" t="s">
        <v>134</v>
      </c>
      <c r="AU1151" s="237" t="s">
        <v>81</v>
      </c>
      <c r="AV1151" s="13" t="s">
        <v>81</v>
      </c>
      <c r="AW1151" s="13" t="s">
        <v>31</v>
      </c>
      <c r="AX1151" s="13" t="s">
        <v>74</v>
      </c>
      <c r="AY1151" s="237" t="s">
        <v>126</v>
      </c>
    </row>
    <row r="1152" s="13" customFormat="1">
      <c r="A1152" s="13"/>
      <c r="B1152" s="226"/>
      <c r="C1152" s="227"/>
      <c r="D1152" s="228" t="s">
        <v>134</v>
      </c>
      <c r="E1152" s="229" t="s">
        <v>1</v>
      </c>
      <c r="F1152" s="230" t="s">
        <v>482</v>
      </c>
      <c r="G1152" s="227"/>
      <c r="H1152" s="231">
        <v>14.949999999999999</v>
      </c>
      <c r="I1152" s="232"/>
      <c r="J1152" s="227"/>
      <c r="K1152" s="227"/>
      <c r="L1152" s="233"/>
      <c r="M1152" s="234"/>
      <c r="N1152" s="235"/>
      <c r="O1152" s="235"/>
      <c r="P1152" s="235"/>
      <c r="Q1152" s="235"/>
      <c r="R1152" s="235"/>
      <c r="S1152" s="235"/>
      <c r="T1152" s="236"/>
      <c r="U1152" s="13"/>
      <c r="V1152" s="13"/>
      <c r="W1152" s="13"/>
      <c r="X1152" s="13"/>
      <c r="Y1152" s="13"/>
      <c r="Z1152" s="13"/>
      <c r="AA1152" s="13"/>
      <c r="AB1152" s="13"/>
      <c r="AC1152" s="13"/>
      <c r="AD1152" s="13"/>
      <c r="AE1152" s="13"/>
      <c r="AT1152" s="237" t="s">
        <v>134</v>
      </c>
      <c r="AU1152" s="237" t="s">
        <v>81</v>
      </c>
      <c r="AV1152" s="13" t="s">
        <v>81</v>
      </c>
      <c r="AW1152" s="13" t="s">
        <v>31</v>
      </c>
      <c r="AX1152" s="13" t="s">
        <v>74</v>
      </c>
      <c r="AY1152" s="237" t="s">
        <v>126</v>
      </c>
    </row>
    <row r="1153" s="13" customFormat="1">
      <c r="A1153" s="13"/>
      <c r="B1153" s="226"/>
      <c r="C1153" s="227"/>
      <c r="D1153" s="228" t="s">
        <v>134</v>
      </c>
      <c r="E1153" s="229" t="s">
        <v>1</v>
      </c>
      <c r="F1153" s="230" t="s">
        <v>483</v>
      </c>
      <c r="G1153" s="227"/>
      <c r="H1153" s="231">
        <v>32.490000000000002</v>
      </c>
      <c r="I1153" s="232"/>
      <c r="J1153" s="227"/>
      <c r="K1153" s="227"/>
      <c r="L1153" s="233"/>
      <c r="M1153" s="234"/>
      <c r="N1153" s="235"/>
      <c r="O1153" s="235"/>
      <c r="P1153" s="235"/>
      <c r="Q1153" s="235"/>
      <c r="R1153" s="235"/>
      <c r="S1153" s="235"/>
      <c r="T1153" s="23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7" t="s">
        <v>134</v>
      </c>
      <c r="AU1153" s="237" t="s">
        <v>81</v>
      </c>
      <c r="AV1153" s="13" t="s">
        <v>81</v>
      </c>
      <c r="AW1153" s="13" t="s">
        <v>31</v>
      </c>
      <c r="AX1153" s="13" t="s">
        <v>74</v>
      </c>
      <c r="AY1153" s="237" t="s">
        <v>126</v>
      </c>
    </row>
    <row r="1154" s="13" customFormat="1">
      <c r="A1154" s="13"/>
      <c r="B1154" s="226"/>
      <c r="C1154" s="227"/>
      <c r="D1154" s="228" t="s">
        <v>134</v>
      </c>
      <c r="E1154" s="229" t="s">
        <v>1</v>
      </c>
      <c r="F1154" s="230" t="s">
        <v>484</v>
      </c>
      <c r="G1154" s="227"/>
      <c r="H1154" s="231">
        <v>16.579999999999998</v>
      </c>
      <c r="I1154" s="232"/>
      <c r="J1154" s="227"/>
      <c r="K1154" s="227"/>
      <c r="L1154" s="233"/>
      <c r="M1154" s="234"/>
      <c r="N1154" s="235"/>
      <c r="O1154" s="235"/>
      <c r="P1154" s="235"/>
      <c r="Q1154" s="235"/>
      <c r="R1154" s="235"/>
      <c r="S1154" s="235"/>
      <c r="T1154" s="236"/>
      <c r="U1154" s="13"/>
      <c r="V1154" s="13"/>
      <c r="W1154" s="13"/>
      <c r="X1154" s="13"/>
      <c r="Y1154" s="13"/>
      <c r="Z1154" s="13"/>
      <c r="AA1154" s="13"/>
      <c r="AB1154" s="13"/>
      <c r="AC1154" s="13"/>
      <c r="AD1154" s="13"/>
      <c r="AE1154" s="13"/>
      <c r="AT1154" s="237" t="s">
        <v>134</v>
      </c>
      <c r="AU1154" s="237" t="s">
        <v>81</v>
      </c>
      <c r="AV1154" s="13" t="s">
        <v>81</v>
      </c>
      <c r="AW1154" s="13" t="s">
        <v>31</v>
      </c>
      <c r="AX1154" s="13" t="s">
        <v>74</v>
      </c>
      <c r="AY1154" s="237" t="s">
        <v>126</v>
      </c>
    </row>
    <row r="1155" s="13" customFormat="1">
      <c r="A1155" s="13"/>
      <c r="B1155" s="226"/>
      <c r="C1155" s="227"/>
      <c r="D1155" s="228" t="s">
        <v>134</v>
      </c>
      <c r="E1155" s="229" t="s">
        <v>1</v>
      </c>
      <c r="F1155" s="230" t="s">
        <v>485</v>
      </c>
      <c r="G1155" s="227"/>
      <c r="H1155" s="231">
        <v>16.109999999999999</v>
      </c>
      <c r="I1155" s="232"/>
      <c r="J1155" s="227"/>
      <c r="K1155" s="227"/>
      <c r="L1155" s="233"/>
      <c r="M1155" s="234"/>
      <c r="N1155" s="235"/>
      <c r="O1155" s="235"/>
      <c r="P1155" s="235"/>
      <c r="Q1155" s="235"/>
      <c r="R1155" s="235"/>
      <c r="S1155" s="235"/>
      <c r="T1155" s="236"/>
      <c r="U1155" s="13"/>
      <c r="V1155" s="13"/>
      <c r="W1155" s="13"/>
      <c r="X1155" s="13"/>
      <c r="Y1155" s="13"/>
      <c r="Z1155" s="13"/>
      <c r="AA1155" s="13"/>
      <c r="AB1155" s="13"/>
      <c r="AC1155" s="13"/>
      <c r="AD1155" s="13"/>
      <c r="AE1155" s="13"/>
      <c r="AT1155" s="237" t="s">
        <v>134</v>
      </c>
      <c r="AU1155" s="237" t="s">
        <v>81</v>
      </c>
      <c r="AV1155" s="13" t="s">
        <v>81</v>
      </c>
      <c r="AW1155" s="13" t="s">
        <v>31</v>
      </c>
      <c r="AX1155" s="13" t="s">
        <v>74</v>
      </c>
      <c r="AY1155" s="237" t="s">
        <v>126</v>
      </c>
    </row>
    <row r="1156" s="13" customFormat="1">
      <c r="A1156" s="13"/>
      <c r="B1156" s="226"/>
      <c r="C1156" s="227"/>
      <c r="D1156" s="228" t="s">
        <v>134</v>
      </c>
      <c r="E1156" s="229" t="s">
        <v>1</v>
      </c>
      <c r="F1156" s="230" t="s">
        <v>486</v>
      </c>
      <c r="G1156" s="227"/>
      <c r="H1156" s="231">
        <v>17.16</v>
      </c>
      <c r="I1156" s="232"/>
      <c r="J1156" s="227"/>
      <c r="K1156" s="227"/>
      <c r="L1156" s="233"/>
      <c r="M1156" s="234"/>
      <c r="N1156" s="235"/>
      <c r="O1156" s="235"/>
      <c r="P1156" s="235"/>
      <c r="Q1156" s="235"/>
      <c r="R1156" s="235"/>
      <c r="S1156" s="235"/>
      <c r="T1156" s="236"/>
      <c r="U1156" s="13"/>
      <c r="V1156" s="13"/>
      <c r="W1156" s="13"/>
      <c r="X1156" s="13"/>
      <c r="Y1156" s="13"/>
      <c r="Z1156" s="13"/>
      <c r="AA1156" s="13"/>
      <c r="AB1156" s="13"/>
      <c r="AC1156" s="13"/>
      <c r="AD1156" s="13"/>
      <c r="AE1156" s="13"/>
      <c r="AT1156" s="237" t="s">
        <v>134</v>
      </c>
      <c r="AU1156" s="237" t="s">
        <v>81</v>
      </c>
      <c r="AV1156" s="13" t="s">
        <v>81</v>
      </c>
      <c r="AW1156" s="13" t="s">
        <v>31</v>
      </c>
      <c r="AX1156" s="13" t="s">
        <v>74</v>
      </c>
      <c r="AY1156" s="237" t="s">
        <v>126</v>
      </c>
    </row>
    <row r="1157" s="13" customFormat="1">
      <c r="A1157" s="13"/>
      <c r="B1157" s="226"/>
      <c r="C1157" s="227"/>
      <c r="D1157" s="228" t="s">
        <v>134</v>
      </c>
      <c r="E1157" s="229" t="s">
        <v>1</v>
      </c>
      <c r="F1157" s="230" t="s">
        <v>487</v>
      </c>
      <c r="G1157" s="227"/>
      <c r="H1157" s="231">
        <v>23.109999999999999</v>
      </c>
      <c r="I1157" s="232"/>
      <c r="J1157" s="227"/>
      <c r="K1157" s="227"/>
      <c r="L1157" s="233"/>
      <c r="M1157" s="234"/>
      <c r="N1157" s="235"/>
      <c r="O1157" s="235"/>
      <c r="P1157" s="235"/>
      <c r="Q1157" s="235"/>
      <c r="R1157" s="235"/>
      <c r="S1157" s="235"/>
      <c r="T1157" s="236"/>
      <c r="U1157" s="13"/>
      <c r="V1157" s="13"/>
      <c r="W1157" s="13"/>
      <c r="X1157" s="13"/>
      <c r="Y1157" s="13"/>
      <c r="Z1157" s="13"/>
      <c r="AA1157" s="13"/>
      <c r="AB1157" s="13"/>
      <c r="AC1157" s="13"/>
      <c r="AD1157" s="13"/>
      <c r="AE1157" s="13"/>
      <c r="AT1157" s="237" t="s">
        <v>134</v>
      </c>
      <c r="AU1157" s="237" t="s">
        <v>81</v>
      </c>
      <c r="AV1157" s="13" t="s">
        <v>81</v>
      </c>
      <c r="AW1157" s="13" t="s">
        <v>31</v>
      </c>
      <c r="AX1157" s="13" t="s">
        <v>74</v>
      </c>
      <c r="AY1157" s="237" t="s">
        <v>126</v>
      </c>
    </row>
    <row r="1158" s="13" customFormat="1">
      <c r="A1158" s="13"/>
      <c r="B1158" s="226"/>
      <c r="C1158" s="227"/>
      <c r="D1158" s="228" t="s">
        <v>134</v>
      </c>
      <c r="E1158" s="229" t="s">
        <v>1</v>
      </c>
      <c r="F1158" s="230" t="s">
        <v>488</v>
      </c>
      <c r="G1158" s="227"/>
      <c r="H1158" s="231">
        <v>13.92</v>
      </c>
      <c r="I1158" s="232"/>
      <c r="J1158" s="227"/>
      <c r="K1158" s="227"/>
      <c r="L1158" s="233"/>
      <c r="M1158" s="234"/>
      <c r="N1158" s="235"/>
      <c r="O1158" s="235"/>
      <c r="P1158" s="235"/>
      <c r="Q1158" s="235"/>
      <c r="R1158" s="235"/>
      <c r="S1158" s="235"/>
      <c r="T1158" s="236"/>
      <c r="U1158" s="13"/>
      <c r="V1158" s="13"/>
      <c r="W1158" s="13"/>
      <c r="X1158" s="13"/>
      <c r="Y1158" s="13"/>
      <c r="Z1158" s="13"/>
      <c r="AA1158" s="13"/>
      <c r="AB1158" s="13"/>
      <c r="AC1158" s="13"/>
      <c r="AD1158" s="13"/>
      <c r="AE1158" s="13"/>
      <c r="AT1158" s="237" t="s">
        <v>134</v>
      </c>
      <c r="AU1158" s="237" t="s">
        <v>81</v>
      </c>
      <c r="AV1158" s="13" t="s">
        <v>81</v>
      </c>
      <c r="AW1158" s="13" t="s">
        <v>31</v>
      </c>
      <c r="AX1158" s="13" t="s">
        <v>74</v>
      </c>
      <c r="AY1158" s="237" t="s">
        <v>126</v>
      </c>
    </row>
    <row r="1159" s="13" customFormat="1">
      <c r="A1159" s="13"/>
      <c r="B1159" s="226"/>
      <c r="C1159" s="227"/>
      <c r="D1159" s="228" t="s">
        <v>134</v>
      </c>
      <c r="E1159" s="229" t="s">
        <v>1</v>
      </c>
      <c r="F1159" s="230" t="s">
        <v>489</v>
      </c>
      <c r="G1159" s="227"/>
      <c r="H1159" s="231">
        <v>22.949999999999999</v>
      </c>
      <c r="I1159" s="232"/>
      <c r="J1159" s="227"/>
      <c r="K1159" s="227"/>
      <c r="L1159" s="233"/>
      <c r="M1159" s="234"/>
      <c r="N1159" s="235"/>
      <c r="O1159" s="235"/>
      <c r="P1159" s="235"/>
      <c r="Q1159" s="235"/>
      <c r="R1159" s="235"/>
      <c r="S1159" s="235"/>
      <c r="T1159" s="236"/>
      <c r="U1159" s="13"/>
      <c r="V1159" s="13"/>
      <c r="W1159" s="13"/>
      <c r="X1159" s="13"/>
      <c r="Y1159" s="13"/>
      <c r="Z1159" s="13"/>
      <c r="AA1159" s="13"/>
      <c r="AB1159" s="13"/>
      <c r="AC1159" s="13"/>
      <c r="AD1159" s="13"/>
      <c r="AE1159" s="13"/>
      <c r="AT1159" s="237" t="s">
        <v>134</v>
      </c>
      <c r="AU1159" s="237" t="s">
        <v>81</v>
      </c>
      <c r="AV1159" s="13" t="s">
        <v>81</v>
      </c>
      <c r="AW1159" s="13" t="s">
        <v>31</v>
      </c>
      <c r="AX1159" s="13" t="s">
        <v>74</v>
      </c>
      <c r="AY1159" s="237" t="s">
        <v>126</v>
      </c>
    </row>
    <row r="1160" s="13" customFormat="1">
      <c r="A1160" s="13"/>
      <c r="B1160" s="226"/>
      <c r="C1160" s="227"/>
      <c r="D1160" s="228" t="s">
        <v>134</v>
      </c>
      <c r="E1160" s="229" t="s">
        <v>1</v>
      </c>
      <c r="F1160" s="230" t="s">
        <v>490</v>
      </c>
      <c r="G1160" s="227"/>
      <c r="H1160" s="231">
        <v>17.199999999999999</v>
      </c>
      <c r="I1160" s="232"/>
      <c r="J1160" s="227"/>
      <c r="K1160" s="227"/>
      <c r="L1160" s="233"/>
      <c r="M1160" s="234"/>
      <c r="N1160" s="235"/>
      <c r="O1160" s="235"/>
      <c r="P1160" s="235"/>
      <c r="Q1160" s="235"/>
      <c r="R1160" s="235"/>
      <c r="S1160" s="235"/>
      <c r="T1160" s="236"/>
      <c r="U1160" s="13"/>
      <c r="V1160" s="13"/>
      <c r="W1160" s="13"/>
      <c r="X1160" s="13"/>
      <c r="Y1160" s="13"/>
      <c r="Z1160" s="13"/>
      <c r="AA1160" s="13"/>
      <c r="AB1160" s="13"/>
      <c r="AC1160" s="13"/>
      <c r="AD1160" s="13"/>
      <c r="AE1160" s="13"/>
      <c r="AT1160" s="237" t="s">
        <v>134</v>
      </c>
      <c r="AU1160" s="237" t="s">
        <v>81</v>
      </c>
      <c r="AV1160" s="13" t="s">
        <v>81</v>
      </c>
      <c r="AW1160" s="13" t="s">
        <v>31</v>
      </c>
      <c r="AX1160" s="13" t="s">
        <v>74</v>
      </c>
      <c r="AY1160" s="237" t="s">
        <v>126</v>
      </c>
    </row>
    <row r="1161" s="13" customFormat="1">
      <c r="A1161" s="13"/>
      <c r="B1161" s="226"/>
      <c r="C1161" s="227"/>
      <c r="D1161" s="228" t="s">
        <v>134</v>
      </c>
      <c r="E1161" s="229" t="s">
        <v>1</v>
      </c>
      <c r="F1161" s="230" t="s">
        <v>491</v>
      </c>
      <c r="G1161" s="227"/>
      <c r="H1161" s="231">
        <v>22.539999999999999</v>
      </c>
      <c r="I1161" s="232"/>
      <c r="J1161" s="227"/>
      <c r="K1161" s="227"/>
      <c r="L1161" s="233"/>
      <c r="M1161" s="234"/>
      <c r="N1161" s="235"/>
      <c r="O1161" s="235"/>
      <c r="P1161" s="235"/>
      <c r="Q1161" s="235"/>
      <c r="R1161" s="235"/>
      <c r="S1161" s="235"/>
      <c r="T1161" s="236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7" t="s">
        <v>134</v>
      </c>
      <c r="AU1161" s="237" t="s">
        <v>81</v>
      </c>
      <c r="AV1161" s="13" t="s">
        <v>81</v>
      </c>
      <c r="AW1161" s="13" t="s">
        <v>31</v>
      </c>
      <c r="AX1161" s="13" t="s">
        <v>74</v>
      </c>
      <c r="AY1161" s="237" t="s">
        <v>126</v>
      </c>
    </row>
    <row r="1162" s="13" customFormat="1">
      <c r="A1162" s="13"/>
      <c r="B1162" s="226"/>
      <c r="C1162" s="227"/>
      <c r="D1162" s="228" t="s">
        <v>134</v>
      </c>
      <c r="E1162" s="229" t="s">
        <v>1</v>
      </c>
      <c r="F1162" s="230" t="s">
        <v>492</v>
      </c>
      <c r="G1162" s="227"/>
      <c r="H1162" s="231">
        <v>35.950000000000003</v>
      </c>
      <c r="I1162" s="232"/>
      <c r="J1162" s="227"/>
      <c r="K1162" s="227"/>
      <c r="L1162" s="233"/>
      <c r="M1162" s="234"/>
      <c r="N1162" s="235"/>
      <c r="O1162" s="235"/>
      <c r="P1162" s="235"/>
      <c r="Q1162" s="235"/>
      <c r="R1162" s="235"/>
      <c r="S1162" s="235"/>
      <c r="T1162" s="236"/>
      <c r="U1162" s="13"/>
      <c r="V1162" s="13"/>
      <c r="W1162" s="13"/>
      <c r="X1162" s="13"/>
      <c r="Y1162" s="13"/>
      <c r="Z1162" s="13"/>
      <c r="AA1162" s="13"/>
      <c r="AB1162" s="13"/>
      <c r="AC1162" s="13"/>
      <c r="AD1162" s="13"/>
      <c r="AE1162" s="13"/>
      <c r="AT1162" s="237" t="s">
        <v>134</v>
      </c>
      <c r="AU1162" s="237" t="s">
        <v>81</v>
      </c>
      <c r="AV1162" s="13" t="s">
        <v>81</v>
      </c>
      <c r="AW1162" s="13" t="s">
        <v>31</v>
      </c>
      <c r="AX1162" s="13" t="s">
        <v>74</v>
      </c>
      <c r="AY1162" s="237" t="s">
        <v>126</v>
      </c>
    </row>
    <row r="1163" s="13" customFormat="1">
      <c r="A1163" s="13"/>
      <c r="B1163" s="226"/>
      <c r="C1163" s="227"/>
      <c r="D1163" s="228" t="s">
        <v>134</v>
      </c>
      <c r="E1163" s="229" t="s">
        <v>1</v>
      </c>
      <c r="F1163" s="230" t="s">
        <v>493</v>
      </c>
      <c r="G1163" s="227"/>
      <c r="H1163" s="231">
        <v>33.57</v>
      </c>
      <c r="I1163" s="232"/>
      <c r="J1163" s="227"/>
      <c r="K1163" s="227"/>
      <c r="L1163" s="233"/>
      <c r="M1163" s="234"/>
      <c r="N1163" s="235"/>
      <c r="O1163" s="235"/>
      <c r="P1163" s="235"/>
      <c r="Q1163" s="235"/>
      <c r="R1163" s="235"/>
      <c r="S1163" s="235"/>
      <c r="T1163" s="236"/>
      <c r="U1163" s="13"/>
      <c r="V1163" s="13"/>
      <c r="W1163" s="13"/>
      <c r="X1163" s="13"/>
      <c r="Y1163" s="13"/>
      <c r="Z1163" s="13"/>
      <c r="AA1163" s="13"/>
      <c r="AB1163" s="13"/>
      <c r="AC1163" s="13"/>
      <c r="AD1163" s="13"/>
      <c r="AE1163" s="13"/>
      <c r="AT1163" s="237" t="s">
        <v>134</v>
      </c>
      <c r="AU1163" s="237" t="s">
        <v>81</v>
      </c>
      <c r="AV1163" s="13" t="s">
        <v>81</v>
      </c>
      <c r="AW1163" s="13" t="s">
        <v>31</v>
      </c>
      <c r="AX1163" s="13" t="s">
        <v>74</v>
      </c>
      <c r="AY1163" s="237" t="s">
        <v>126</v>
      </c>
    </row>
    <row r="1164" s="13" customFormat="1">
      <c r="A1164" s="13"/>
      <c r="B1164" s="226"/>
      <c r="C1164" s="227"/>
      <c r="D1164" s="228" t="s">
        <v>134</v>
      </c>
      <c r="E1164" s="229" t="s">
        <v>1</v>
      </c>
      <c r="F1164" s="230" t="s">
        <v>494</v>
      </c>
      <c r="G1164" s="227"/>
      <c r="H1164" s="231">
        <v>48.469999999999999</v>
      </c>
      <c r="I1164" s="232"/>
      <c r="J1164" s="227"/>
      <c r="K1164" s="227"/>
      <c r="L1164" s="233"/>
      <c r="M1164" s="234"/>
      <c r="N1164" s="235"/>
      <c r="O1164" s="235"/>
      <c r="P1164" s="235"/>
      <c r="Q1164" s="235"/>
      <c r="R1164" s="235"/>
      <c r="S1164" s="235"/>
      <c r="T1164" s="236"/>
      <c r="U1164" s="13"/>
      <c r="V1164" s="13"/>
      <c r="W1164" s="13"/>
      <c r="X1164" s="13"/>
      <c r="Y1164" s="13"/>
      <c r="Z1164" s="13"/>
      <c r="AA1164" s="13"/>
      <c r="AB1164" s="13"/>
      <c r="AC1164" s="13"/>
      <c r="AD1164" s="13"/>
      <c r="AE1164" s="13"/>
      <c r="AT1164" s="237" t="s">
        <v>134</v>
      </c>
      <c r="AU1164" s="237" t="s">
        <v>81</v>
      </c>
      <c r="AV1164" s="13" t="s">
        <v>81</v>
      </c>
      <c r="AW1164" s="13" t="s">
        <v>31</v>
      </c>
      <c r="AX1164" s="13" t="s">
        <v>74</v>
      </c>
      <c r="AY1164" s="237" t="s">
        <v>126</v>
      </c>
    </row>
    <row r="1165" s="13" customFormat="1">
      <c r="A1165" s="13"/>
      <c r="B1165" s="226"/>
      <c r="C1165" s="227"/>
      <c r="D1165" s="228" t="s">
        <v>134</v>
      </c>
      <c r="E1165" s="229" t="s">
        <v>1</v>
      </c>
      <c r="F1165" s="230" t="s">
        <v>495</v>
      </c>
      <c r="G1165" s="227"/>
      <c r="H1165" s="231">
        <v>39.5</v>
      </c>
      <c r="I1165" s="232"/>
      <c r="J1165" s="227"/>
      <c r="K1165" s="227"/>
      <c r="L1165" s="233"/>
      <c r="M1165" s="234"/>
      <c r="N1165" s="235"/>
      <c r="O1165" s="235"/>
      <c r="P1165" s="235"/>
      <c r="Q1165" s="235"/>
      <c r="R1165" s="235"/>
      <c r="S1165" s="235"/>
      <c r="T1165" s="236"/>
      <c r="U1165" s="13"/>
      <c r="V1165" s="13"/>
      <c r="W1165" s="13"/>
      <c r="X1165" s="13"/>
      <c r="Y1165" s="13"/>
      <c r="Z1165" s="13"/>
      <c r="AA1165" s="13"/>
      <c r="AB1165" s="13"/>
      <c r="AC1165" s="13"/>
      <c r="AD1165" s="13"/>
      <c r="AE1165" s="13"/>
      <c r="AT1165" s="237" t="s">
        <v>134</v>
      </c>
      <c r="AU1165" s="237" t="s">
        <v>81</v>
      </c>
      <c r="AV1165" s="13" t="s">
        <v>81</v>
      </c>
      <c r="AW1165" s="13" t="s">
        <v>31</v>
      </c>
      <c r="AX1165" s="13" t="s">
        <v>74</v>
      </c>
      <c r="AY1165" s="237" t="s">
        <v>126</v>
      </c>
    </row>
    <row r="1166" s="13" customFormat="1">
      <c r="A1166" s="13"/>
      <c r="B1166" s="226"/>
      <c r="C1166" s="227"/>
      <c r="D1166" s="228" t="s">
        <v>134</v>
      </c>
      <c r="E1166" s="229" t="s">
        <v>1</v>
      </c>
      <c r="F1166" s="230" t="s">
        <v>496</v>
      </c>
      <c r="G1166" s="227"/>
      <c r="H1166" s="231">
        <v>38.969999999999999</v>
      </c>
      <c r="I1166" s="232"/>
      <c r="J1166" s="227"/>
      <c r="K1166" s="227"/>
      <c r="L1166" s="233"/>
      <c r="M1166" s="234"/>
      <c r="N1166" s="235"/>
      <c r="O1166" s="235"/>
      <c r="P1166" s="235"/>
      <c r="Q1166" s="235"/>
      <c r="R1166" s="235"/>
      <c r="S1166" s="235"/>
      <c r="T1166" s="236"/>
      <c r="U1166" s="13"/>
      <c r="V1166" s="13"/>
      <c r="W1166" s="13"/>
      <c r="X1166" s="13"/>
      <c r="Y1166" s="13"/>
      <c r="Z1166" s="13"/>
      <c r="AA1166" s="13"/>
      <c r="AB1166" s="13"/>
      <c r="AC1166" s="13"/>
      <c r="AD1166" s="13"/>
      <c r="AE1166" s="13"/>
      <c r="AT1166" s="237" t="s">
        <v>134</v>
      </c>
      <c r="AU1166" s="237" t="s">
        <v>81</v>
      </c>
      <c r="AV1166" s="13" t="s">
        <v>81</v>
      </c>
      <c r="AW1166" s="13" t="s">
        <v>31</v>
      </c>
      <c r="AX1166" s="13" t="s">
        <v>74</v>
      </c>
      <c r="AY1166" s="237" t="s">
        <v>126</v>
      </c>
    </row>
    <row r="1167" s="13" customFormat="1">
      <c r="A1167" s="13"/>
      <c r="B1167" s="226"/>
      <c r="C1167" s="227"/>
      <c r="D1167" s="228" t="s">
        <v>134</v>
      </c>
      <c r="E1167" s="229" t="s">
        <v>1</v>
      </c>
      <c r="F1167" s="230" t="s">
        <v>497</v>
      </c>
      <c r="G1167" s="227"/>
      <c r="H1167" s="231">
        <v>33.049999999999997</v>
      </c>
      <c r="I1167" s="232"/>
      <c r="J1167" s="227"/>
      <c r="K1167" s="227"/>
      <c r="L1167" s="233"/>
      <c r="M1167" s="234"/>
      <c r="N1167" s="235"/>
      <c r="O1167" s="235"/>
      <c r="P1167" s="235"/>
      <c r="Q1167" s="235"/>
      <c r="R1167" s="235"/>
      <c r="S1167" s="235"/>
      <c r="T1167" s="236"/>
      <c r="U1167" s="13"/>
      <c r="V1167" s="13"/>
      <c r="W1167" s="13"/>
      <c r="X1167" s="13"/>
      <c r="Y1167" s="13"/>
      <c r="Z1167" s="13"/>
      <c r="AA1167" s="13"/>
      <c r="AB1167" s="13"/>
      <c r="AC1167" s="13"/>
      <c r="AD1167" s="13"/>
      <c r="AE1167" s="13"/>
      <c r="AT1167" s="237" t="s">
        <v>134</v>
      </c>
      <c r="AU1167" s="237" t="s">
        <v>81</v>
      </c>
      <c r="AV1167" s="13" t="s">
        <v>81</v>
      </c>
      <c r="AW1167" s="13" t="s">
        <v>31</v>
      </c>
      <c r="AX1167" s="13" t="s">
        <v>74</v>
      </c>
      <c r="AY1167" s="237" t="s">
        <v>126</v>
      </c>
    </row>
    <row r="1168" s="13" customFormat="1">
      <c r="A1168" s="13"/>
      <c r="B1168" s="226"/>
      <c r="C1168" s="227"/>
      <c r="D1168" s="228" t="s">
        <v>134</v>
      </c>
      <c r="E1168" s="229" t="s">
        <v>1</v>
      </c>
      <c r="F1168" s="230" t="s">
        <v>498</v>
      </c>
      <c r="G1168" s="227"/>
      <c r="H1168" s="231">
        <v>30.420000000000002</v>
      </c>
      <c r="I1168" s="232"/>
      <c r="J1168" s="227"/>
      <c r="K1168" s="227"/>
      <c r="L1168" s="233"/>
      <c r="M1168" s="234"/>
      <c r="N1168" s="235"/>
      <c r="O1168" s="235"/>
      <c r="P1168" s="235"/>
      <c r="Q1168" s="235"/>
      <c r="R1168" s="235"/>
      <c r="S1168" s="235"/>
      <c r="T1168" s="236"/>
      <c r="U1168" s="13"/>
      <c r="V1168" s="13"/>
      <c r="W1168" s="13"/>
      <c r="X1168" s="13"/>
      <c r="Y1168" s="13"/>
      <c r="Z1168" s="13"/>
      <c r="AA1168" s="13"/>
      <c r="AB1168" s="13"/>
      <c r="AC1168" s="13"/>
      <c r="AD1168" s="13"/>
      <c r="AE1168" s="13"/>
      <c r="AT1168" s="237" t="s">
        <v>134</v>
      </c>
      <c r="AU1168" s="237" t="s">
        <v>81</v>
      </c>
      <c r="AV1168" s="13" t="s">
        <v>81</v>
      </c>
      <c r="AW1168" s="13" t="s">
        <v>31</v>
      </c>
      <c r="AX1168" s="13" t="s">
        <v>74</v>
      </c>
      <c r="AY1168" s="237" t="s">
        <v>126</v>
      </c>
    </row>
    <row r="1169" s="13" customFormat="1">
      <c r="A1169" s="13"/>
      <c r="B1169" s="226"/>
      <c r="C1169" s="227"/>
      <c r="D1169" s="228" t="s">
        <v>134</v>
      </c>
      <c r="E1169" s="229" t="s">
        <v>1</v>
      </c>
      <c r="F1169" s="230" t="s">
        <v>499</v>
      </c>
      <c r="G1169" s="227"/>
      <c r="H1169" s="231">
        <v>16.949999999999999</v>
      </c>
      <c r="I1169" s="232"/>
      <c r="J1169" s="227"/>
      <c r="K1169" s="227"/>
      <c r="L1169" s="233"/>
      <c r="M1169" s="234"/>
      <c r="N1169" s="235"/>
      <c r="O1169" s="235"/>
      <c r="P1169" s="235"/>
      <c r="Q1169" s="235"/>
      <c r="R1169" s="235"/>
      <c r="S1169" s="235"/>
      <c r="T1169" s="236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7" t="s">
        <v>134</v>
      </c>
      <c r="AU1169" s="237" t="s">
        <v>81</v>
      </c>
      <c r="AV1169" s="13" t="s">
        <v>81</v>
      </c>
      <c r="AW1169" s="13" t="s">
        <v>31</v>
      </c>
      <c r="AX1169" s="13" t="s">
        <v>74</v>
      </c>
      <c r="AY1169" s="237" t="s">
        <v>126</v>
      </c>
    </row>
    <row r="1170" s="13" customFormat="1">
      <c r="A1170" s="13"/>
      <c r="B1170" s="226"/>
      <c r="C1170" s="227"/>
      <c r="D1170" s="228" t="s">
        <v>134</v>
      </c>
      <c r="E1170" s="229" t="s">
        <v>1</v>
      </c>
      <c r="F1170" s="230" t="s">
        <v>500</v>
      </c>
      <c r="G1170" s="227"/>
      <c r="H1170" s="231">
        <v>40.460000000000001</v>
      </c>
      <c r="I1170" s="232"/>
      <c r="J1170" s="227"/>
      <c r="K1170" s="227"/>
      <c r="L1170" s="233"/>
      <c r="M1170" s="234"/>
      <c r="N1170" s="235"/>
      <c r="O1170" s="235"/>
      <c r="P1170" s="235"/>
      <c r="Q1170" s="235"/>
      <c r="R1170" s="235"/>
      <c r="S1170" s="235"/>
      <c r="T1170" s="236"/>
      <c r="U1170" s="13"/>
      <c r="V1170" s="13"/>
      <c r="W1170" s="13"/>
      <c r="X1170" s="13"/>
      <c r="Y1170" s="13"/>
      <c r="Z1170" s="13"/>
      <c r="AA1170" s="13"/>
      <c r="AB1170" s="13"/>
      <c r="AC1170" s="13"/>
      <c r="AD1170" s="13"/>
      <c r="AE1170" s="13"/>
      <c r="AT1170" s="237" t="s">
        <v>134</v>
      </c>
      <c r="AU1170" s="237" t="s">
        <v>81</v>
      </c>
      <c r="AV1170" s="13" t="s">
        <v>81</v>
      </c>
      <c r="AW1170" s="13" t="s">
        <v>31</v>
      </c>
      <c r="AX1170" s="13" t="s">
        <v>74</v>
      </c>
      <c r="AY1170" s="237" t="s">
        <v>126</v>
      </c>
    </row>
    <row r="1171" s="13" customFormat="1">
      <c r="A1171" s="13"/>
      <c r="B1171" s="226"/>
      <c r="C1171" s="227"/>
      <c r="D1171" s="228" t="s">
        <v>134</v>
      </c>
      <c r="E1171" s="229" t="s">
        <v>1</v>
      </c>
      <c r="F1171" s="230" t="s">
        <v>501</v>
      </c>
      <c r="G1171" s="227"/>
      <c r="H1171" s="231">
        <v>42.100000000000001</v>
      </c>
      <c r="I1171" s="232"/>
      <c r="J1171" s="227"/>
      <c r="K1171" s="227"/>
      <c r="L1171" s="233"/>
      <c r="M1171" s="234"/>
      <c r="N1171" s="235"/>
      <c r="O1171" s="235"/>
      <c r="P1171" s="235"/>
      <c r="Q1171" s="235"/>
      <c r="R1171" s="235"/>
      <c r="S1171" s="235"/>
      <c r="T1171" s="236"/>
      <c r="U1171" s="13"/>
      <c r="V1171" s="13"/>
      <c r="W1171" s="13"/>
      <c r="X1171" s="13"/>
      <c r="Y1171" s="13"/>
      <c r="Z1171" s="13"/>
      <c r="AA1171" s="13"/>
      <c r="AB1171" s="13"/>
      <c r="AC1171" s="13"/>
      <c r="AD1171" s="13"/>
      <c r="AE1171" s="13"/>
      <c r="AT1171" s="237" t="s">
        <v>134</v>
      </c>
      <c r="AU1171" s="237" t="s">
        <v>81</v>
      </c>
      <c r="AV1171" s="13" t="s">
        <v>81</v>
      </c>
      <c r="AW1171" s="13" t="s">
        <v>31</v>
      </c>
      <c r="AX1171" s="13" t="s">
        <v>74</v>
      </c>
      <c r="AY1171" s="237" t="s">
        <v>126</v>
      </c>
    </row>
    <row r="1172" s="13" customFormat="1">
      <c r="A1172" s="13"/>
      <c r="B1172" s="226"/>
      <c r="C1172" s="227"/>
      <c r="D1172" s="228" t="s">
        <v>134</v>
      </c>
      <c r="E1172" s="229" t="s">
        <v>1</v>
      </c>
      <c r="F1172" s="230" t="s">
        <v>502</v>
      </c>
      <c r="G1172" s="227"/>
      <c r="H1172" s="231">
        <v>24.850000000000001</v>
      </c>
      <c r="I1172" s="232"/>
      <c r="J1172" s="227"/>
      <c r="K1172" s="227"/>
      <c r="L1172" s="233"/>
      <c r="M1172" s="234"/>
      <c r="N1172" s="235"/>
      <c r="O1172" s="235"/>
      <c r="P1172" s="235"/>
      <c r="Q1172" s="235"/>
      <c r="R1172" s="235"/>
      <c r="S1172" s="235"/>
      <c r="T1172" s="236"/>
      <c r="U1172" s="13"/>
      <c r="V1172" s="13"/>
      <c r="W1172" s="13"/>
      <c r="X1172" s="13"/>
      <c r="Y1172" s="13"/>
      <c r="Z1172" s="13"/>
      <c r="AA1172" s="13"/>
      <c r="AB1172" s="13"/>
      <c r="AC1172" s="13"/>
      <c r="AD1172" s="13"/>
      <c r="AE1172" s="13"/>
      <c r="AT1172" s="237" t="s">
        <v>134</v>
      </c>
      <c r="AU1172" s="237" t="s">
        <v>81</v>
      </c>
      <c r="AV1172" s="13" t="s">
        <v>81</v>
      </c>
      <c r="AW1172" s="13" t="s">
        <v>31</v>
      </c>
      <c r="AX1172" s="13" t="s">
        <v>74</v>
      </c>
      <c r="AY1172" s="237" t="s">
        <v>126</v>
      </c>
    </row>
    <row r="1173" s="13" customFormat="1">
      <c r="A1173" s="13"/>
      <c r="B1173" s="226"/>
      <c r="C1173" s="227"/>
      <c r="D1173" s="228" t="s">
        <v>134</v>
      </c>
      <c r="E1173" s="229" t="s">
        <v>1</v>
      </c>
      <c r="F1173" s="230" t="s">
        <v>503</v>
      </c>
      <c r="G1173" s="227"/>
      <c r="H1173" s="231">
        <v>25.559999999999999</v>
      </c>
      <c r="I1173" s="232"/>
      <c r="J1173" s="227"/>
      <c r="K1173" s="227"/>
      <c r="L1173" s="233"/>
      <c r="M1173" s="234"/>
      <c r="N1173" s="235"/>
      <c r="O1173" s="235"/>
      <c r="P1173" s="235"/>
      <c r="Q1173" s="235"/>
      <c r="R1173" s="235"/>
      <c r="S1173" s="235"/>
      <c r="T1173" s="236"/>
      <c r="U1173" s="13"/>
      <c r="V1173" s="13"/>
      <c r="W1173" s="13"/>
      <c r="X1173" s="13"/>
      <c r="Y1173" s="13"/>
      <c r="Z1173" s="13"/>
      <c r="AA1173" s="13"/>
      <c r="AB1173" s="13"/>
      <c r="AC1173" s="13"/>
      <c r="AD1173" s="13"/>
      <c r="AE1173" s="13"/>
      <c r="AT1173" s="237" t="s">
        <v>134</v>
      </c>
      <c r="AU1173" s="237" t="s">
        <v>81</v>
      </c>
      <c r="AV1173" s="13" t="s">
        <v>81</v>
      </c>
      <c r="AW1173" s="13" t="s">
        <v>31</v>
      </c>
      <c r="AX1173" s="13" t="s">
        <v>74</v>
      </c>
      <c r="AY1173" s="237" t="s">
        <v>126</v>
      </c>
    </row>
    <row r="1174" s="13" customFormat="1">
      <c r="A1174" s="13"/>
      <c r="B1174" s="226"/>
      <c r="C1174" s="227"/>
      <c r="D1174" s="228" t="s">
        <v>134</v>
      </c>
      <c r="E1174" s="229" t="s">
        <v>1</v>
      </c>
      <c r="F1174" s="230" t="s">
        <v>504</v>
      </c>
      <c r="G1174" s="227"/>
      <c r="H1174" s="231">
        <v>29.149999999999999</v>
      </c>
      <c r="I1174" s="232"/>
      <c r="J1174" s="227"/>
      <c r="K1174" s="227"/>
      <c r="L1174" s="233"/>
      <c r="M1174" s="234"/>
      <c r="N1174" s="235"/>
      <c r="O1174" s="235"/>
      <c r="P1174" s="235"/>
      <c r="Q1174" s="235"/>
      <c r="R1174" s="235"/>
      <c r="S1174" s="235"/>
      <c r="T1174" s="236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7" t="s">
        <v>134</v>
      </c>
      <c r="AU1174" s="237" t="s">
        <v>81</v>
      </c>
      <c r="AV1174" s="13" t="s">
        <v>81</v>
      </c>
      <c r="AW1174" s="13" t="s">
        <v>31</v>
      </c>
      <c r="AX1174" s="13" t="s">
        <v>74</v>
      </c>
      <c r="AY1174" s="237" t="s">
        <v>126</v>
      </c>
    </row>
    <row r="1175" s="13" customFormat="1">
      <c r="A1175" s="13"/>
      <c r="B1175" s="226"/>
      <c r="C1175" s="227"/>
      <c r="D1175" s="228" t="s">
        <v>134</v>
      </c>
      <c r="E1175" s="229" t="s">
        <v>1</v>
      </c>
      <c r="F1175" s="230" t="s">
        <v>505</v>
      </c>
      <c r="G1175" s="227"/>
      <c r="H1175" s="231">
        <v>8.7100000000000009</v>
      </c>
      <c r="I1175" s="232"/>
      <c r="J1175" s="227"/>
      <c r="K1175" s="227"/>
      <c r="L1175" s="233"/>
      <c r="M1175" s="234"/>
      <c r="N1175" s="235"/>
      <c r="O1175" s="235"/>
      <c r="P1175" s="235"/>
      <c r="Q1175" s="235"/>
      <c r="R1175" s="235"/>
      <c r="S1175" s="235"/>
      <c r="T1175" s="236"/>
      <c r="U1175" s="13"/>
      <c r="V1175" s="13"/>
      <c r="W1175" s="13"/>
      <c r="X1175" s="13"/>
      <c r="Y1175" s="13"/>
      <c r="Z1175" s="13"/>
      <c r="AA1175" s="13"/>
      <c r="AB1175" s="13"/>
      <c r="AC1175" s="13"/>
      <c r="AD1175" s="13"/>
      <c r="AE1175" s="13"/>
      <c r="AT1175" s="237" t="s">
        <v>134</v>
      </c>
      <c r="AU1175" s="237" t="s">
        <v>81</v>
      </c>
      <c r="AV1175" s="13" t="s">
        <v>81</v>
      </c>
      <c r="AW1175" s="13" t="s">
        <v>31</v>
      </c>
      <c r="AX1175" s="13" t="s">
        <v>74</v>
      </c>
      <c r="AY1175" s="237" t="s">
        <v>126</v>
      </c>
    </row>
    <row r="1176" s="13" customFormat="1">
      <c r="A1176" s="13"/>
      <c r="B1176" s="226"/>
      <c r="C1176" s="227"/>
      <c r="D1176" s="228" t="s">
        <v>134</v>
      </c>
      <c r="E1176" s="229" t="s">
        <v>1</v>
      </c>
      <c r="F1176" s="230" t="s">
        <v>506</v>
      </c>
      <c r="G1176" s="227"/>
      <c r="H1176" s="231">
        <v>24.699999999999999</v>
      </c>
      <c r="I1176" s="232"/>
      <c r="J1176" s="227"/>
      <c r="K1176" s="227"/>
      <c r="L1176" s="233"/>
      <c r="M1176" s="234"/>
      <c r="N1176" s="235"/>
      <c r="O1176" s="235"/>
      <c r="P1176" s="235"/>
      <c r="Q1176" s="235"/>
      <c r="R1176" s="235"/>
      <c r="S1176" s="235"/>
      <c r="T1176" s="236"/>
      <c r="U1176" s="13"/>
      <c r="V1176" s="13"/>
      <c r="W1176" s="13"/>
      <c r="X1176" s="13"/>
      <c r="Y1176" s="13"/>
      <c r="Z1176" s="13"/>
      <c r="AA1176" s="13"/>
      <c r="AB1176" s="13"/>
      <c r="AC1176" s="13"/>
      <c r="AD1176" s="13"/>
      <c r="AE1176" s="13"/>
      <c r="AT1176" s="237" t="s">
        <v>134</v>
      </c>
      <c r="AU1176" s="237" t="s">
        <v>81</v>
      </c>
      <c r="AV1176" s="13" t="s">
        <v>81</v>
      </c>
      <c r="AW1176" s="13" t="s">
        <v>31</v>
      </c>
      <c r="AX1176" s="13" t="s">
        <v>74</v>
      </c>
      <c r="AY1176" s="237" t="s">
        <v>126</v>
      </c>
    </row>
    <row r="1177" s="13" customFormat="1">
      <c r="A1177" s="13"/>
      <c r="B1177" s="226"/>
      <c r="C1177" s="227"/>
      <c r="D1177" s="228" t="s">
        <v>134</v>
      </c>
      <c r="E1177" s="229" t="s">
        <v>1</v>
      </c>
      <c r="F1177" s="230" t="s">
        <v>507</v>
      </c>
      <c r="G1177" s="227"/>
      <c r="H1177" s="231">
        <v>24.870000000000001</v>
      </c>
      <c r="I1177" s="232"/>
      <c r="J1177" s="227"/>
      <c r="K1177" s="227"/>
      <c r="L1177" s="233"/>
      <c r="M1177" s="234"/>
      <c r="N1177" s="235"/>
      <c r="O1177" s="235"/>
      <c r="P1177" s="235"/>
      <c r="Q1177" s="235"/>
      <c r="R1177" s="235"/>
      <c r="S1177" s="235"/>
      <c r="T1177" s="236"/>
      <c r="U1177" s="13"/>
      <c r="V1177" s="13"/>
      <c r="W1177" s="13"/>
      <c r="X1177" s="13"/>
      <c r="Y1177" s="13"/>
      <c r="Z1177" s="13"/>
      <c r="AA1177" s="13"/>
      <c r="AB1177" s="13"/>
      <c r="AC1177" s="13"/>
      <c r="AD1177" s="13"/>
      <c r="AE1177" s="13"/>
      <c r="AT1177" s="237" t="s">
        <v>134</v>
      </c>
      <c r="AU1177" s="237" t="s">
        <v>81</v>
      </c>
      <c r="AV1177" s="13" t="s">
        <v>81</v>
      </c>
      <c r="AW1177" s="13" t="s">
        <v>31</v>
      </c>
      <c r="AX1177" s="13" t="s">
        <v>74</v>
      </c>
      <c r="AY1177" s="237" t="s">
        <v>126</v>
      </c>
    </row>
    <row r="1178" s="13" customFormat="1">
      <c r="A1178" s="13"/>
      <c r="B1178" s="226"/>
      <c r="C1178" s="227"/>
      <c r="D1178" s="228" t="s">
        <v>134</v>
      </c>
      <c r="E1178" s="229" t="s">
        <v>1</v>
      </c>
      <c r="F1178" s="230" t="s">
        <v>508</v>
      </c>
      <c r="G1178" s="227"/>
      <c r="H1178" s="231">
        <v>43.619999999999997</v>
      </c>
      <c r="I1178" s="232"/>
      <c r="J1178" s="227"/>
      <c r="K1178" s="227"/>
      <c r="L1178" s="233"/>
      <c r="M1178" s="234"/>
      <c r="N1178" s="235"/>
      <c r="O1178" s="235"/>
      <c r="P1178" s="235"/>
      <c r="Q1178" s="235"/>
      <c r="R1178" s="235"/>
      <c r="S1178" s="235"/>
      <c r="T1178" s="236"/>
      <c r="U1178" s="13"/>
      <c r="V1178" s="13"/>
      <c r="W1178" s="13"/>
      <c r="X1178" s="13"/>
      <c r="Y1178" s="13"/>
      <c r="Z1178" s="13"/>
      <c r="AA1178" s="13"/>
      <c r="AB1178" s="13"/>
      <c r="AC1178" s="13"/>
      <c r="AD1178" s="13"/>
      <c r="AE1178" s="13"/>
      <c r="AT1178" s="237" t="s">
        <v>134</v>
      </c>
      <c r="AU1178" s="237" t="s">
        <v>81</v>
      </c>
      <c r="AV1178" s="13" t="s">
        <v>81</v>
      </c>
      <c r="AW1178" s="13" t="s">
        <v>31</v>
      </c>
      <c r="AX1178" s="13" t="s">
        <v>74</v>
      </c>
      <c r="AY1178" s="237" t="s">
        <v>126</v>
      </c>
    </row>
    <row r="1179" s="13" customFormat="1">
      <c r="A1179" s="13"/>
      <c r="B1179" s="226"/>
      <c r="C1179" s="227"/>
      <c r="D1179" s="228" t="s">
        <v>134</v>
      </c>
      <c r="E1179" s="229" t="s">
        <v>1</v>
      </c>
      <c r="F1179" s="230" t="s">
        <v>509</v>
      </c>
      <c r="G1179" s="227"/>
      <c r="H1179" s="231">
        <v>41.380000000000003</v>
      </c>
      <c r="I1179" s="232"/>
      <c r="J1179" s="227"/>
      <c r="K1179" s="227"/>
      <c r="L1179" s="233"/>
      <c r="M1179" s="234"/>
      <c r="N1179" s="235"/>
      <c r="O1179" s="235"/>
      <c r="P1179" s="235"/>
      <c r="Q1179" s="235"/>
      <c r="R1179" s="235"/>
      <c r="S1179" s="235"/>
      <c r="T1179" s="236"/>
      <c r="U1179" s="13"/>
      <c r="V1179" s="13"/>
      <c r="W1179" s="13"/>
      <c r="X1179" s="13"/>
      <c r="Y1179" s="13"/>
      <c r="Z1179" s="13"/>
      <c r="AA1179" s="13"/>
      <c r="AB1179" s="13"/>
      <c r="AC1179" s="13"/>
      <c r="AD1179" s="13"/>
      <c r="AE1179" s="13"/>
      <c r="AT1179" s="237" t="s">
        <v>134</v>
      </c>
      <c r="AU1179" s="237" t="s">
        <v>81</v>
      </c>
      <c r="AV1179" s="13" t="s">
        <v>81</v>
      </c>
      <c r="AW1179" s="13" t="s">
        <v>31</v>
      </c>
      <c r="AX1179" s="13" t="s">
        <v>74</v>
      </c>
      <c r="AY1179" s="237" t="s">
        <v>126</v>
      </c>
    </row>
    <row r="1180" s="13" customFormat="1">
      <c r="A1180" s="13"/>
      <c r="B1180" s="226"/>
      <c r="C1180" s="227"/>
      <c r="D1180" s="228" t="s">
        <v>134</v>
      </c>
      <c r="E1180" s="229" t="s">
        <v>1</v>
      </c>
      <c r="F1180" s="230" t="s">
        <v>510</v>
      </c>
      <c r="G1180" s="227"/>
      <c r="H1180" s="231">
        <v>43.380000000000003</v>
      </c>
      <c r="I1180" s="232"/>
      <c r="J1180" s="227"/>
      <c r="K1180" s="227"/>
      <c r="L1180" s="233"/>
      <c r="M1180" s="234"/>
      <c r="N1180" s="235"/>
      <c r="O1180" s="235"/>
      <c r="P1180" s="235"/>
      <c r="Q1180" s="235"/>
      <c r="R1180" s="235"/>
      <c r="S1180" s="235"/>
      <c r="T1180" s="236"/>
      <c r="U1180" s="13"/>
      <c r="V1180" s="13"/>
      <c r="W1180" s="13"/>
      <c r="X1180" s="13"/>
      <c r="Y1180" s="13"/>
      <c r="Z1180" s="13"/>
      <c r="AA1180" s="13"/>
      <c r="AB1180" s="13"/>
      <c r="AC1180" s="13"/>
      <c r="AD1180" s="13"/>
      <c r="AE1180" s="13"/>
      <c r="AT1180" s="237" t="s">
        <v>134</v>
      </c>
      <c r="AU1180" s="237" t="s">
        <v>81</v>
      </c>
      <c r="AV1180" s="13" t="s">
        <v>81</v>
      </c>
      <c r="AW1180" s="13" t="s">
        <v>31</v>
      </c>
      <c r="AX1180" s="13" t="s">
        <v>74</v>
      </c>
      <c r="AY1180" s="237" t="s">
        <v>126</v>
      </c>
    </row>
    <row r="1181" s="13" customFormat="1">
      <c r="A1181" s="13"/>
      <c r="B1181" s="226"/>
      <c r="C1181" s="227"/>
      <c r="D1181" s="228" t="s">
        <v>134</v>
      </c>
      <c r="E1181" s="229" t="s">
        <v>1</v>
      </c>
      <c r="F1181" s="230" t="s">
        <v>511</v>
      </c>
      <c r="G1181" s="227"/>
      <c r="H1181" s="231">
        <v>28.109999999999999</v>
      </c>
      <c r="I1181" s="232"/>
      <c r="J1181" s="227"/>
      <c r="K1181" s="227"/>
      <c r="L1181" s="233"/>
      <c r="M1181" s="234"/>
      <c r="N1181" s="235"/>
      <c r="O1181" s="235"/>
      <c r="P1181" s="235"/>
      <c r="Q1181" s="235"/>
      <c r="R1181" s="235"/>
      <c r="S1181" s="235"/>
      <c r="T1181" s="236"/>
      <c r="U1181" s="13"/>
      <c r="V1181" s="13"/>
      <c r="W1181" s="13"/>
      <c r="X1181" s="13"/>
      <c r="Y1181" s="13"/>
      <c r="Z1181" s="13"/>
      <c r="AA1181" s="13"/>
      <c r="AB1181" s="13"/>
      <c r="AC1181" s="13"/>
      <c r="AD1181" s="13"/>
      <c r="AE1181" s="13"/>
      <c r="AT1181" s="237" t="s">
        <v>134</v>
      </c>
      <c r="AU1181" s="237" t="s">
        <v>81</v>
      </c>
      <c r="AV1181" s="13" t="s">
        <v>81</v>
      </c>
      <c r="AW1181" s="13" t="s">
        <v>31</v>
      </c>
      <c r="AX1181" s="13" t="s">
        <v>74</v>
      </c>
      <c r="AY1181" s="237" t="s">
        <v>126</v>
      </c>
    </row>
    <row r="1182" s="13" customFormat="1">
      <c r="A1182" s="13"/>
      <c r="B1182" s="226"/>
      <c r="C1182" s="227"/>
      <c r="D1182" s="228" t="s">
        <v>134</v>
      </c>
      <c r="E1182" s="229" t="s">
        <v>1</v>
      </c>
      <c r="F1182" s="230" t="s">
        <v>512</v>
      </c>
      <c r="G1182" s="227"/>
      <c r="H1182" s="231">
        <v>35.770000000000003</v>
      </c>
      <c r="I1182" s="232"/>
      <c r="J1182" s="227"/>
      <c r="K1182" s="227"/>
      <c r="L1182" s="233"/>
      <c r="M1182" s="234"/>
      <c r="N1182" s="235"/>
      <c r="O1182" s="235"/>
      <c r="P1182" s="235"/>
      <c r="Q1182" s="235"/>
      <c r="R1182" s="235"/>
      <c r="S1182" s="235"/>
      <c r="T1182" s="236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7" t="s">
        <v>134</v>
      </c>
      <c r="AU1182" s="237" t="s">
        <v>81</v>
      </c>
      <c r="AV1182" s="13" t="s">
        <v>81</v>
      </c>
      <c r="AW1182" s="13" t="s">
        <v>31</v>
      </c>
      <c r="AX1182" s="13" t="s">
        <v>74</v>
      </c>
      <c r="AY1182" s="237" t="s">
        <v>126</v>
      </c>
    </row>
    <row r="1183" s="13" customFormat="1">
      <c r="A1183" s="13"/>
      <c r="B1183" s="226"/>
      <c r="C1183" s="227"/>
      <c r="D1183" s="228" t="s">
        <v>134</v>
      </c>
      <c r="E1183" s="229" t="s">
        <v>1</v>
      </c>
      <c r="F1183" s="230" t="s">
        <v>513</v>
      </c>
      <c r="G1183" s="227"/>
      <c r="H1183" s="231">
        <v>20.100000000000001</v>
      </c>
      <c r="I1183" s="232"/>
      <c r="J1183" s="227"/>
      <c r="K1183" s="227"/>
      <c r="L1183" s="233"/>
      <c r="M1183" s="234"/>
      <c r="N1183" s="235"/>
      <c r="O1183" s="235"/>
      <c r="P1183" s="235"/>
      <c r="Q1183" s="235"/>
      <c r="R1183" s="235"/>
      <c r="S1183" s="235"/>
      <c r="T1183" s="236"/>
      <c r="U1183" s="13"/>
      <c r="V1183" s="13"/>
      <c r="W1183" s="13"/>
      <c r="X1183" s="13"/>
      <c r="Y1183" s="13"/>
      <c r="Z1183" s="13"/>
      <c r="AA1183" s="13"/>
      <c r="AB1183" s="13"/>
      <c r="AC1183" s="13"/>
      <c r="AD1183" s="13"/>
      <c r="AE1183" s="13"/>
      <c r="AT1183" s="237" t="s">
        <v>134</v>
      </c>
      <c r="AU1183" s="237" t="s">
        <v>81</v>
      </c>
      <c r="AV1183" s="13" t="s">
        <v>81</v>
      </c>
      <c r="AW1183" s="13" t="s">
        <v>31</v>
      </c>
      <c r="AX1183" s="13" t="s">
        <v>74</v>
      </c>
      <c r="AY1183" s="237" t="s">
        <v>126</v>
      </c>
    </row>
    <row r="1184" s="13" customFormat="1">
      <c r="A1184" s="13"/>
      <c r="B1184" s="226"/>
      <c r="C1184" s="227"/>
      <c r="D1184" s="228" t="s">
        <v>134</v>
      </c>
      <c r="E1184" s="229" t="s">
        <v>1</v>
      </c>
      <c r="F1184" s="230" t="s">
        <v>514</v>
      </c>
      <c r="G1184" s="227"/>
      <c r="H1184" s="231">
        <v>24.190000000000001</v>
      </c>
      <c r="I1184" s="232"/>
      <c r="J1184" s="227"/>
      <c r="K1184" s="227"/>
      <c r="L1184" s="233"/>
      <c r="M1184" s="234"/>
      <c r="N1184" s="235"/>
      <c r="O1184" s="235"/>
      <c r="P1184" s="235"/>
      <c r="Q1184" s="235"/>
      <c r="R1184" s="235"/>
      <c r="S1184" s="235"/>
      <c r="T1184" s="236"/>
      <c r="U1184" s="13"/>
      <c r="V1184" s="13"/>
      <c r="W1184" s="13"/>
      <c r="X1184" s="13"/>
      <c r="Y1184" s="13"/>
      <c r="Z1184" s="13"/>
      <c r="AA1184" s="13"/>
      <c r="AB1184" s="13"/>
      <c r="AC1184" s="13"/>
      <c r="AD1184" s="13"/>
      <c r="AE1184" s="13"/>
      <c r="AT1184" s="237" t="s">
        <v>134</v>
      </c>
      <c r="AU1184" s="237" t="s">
        <v>81</v>
      </c>
      <c r="AV1184" s="13" t="s">
        <v>81</v>
      </c>
      <c r="AW1184" s="13" t="s">
        <v>31</v>
      </c>
      <c r="AX1184" s="13" t="s">
        <v>74</v>
      </c>
      <c r="AY1184" s="237" t="s">
        <v>126</v>
      </c>
    </row>
    <row r="1185" s="13" customFormat="1">
      <c r="A1185" s="13"/>
      <c r="B1185" s="226"/>
      <c r="C1185" s="227"/>
      <c r="D1185" s="228" t="s">
        <v>134</v>
      </c>
      <c r="E1185" s="229" t="s">
        <v>1</v>
      </c>
      <c r="F1185" s="230" t="s">
        <v>515</v>
      </c>
      <c r="G1185" s="227"/>
      <c r="H1185" s="231">
        <v>15.630000000000001</v>
      </c>
      <c r="I1185" s="232"/>
      <c r="J1185" s="227"/>
      <c r="K1185" s="227"/>
      <c r="L1185" s="233"/>
      <c r="M1185" s="234"/>
      <c r="N1185" s="235"/>
      <c r="O1185" s="235"/>
      <c r="P1185" s="235"/>
      <c r="Q1185" s="235"/>
      <c r="R1185" s="235"/>
      <c r="S1185" s="235"/>
      <c r="T1185" s="236"/>
      <c r="U1185" s="13"/>
      <c r="V1185" s="13"/>
      <c r="W1185" s="13"/>
      <c r="X1185" s="13"/>
      <c r="Y1185" s="13"/>
      <c r="Z1185" s="13"/>
      <c r="AA1185" s="13"/>
      <c r="AB1185" s="13"/>
      <c r="AC1185" s="13"/>
      <c r="AD1185" s="13"/>
      <c r="AE1185" s="13"/>
      <c r="AT1185" s="237" t="s">
        <v>134</v>
      </c>
      <c r="AU1185" s="237" t="s">
        <v>81</v>
      </c>
      <c r="AV1185" s="13" t="s">
        <v>81</v>
      </c>
      <c r="AW1185" s="13" t="s">
        <v>31</v>
      </c>
      <c r="AX1185" s="13" t="s">
        <v>74</v>
      </c>
      <c r="AY1185" s="237" t="s">
        <v>126</v>
      </c>
    </row>
    <row r="1186" s="13" customFormat="1">
      <c r="A1186" s="13"/>
      <c r="B1186" s="226"/>
      <c r="C1186" s="227"/>
      <c r="D1186" s="228" t="s">
        <v>134</v>
      </c>
      <c r="E1186" s="229" t="s">
        <v>1</v>
      </c>
      <c r="F1186" s="230" t="s">
        <v>516</v>
      </c>
      <c r="G1186" s="227"/>
      <c r="H1186" s="231">
        <v>29.199999999999999</v>
      </c>
      <c r="I1186" s="232"/>
      <c r="J1186" s="227"/>
      <c r="K1186" s="227"/>
      <c r="L1186" s="233"/>
      <c r="M1186" s="234"/>
      <c r="N1186" s="235"/>
      <c r="O1186" s="235"/>
      <c r="P1186" s="235"/>
      <c r="Q1186" s="235"/>
      <c r="R1186" s="235"/>
      <c r="S1186" s="235"/>
      <c r="T1186" s="236"/>
      <c r="U1186" s="13"/>
      <c r="V1186" s="13"/>
      <c r="W1186" s="13"/>
      <c r="X1186" s="13"/>
      <c r="Y1186" s="13"/>
      <c r="Z1186" s="13"/>
      <c r="AA1186" s="13"/>
      <c r="AB1186" s="13"/>
      <c r="AC1186" s="13"/>
      <c r="AD1186" s="13"/>
      <c r="AE1186" s="13"/>
      <c r="AT1186" s="237" t="s">
        <v>134</v>
      </c>
      <c r="AU1186" s="237" t="s">
        <v>81</v>
      </c>
      <c r="AV1186" s="13" t="s">
        <v>81</v>
      </c>
      <c r="AW1186" s="13" t="s">
        <v>31</v>
      </c>
      <c r="AX1186" s="13" t="s">
        <v>74</v>
      </c>
      <c r="AY1186" s="237" t="s">
        <v>126</v>
      </c>
    </row>
    <row r="1187" s="13" customFormat="1">
      <c r="A1187" s="13"/>
      <c r="B1187" s="226"/>
      <c r="C1187" s="227"/>
      <c r="D1187" s="228" t="s">
        <v>134</v>
      </c>
      <c r="E1187" s="229" t="s">
        <v>1</v>
      </c>
      <c r="F1187" s="230" t="s">
        <v>517</v>
      </c>
      <c r="G1187" s="227"/>
      <c r="H1187" s="231">
        <v>40.299999999999997</v>
      </c>
      <c r="I1187" s="232"/>
      <c r="J1187" s="227"/>
      <c r="K1187" s="227"/>
      <c r="L1187" s="233"/>
      <c r="M1187" s="234"/>
      <c r="N1187" s="235"/>
      <c r="O1187" s="235"/>
      <c r="P1187" s="235"/>
      <c r="Q1187" s="235"/>
      <c r="R1187" s="235"/>
      <c r="S1187" s="235"/>
      <c r="T1187" s="236"/>
      <c r="U1187" s="13"/>
      <c r="V1187" s="13"/>
      <c r="W1187" s="13"/>
      <c r="X1187" s="13"/>
      <c r="Y1187" s="13"/>
      <c r="Z1187" s="13"/>
      <c r="AA1187" s="13"/>
      <c r="AB1187" s="13"/>
      <c r="AC1187" s="13"/>
      <c r="AD1187" s="13"/>
      <c r="AE1187" s="13"/>
      <c r="AT1187" s="237" t="s">
        <v>134</v>
      </c>
      <c r="AU1187" s="237" t="s">
        <v>81</v>
      </c>
      <c r="AV1187" s="13" t="s">
        <v>81</v>
      </c>
      <c r="AW1187" s="13" t="s">
        <v>31</v>
      </c>
      <c r="AX1187" s="13" t="s">
        <v>74</v>
      </c>
      <c r="AY1187" s="237" t="s">
        <v>126</v>
      </c>
    </row>
    <row r="1188" s="13" customFormat="1">
      <c r="A1188" s="13"/>
      <c r="B1188" s="226"/>
      <c r="C1188" s="227"/>
      <c r="D1188" s="228" t="s">
        <v>134</v>
      </c>
      <c r="E1188" s="229" t="s">
        <v>1</v>
      </c>
      <c r="F1188" s="230" t="s">
        <v>518</v>
      </c>
      <c r="G1188" s="227"/>
      <c r="H1188" s="231">
        <v>40.659999999999997</v>
      </c>
      <c r="I1188" s="232"/>
      <c r="J1188" s="227"/>
      <c r="K1188" s="227"/>
      <c r="L1188" s="233"/>
      <c r="M1188" s="234"/>
      <c r="N1188" s="235"/>
      <c r="O1188" s="235"/>
      <c r="P1188" s="235"/>
      <c r="Q1188" s="235"/>
      <c r="R1188" s="235"/>
      <c r="S1188" s="235"/>
      <c r="T1188" s="236"/>
      <c r="U1188" s="13"/>
      <c r="V1188" s="13"/>
      <c r="W1188" s="13"/>
      <c r="X1188" s="13"/>
      <c r="Y1188" s="13"/>
      <c r="Z1188" s="13"/>
      <c r="AA1188" s="13"/>
      <c r="AB1188" s="13"/>
      <c r="AC1188" s="13"/>
      <c r="AD1188" s="13"/>
      <c r="AE1188" s="13"/>
      <c r="AT1188" s="237" t="s">
        <v>134</v>
      </c>
      <c r="AU1188" s="237" t="s">
        <v>81</v>
      </c>
      <c r="AV1188" s="13" t="s">
        <v>81</v>
      </c>
      <c r="AW1188" s="13" t="s">
        <v>31</v>
      </c>
      <c r="AX1188" s="13" t="s">
        <v>74</v>
      </c>
      <c r="AY1188" s="237" t="s">
        <v>126</v>
      </c>
    </row>
    <row r="1189" s="13" customFormat="1">
      <c r="A1189" s="13"/>
      <c r="B1189" s="226"/>
      <c r="C1189" s="227"/>
      <c r="D1189" s="228" t="s">
        <v>134</v>
      </c>
      <c r="E1189" s="229" t="s">
        <v>1</v>
      </c>
      <c r="F1189" s="230" t="s">
        <v>519</v>
      </c>
      <c r="G1189" s="227"/>
      <c r="H1189" s="231">
        <v>38.350000000000001</v>
      </c>
      <c r="I1189" s="232"/>
      <c r="J1189" s="227"/>
      <c r="K1189" s="227"/>
      <c r="L1189" s="233"/>
      <c r="M1189" s="234"/>
      <c r="N1189" s="235"/>
      <c r="O1189" s="235"/>
      <c r="P1189" s="235"/>
      <c r="Q1189" s="235"/>
      <c r="R1189" s="235"/>
      <c r="S1189" s="235"/>
      <c r="T1189" s="236"/>
      <c r="U1189" s="13"/>
      <c r="V1189" s="13"/>
      <c r="W1189" s="13"/>
      <c r="X1189" s="13"/>
      <c r="Y1189" s="13"/>
      <c r="Z1189" s="13"/>
      <c r="AA1189" s="13"/>
      <c r="AB1189" s="13"/>
      <c r="AC1189" s="13"/>
      <c r="AD1189" s="13"/>
      <c r="AE1189" s="13"/>
      <c r="AT1189" s="237" t="s">
        <v>134</v>
      </c>
      <c r="AU1189" s="237" t="s">
        <v>81</v>
      </c>
      <c r="AV1189" s="13" t="s">
        <v>81</v>
      </c>
      <c r="AW1189" s="13" t="s">
        <v>31</v>
      </c>
      <c r="AX1189" s="13" t="s">
        <v>74</v>
      </c>
      <c r="AY1189" s="237" t="s">
        <v>126</v>
      </c>
    </row>
    <row r="1190" s="13" customFormat="1">
      <c r="A1190" s="13"/>
      <c r="B1190" s="226"/>
      <c r="C1190" s="227"/>
      <c r="D1190" s="228" t="s">
        <v>134</v>
      </c>
      <c r="E1190" s="229" t="s">
        <v>1</v>
      </c>
      <c r="F1190" s="230" t="s">
        <v>520</v>
      </c>
      <c r="G1190" s="227"/>
      <c r="H1190" s="231">
        <v>39.719999999999999</v>
      </c>
      <c r="I1190" s="232"/>
      <c r="J1190" s="227"/>
      <c r="K1190" s="227"/>
      <c r="L1190" s="233"/>
      <c r="M1190" s="234"/>
      <c r="N1190" s="235"/>
      <c r="O1190" s="235"/>
      <c r="P1190" s="235"/>
      <c r="Q1190" s="235"/>
      <c r="R1190" s="235"/>
      <c r="S1190" s="235"/>
      <c r="T1190" s="236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7" t="s">
        <v>134</v>
      </c>
      <c r="AU1190" s="237" t="s">
        <v>81</v>
      </c>
      <c r="AV1190" s="13" t="s">
        <v>81</v>
      </c>
      <c r="AW1190" s="13" t="s">
        <v>31</v>
      </c>
      <c r="AX1190" s="13" t="s">
        <v>74</v>
      </c>
      <c r="AY1190" s="237" t="s">
        <v>126</v>
      </c>
    </row>
    <row r="1191" s="13" customFormat="1">
      <c r="A1191" s="13"/>
      <c r="B1191" s="226"/>
      <c r="C1191" s="227"/>
      <c r="D1191" s="228" t="s">
        <v>134</v>
      </c>
      <c r="E1191" s="229" t="s">
        <v>1</v>
      </c>
      <c r="F1191" s="230" t="s">
        <v>521</v>
      </c>
      <c r="G1191" s="227"/>
      <c r="H1191" s="231">
        <v>41.340000000000003</v>
      </c>
      <c r="I1191" s="232"/>
      <c r="J1191" s="227"/>
      <c r="K1191" s="227"/>
      <c r="L1191" s="233"/>
      <c r="M1191" s="234"/>
      <c r="N1191" s="235"/>
      <c r="O1191" s="235"/>
      <c r="P1191" s="235"/>
      <c r="Q1191" s="235"/>
      <c r="R1191" s="235"/>
      <c r="S1191" s="235"/>
      <c r="T1191" s="236"/>
      <c r="U1191" s="13"/>
      <c r="V1191" s="13"/>
      <c r="W1191" s="13"/>
      <c r="X1191" s="13"/>
      <c r="Y1191" s="13"/>
      <c r="Z1191" s="13"/>
      <c r="AA1191" s="13"/>
      <c r="AB1191" s="13"/>
      <c r="AC1191" s="13"/>
      <c r="AD1191" s="13"/>
      <c r="AE1191" s="13"/>
      <c r="AT1191" s="237" t="s">
        <v>134</v>
      </c>
      <c r="AU1191" s="237" t="s">
        <v>81</v>
      </c>
      <c r="AV1191" s="13" t="s">
        <v>81</v>
      </c>
      <c r="AW1191" s="13" t="s">
        <v>31</v>
      </c>
      <c r="AX1191" s="13" t="s">
        <v>74</v>
      </c>
      <c r="AY1191" s="237" t="s">
        <v>126</v>
      </c>
    </row>
    <row r="1192" s="13" customFormat="1">
      <c r="A1192" s="13"/>
      <c r="B1192" s="226"/>
      <c r="C1192" s="227"/>
      <c r="D1192" s="228" t="s">
        <v>134</v>
      </c>
      <c r="E1192" s="229" t="s">
        <v>1</v>
      </c>
      <c r="F1192" s="230" t="s">
        <v>522</v>
      </c>
      <c r="G1192" s="227"/>
      <c r="H1192" s="231">
        <v>42.950000000000003</v>
      </c>
      <c r="I1192" s="232"/>
      <c r="J1192" s="227"/>
      <c r="K1192" s="227"/>
      <c r="L1192" s="233"/>
      <c r="M1192" s="234"/>
      <c r="N1192" s="235"/>
      <c r="O1192" s="235"/>
      <c r="P1192" s="235"/>
      <c r="Q1192" s="235"/>
      <c r="R1192" s="235"/>
      <c r="S1192" s="235"/>
      <c r="T1192" s="236"/>
      <c r="U1192" s="13"/>
      <c r="V1192" s="13"/>
      <c r="W1192" s="13"/>
      <c r="X1192" s="13"/>
      <c r="Y1192" s="13"/>
      <c r="Z1192" s="13"/>
      <c r="AA1192" s="13"/>
      <c r="AB1192" s="13"/>
      <c r="AC1192" s="13"/>
      <c r="AD1192" s="13"/>
      <c r="AE1192" s="13"/>
      <c r="AT1192" s="237" t="s">
        <v>134</v>
      </c>
      <c r="AU1192" s="237" t="s">
        <v>81</v>
      </c>
      <c r="AV1192" s="13" t="s">
        <v>81</v>
      </c>
      <c r="AW1192" s="13" t="s">
        <v>31</v>
      </c>
      <c r="AX1192" s="13" t="s">
        <v>74</v>
      </c>
      <c r="AY1192" s="237" t="s">
        <v>126</v>
      </c>
    </row>
    <row r="1193" s="13" customFormat="1">
      <c r="A1193" s="13"/>
      <c r="B1193" s="226"/>
      <c r="C1193" s="227"/>
      <c r="D1193" s="228" t="s">
        <v>134</v>
      </c>
      <c r="E1193" s="229" t="s">
        <v>1</v>
      </c>
      <c r="F1193" s="230" t="s">
        <v>523</v>
      </c>
      <c r="G1193" s="227"/>
      <c r="H1193" s="231">
        <v>43.100000000000001</v>
      </c>
      <c r="I1193" s="232"/>
      <c r="J1193" s="227"/>
      <c r="K1193" s="227"/>
      <c r="L1193" s="233"/>
      <c r="M1193" s="234"/>
      <c r="N1193" s="235"/>
      <c r="O1193" s="235"/>
      <c r="P1193" s="235"/>
      <c r="Q1193" s="235"/>
      <c r="R1193" s="235"/>
      <c r="S1193" s="235"/>
      <c r="T1193" s="236"/>
      <c r="U1193" s="13"/>
      <c r="V1193" s="13"/>
      <c r="W1193" s="13"/>
      <c r="X1193" s="13"/>
      <c r="Y1193" s="13"/>
      <c r="Z1193" s="13"/>
      <c r="AA1193" s="13"/>
      <c r="AB1193" s="13"/>
      <c r="AC1193" s="13"/>
      <c r="AD1193" s="13"/>
      <c r="AE1193" s="13"/>
      <c r="AT1193" s="237" t="s">
        <v>134</v>
      </c>
      <c r="AU1193" s="237" t="s">
        <v>81</v>
      </c>
      <c r="AV1193" s="13" t="s">
        <v>81</v>
      </c>
      <c r="AW1193" s="13" t="s">
        <v>31</v>
      </c>
      <c r="AX1193" s="13" t="s">
        <v>74</v>
      </c>
      <c r="AY1193" s="237" t="s">
        <v>126</v>
      </c>
    </row>
    <row r="1194" s="13" customFormat="1">
      <c r="A1194" s="13"/>
      <c r="B1194" s="226"/>
      <c r="C1194" s="227"/>
      <c r="D1194" s="228" t="s">
        <v>134</v>
      </c>
      <c r="E1194" s="229" t="s">
        <v>1</v>
      </c>
      <c r="F1194" s="230" t="s">
        <v>524</v>
      </c>
      <c r="G1194" s="227"/>
      <c r="H1194" s="231">
        <v>41.710000000000001</v>
      </c>
      <c r="I1194" s="232"/>
      <c r="J1194" s="227"/>
      <c r="K1194" s="227"/>
      <c r="L1194" s="233"/>
      <c r="M1194" s="234"/>
      <c r="N1194" s="235"/>
      <c r="O1194" s="235"/>
      <c r="P1194" s="235"/>
      <c r="Q1194" s="235"/>
      <c r="R1194" s="235"/>
      <c r="S1194" s="235"/>
      <c r="T1194" s="236"/>
      <c r="U1194" s="13"/>
      <c r="V1194" s="13"/>
      <c r="W1194" s="13"/>
      <c r="X1194" s="13"/>
      <c r="Y1194" s="13"/>
      <c r="Z1194" s="13"/>
      <c r="AA1194" s="13"/>
      <c r="AB1194" s="13"/>
      <c r="AC1194" s="13"/>
      <c r="AD1194" s="13"/>
      <c r="AE1194" s="13"/>
      <c r="AT1194" s="237" t="s">
        <v>134</v>
      </c>
      <c r="AU1194" s="237" t="s">
        <v>81</v>
      </c>
      <c r="AV1194" s="13" t="s">
        <v>81</v>
      </c>
      <c r="AW1194" s="13" t="s">
        <v>31</v>
      </c>
      <c r="AX1194" s="13" t="s">
        <v>74</v>
      </c>
      <c r="AY1194" s="237" t="s">
        <v>126</v>
      </c>
    </row>
    <row r="1195" s="13" customFormat="1">
      <c r="A1195" s="13"/>
      <c r="B1195" s="226"/>
      <c r="C1195" s="227"/>
      <c r="D1195" s="228" t="s">
        <v>134</v>
      </c>
      <c r="E1195" s="229" t="s">
        <v>1</v>
      </c>
      <c r="F1195" s="230" t="s">
        <v>525</v>
      </c>
      <c r="G1195" s="227"/>
      <c r="H1195" s="231">
        <v>25.260000000000002</v>
      </c>
      <c r="I1195" s="232"/>
      <c r="J1195" s="227"/>
      <c r="K1195" s="227"/>
      <c r="L1195" s="233"/>
      <c r="M1195" s="234"/>
      <c r="N1195" s="235"/>
      <c r="O1195" s="235"/>
      <c r="P1195" s="235"/>
      <c r="Q1195" s="235"/>
      <c r="R1195" s="235"/>
      <c r="S1195" s="235"/>
      <c r="T1195" s="236"/>
      <c r="U1195" s="13"/>
      <c r="V1195" s="13"/>
      <c r="W1195" s="13"/>
      <c r="X1195" s="13"/>
      <c r="Y1195" s="13"/>
      <c r="Z1195" s="13"/>
      <c r="AA1195" s="13"/>
      <c r="AB1195" s="13"/>
      <c r="AC1195" s="13"/>
      <c r="AD1195" s="13"/>
      <c r="AE1195" s="13"/>
      <c r="AT1195" s="237" t="s">
        <v>134</v>
      </c>
      <c r="AU1195" s="237" t="s">
        <v>81</v>
      </c>
      <c r="AV1195" s="13" t="s">
        <v>81</v>
      </c>
      <c r="AW1195" s="13" t="s">
        <v>31</v>
      </c>
      <c r="AX1195" s="13" t="s">
        <v>74</v>
      </c>
      <c r="AY1195" s="237" t="s">
        <v>126</v>
      </c>
    </row>
    <row r="1196" s="13" customFormat="1">
      <c r="A1196" s="13"/>
      <c r="B1196" s="226"/>
      <c r="C1196" s="227"/>
      <c r="D1196" s="228" t="s">
        <v>134</v>
      </c>
      <c r="E1196" s="229" t="s">
        <v>1</v>
      </c>
      <c r="F1196" s="230" t="s">
        <v>526</v>
      </c>
      <c r="G1196" s="227"/>
      <c r="H1196" s="231">
        <v>34.100000000000001</v>
      </c>
      <c r="I1196" s="232"/>
      <c r="J1196" s="227"/>
      <c r="K1196" s="227"/>
      <c r="L1196" s="233"/>
      <c r="M1196" s="234"/>
      <c r="N1196" s="235"/>
      <c r="O1196" s="235"/>
      <c r="P1196" s="235"/>
      <c r="Q1196" s="235"/>
      <c r="R1196" s="235"/>
      <c r="S1196" s="235"/>
      <c r="T1196" s="236"/>
      <c r="U1196" s="13"/>
      <c r="V1196" s="13"/>
      <c r="W1196" s="13"/>
      <c r="X1196" s="13"/>
      <c r="Y1196" s="13"/>
      <c r="Z1196" s="13"/>
      <c r="AA1196" s="13"/>
      <c r="AB1196" s="13"/>
      <c r="AC1196" s="13"/>
      <c r="AD1196" s="13"/>
      <c r="AE1196" s="13"/>
      <c r="AT1196" s="237" t="s">
        <v>134</v>
      </c>
      <c r="AU1196" s="237" t="s">
        <v>81</v>
      </c>
      <c r="AV1196" s="13" t="s">
        <v>81</v>
      </c>
      <c r="AW1196" s="13" t="s">
        <v>31</v>
      </c>
      <c r="AX1196" s="13" t="s">
        <v>74</v>
      </c>
      <c r="AY1196" s="237" t="s">
        <v>126</v>
      </c>
    </row>
    <row r="1197" s="13" customFormat="1">
      <c r="A1197" s="13"/>
      <c r="B1197" s="226"/>
      <c r="C1197" s="227"/>
      <c r="D1197" s="228" t="s">
        <v>134</v>
      </c>
      <c r="E1197" s="229" t="s">
        <v>1</v>
      </c>
      <c r="F1197" s="230" t="s">
        <v>527</v>
      </c>
      <c r="G1197" s="227"/>
      <c r="H1197" s="231">
        <v>43.030000000000001</v>
      </c>
      <c r="I1197" s="232"/>
      <c r="J1197" s="227"/>
      <c r="K1197" s="227"/>
      <c r="L1197" s="233"/>
      <c r="M1197" s="234"/>
      <c r="N1197" s="235"/>
      <c r="O1197" s="235"/>
      <c r="P1197" s="235"/>
      <c r="Q1197" s="235"/>
      <c r="R1197" s="235"/>
      <c r="S1197" s="235"/>
      <c r="T1197" s="236"/>
      <c r="U1197" s="13"/>
      <c r="V1197" s="13"/>
      <c r="W1197" s="13"/>
      <c r="X1197" s="13"/>
      <c r="Y1197" s="13"/>
      <c r="Z1197" s="13"/>
      <c r="AA1197" s="13"/>
      <c r="AB1197" s="13"/>
      <c r="AC1197" s="13"/>
      <c r="AD1197" s="13"/>
      <c r="AE1197" s="13"/>
      <c r="AT1197" s="237" t="s">
        <v>134</v>
      </c>
      <c r="AU1197" s="237" t="s">
        <v>81</v>
      </c>
      <c r="AV1197" s="13" t="s">
        <v>81</v>
      </c>
      <c r="AW1197" s="13" t="s">
        <v>31</v>
      </c>
      <c r="AX1197" s="13" t="s">
        <v>74</v>
      </c>
      <c r="AY1197" s="237" t="s">
        <v>126</v>
      </c>
    </row>
    <row r="1198" s="13" customFormat="1">
      <c r="A1198" s="13"/>
      <c r="B1198" s="226"/>
      <c r="C1198" s="227"/>
      <c r="D1198" s="228" t="s">
        <v>134</v>
      </c>
      <c r="E1198" s="229" t="s">
        <v>1</v>
      </c>
      <c r="F1198" s="230" t="s">
        <v>528</v>
      </c>
      <c r="G1198" s="227"/>
      <c r="H1198" s="231">
        <v>15.32</v>
      </c>
      <c r="I1198" s="232"/>
      <c r="J1198" s="227"/>
      <c r="K1198" s="227"/>
      <c r="L1198" s="233"/>
      <c r="M1198" s="234"/>
      <c r="N1198" s="235"/>
      <c r="O1198" s="235"/>
      <c r="P1198" s="235"/>
      <c r="Q1198" s="235"/>
      <c r="R1198" s="235"/>
      <c r="S1198" s="235"/>
      <c r="T1198" s="236"/>
      <c r="U1198" s="13"/>
      <c r="V1198" s="13"/>
      <c r="W1198" s="13"/>
      <c r="X1198" s="13"/>
      <c r="Y1198" s="13"/>
      <c r="Z1198" s="13"/>
      <c r="AA1198" s="13"/>
      <c r="AB1198" s="13"/>
      <c r="AC1198" s="13"/>
      <c r="AD1198" s="13"/>
      <c r="AE1198" s="13"/>
      <c r="AT1198" s="237" t="s">
        <v>134</v>
      </c>
      <c r="AU1198" s="237" t="s">
        <v>81</v>
      </c>
      <c r="AV1198" s="13" t="s">
        <v>81</v>
      </c>
      <c r="AW1198" s="13" t="s">
        <v>31</v>
      </c>
      <c r="AX1198" s="13" t="s">
        <v>74</v>
      </c>
      <c r="AY1198" s="237" t="s">
        <v>126</v>
      </c>
    </row>
    <row r="1199" s="13" customFormat="1">
      <c r="A1199" s="13"/>
      <c r="B1199" s="226"/>
      <c r="C1199" s="227"/>
      <c r="D1199" s="228" t="s">
        <v>134</v>
      </c>
      <c r="E1199" s="229" t="s">
        <v>1</v>
      </c>
      <c r="F1199" s="230" t="s">
        <v>529</v>
      </c>
      <c r="G1199" s="227"/>
      <c r="H1199" s="231">
        <v>43.329999999999998</v>
      </c>
      <c r="I1199" s="232"/>
      <c r="J1199" s="227"/>
      <c r="K1199" s="227"/>
      <c r="L1199" s="233"/>
      <c r="M1199" s="234"/>
      <c r="N1199" s="235"/>
      <c r="O1199" s="235"/>
      <c r="P1199" s="235"/>
      <c r="Q1199" s="235"/>
      <c r="R1199" s="235"/>
      <c r="S1199" s="235"/>
      <c r="T1199" s="236"/>
      <c r="U1199" s="13"/>
      <c r="V1199" s="13"/>
      <c r="W1199" s="13"/>
      <c r="X1199" s="13"/>
      <c r="Y1199" s="13"/>
      <c r="Z1199" s="13"/>
      <c r="AA1199" s="13"/>
      <c r="AB1199" s="13"/>
      <c r="AC1199" s="13"/>
      <c r="AD1199" s="13"/>
      <c r="AE1199" s="13"/>
      <c r="AT1199" s="237" t="s">
        <v>134</v>
      </c>
      <c r="AU1199" s="237" t="s">
        <v>81</v>
      </c>
      <c r="AV1199" s="13" t="s">
        <v>81</v>
      </c>
      <c r="AW1199" s="13" t="s">
        <v>31</v>
      </c>
      <c r="AX1199" s="13" t="s">
        <v>74</v>
      </c>
      <c r="AY1199" s="237" t="s">
        <v>126</v>
      </c>
    </row>
    <row r="1200" s="13" customFormat="1">
      <c r="A1200" s="13"/>
      <c r="B1200" s="226"/>
      <c r="C1200" s="227"/>
      <c r="D1200" s="228" t="s">
        <v>134</v>
      </c>
      <c r="E1200" s="229" t="s">
        <v>1</v>
      </c>
      <c r="F1200" s="230" t="s">
        <v>530</v>
      </c>
      <c r="G1200" s="227"/>
      <c r="H1200" s="231">
        <v>41.039999999999999</v>
      </c>
      <c r="I1200" s="232"/>
      <c r="J1200" s="227"/>
      <c r="K1200" s="227"/>
      <c r="L1200" s="233"/>
      <c r="M1200" s="234"/>
      <c r="N1200" s="235"/>
      <c r="O1200" s="235"/>
      <c r="P1200" s="235"/>
      <c r="Q1200" s="235"/>
      <c r="R1200" s="235"/>
      <c r="S1200" s="235"/>
      <c r="T1200" s="236"/>
      <c r="U1200" s="13"/>
      <c r="V1200" s="13"/>
      <c r="W1200" s="13"/>
      <c r="X1200" s="13"/>
      <c r="Y1200" s="13"/>
      <c r="Z1200" s="13"/>
      <c r="AA1200" s="13"/>
      <c r="AB1200" s="13"/>
      <c r="AC1200" s="13"/>
      <c r="AD1200" s="13"/>
      <c r="AE1200" s="13"/>
      <c r="AT1200" s="237" t="s">
        <v>134</v>
      </c>
      <c r="AU1200" s="237" t="s">
        <v>81</v>
      </c>
      <c r="AV1200" s="13" t="s">
        <v>81</v>
      </c>
      <c r="AW1200" s="13" t="s">
        <v>31</v>
      </c>
      <c r="AX1200" s="13" t="s">
        <v>74</v>
      </c>
      <c r="AY1200" s="237" t="s">
        <v>126</v>
      </c>
    </row>
    <row r="1201" s="13" customFormat="1">
      <c r="A1201" s="13"/>
      <c r="B1201" s="226"/>
      <c r="C1201" s="227"/>
      <c r="D1201" s="228" t="s">
        <v>134</v>
      </c>
      <c r="E1201" s="229" t="s">
        <v>1</v>
      </c>
      <c r="F1201" s="230" t="s">
        <v>531</v>
      </c>
      <c r="G1201" s="227"/>
      <c r="H1201" s="231">
        <v>41.590000000000003</v>
      </c>
      <c r="I1201" s="232"/>
      <c r="J1201" s="227"/>
      <c r="K1201" s="227"/>
      <c r="L1201" s="233"/>
      <c r="M1201" s="234"/>
      <c r="N1201" s="235"/>
      <c r="O1201" s="235"/>
      <c r="P1201" s="235"/>
      <c r="Q1201" s="235"/>
      <c r="R1201" s="235"/>
      <c r="S1201" s="235"/>
      <c r="T1201" s="236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7" t="s">
        <v>134</v>
      </c>
      <c r="AU1201" s="237" t="s">
        <v>81</v>
      </c>
      <c r="AV1201" s="13" t="s">
        <v>81</v>
      </c>
      <c r="AW1201" s="13" t="s">
        <v>31</v>
      </c>
      <c r="AX1201" s="13" t="s">
        <v>74</v>
      </c>
      <c r="AY1201" s="237" t="s">
        <v>126</v>
      </c>
    </row>
    <row r="1202" s="13" customFormat="1">
      <c r="A1202" s="13"/>
      <c r="B1202" s="226"/>
      <c r="C1202" s="227"/>
      <c r="D1202" s="228" t="s">
        <v>134</v>
      </c>
      <c r="E1202" s="229" t="s">
        <v>1</v>
      </c>
      <c r="F1202" s="230" t="s">
        <v>532</v>
      </c>
      <c r="G1202" s="227"/>
      <c r="H1202" s="231">
        <v>40.200000000000003</v>
      </c>
      <c r="I1202" s="232"/>
      <c r="J1202" s="227"/>
      <c r="K1202" s="227"/>
      <c r="L1202" s="233"/>
      <c r="M1202" s="234"/>
      <c r="N1202" s="235"/>
      <c r="O1202" s="235"/>
      <c r="P1202" s="235"/>
      <c r="Q1202" s="235"/>
      <c r="R1202" s="235"/>
      <c r="S1202" s="235"/>
      <c r="T1202" s="236"/>
      <c r="U1202" s="13"/>
      <c r="V1202" s="13"/>
      <c r="W1202" s="13"/>
      <c r="X1202" s="13"/>
      <c r="Y1202" s="13"/>
      <c r="Z1202" s="13"/>
      <c r="AA1202" s="13"/>
      <c r="AB1202" s="13"/>
      <c r="AC1202" s="13"/>
      <c r="AD1202" s="13"/>
      <c r="AE1202" s="13"/>
      <c r="AT1202" s="237" t="s">
        <v>134</v>
      </c>
      <c r="AU1202" s="237" t="s">
        <v>81</v>
      </c>
      <c r="AV1202" s="13" t="s">
        <v>81</v>
      </c>
      <c r="AW1202" s="13" t="s">
        <v>31</v>
      </c>
      <c r="AX1202" s="13" t="s">
        <v>74</v>
      </c>
      <c r="AY1202" s="237" t="s">
        <v>126</v>
      </c>
    </row>
    <row r="1203" s="14" customFormat="1">
      <c r="A1203" s="14"/>
      <c r="B1203" s="238"/>
      <c r="C1203" s="239"/>
      <c r="D1203" s="228" t="s">
        <v>134</v>
      </c>
      <c r="E1203" s="240" t="s">
        <v>1</v>
      </c>
      <c r="F1203" s="241" t="s">
        <v>137</v>
      </c>
      <c r="G1203" s="239"/>
      <c r="H1203" s="242">
        <v>1935.26</v>
      </c>
      <c r="I1203" s="243"/>
      <c r="J1203" s="239"/>
      <c r="K1203" s="239"/>
      <c r="L1203" s="244"/>
      <c r="M1203" s="245"/>
      <c r="N1203" s="246"/>
      <c r="O1203" s="246"/>
      <c r="P1203" s="246"/>
      <c r="Q1203" s="246"/>
      <c r="R1203" s="246"/>
      <c r="S1203" s="246"/>
      <c r="T1203" s="247"/>
      <c r="U1203" s="14"/>
      <c r="V1203" s="14"/>
      <c r="W1203" s="14"/>
      <c r="X1203" s="14"/>
      <c r="Y1203" s="14"/>
      <c r="Z1203" s="14"/>
      <c r="AA1203" s="14"/>
      <c r="AB1203" s="14"/>
      <c r="AC1203" s="14"/>
      <c r="AD1203" s="14"/>
      <c r="AE1203" s="14"/>
      <c r="AT1203" s="248" t="s">
        <v>134</v>
      </c>
      <c r="AU1203" s="248" t="s">
        <v>81</v>
      </c>
      <c r="AV1203" s="14" t="s">
        <v>132</v>
      </c>
      <c r="AW1203" s="14" t="s">
        <v>31</v>
      </c>
      <c r="AX1203" s="14" t="s">
        <v>79</v>
      </c>
      <c r="AY1203" s="248" t="s">
        <v>126</v>
      </c>
    </row>
    <row r="1204" s="12" customFormat="1" ht="25.92" customHeight="1">
      <c r="A1204" s="12"/>
      <c r="B1204" s="196"/>
      <c r="C1204" s="197"/>
      <c r="D1204" s="198" t="s">
        <v>73</v>
      </c>
      <c r="E1204" s="199" t="s">
        <v>821</v>
      </c>
      <c r="F1204" s="199" t="s">
        <v>822</v>
      </c>
      <c r="G1204" s="197"/>
      <c r="H1204" s="197"/>
      <c r="I1204" s="200"/>
      <c r="J1204" s="201">
        <f>BK1204</f>
        <v>0</v>
      </c>
      <c r="K1204" s="197"/>
      <c r="L1204" s="202"/>
      <c r="M1204" s="203"/>
      <c r="N1204" s="204"/>
      <c r="O1204" s="204"/>
      <c r="P1204" s="205">
        <f>P1205+P1208+P1217+P1219+P1221+P1223+P1225</f>
        <v>0</v>
      </c>
      <c r="Q1204" s="204"/>
      <c r="R1204" s="205">
        <f>R1205+R1208+R1217+R1219+R1221+R1223+R1225</f>
        <v>0</v>
      </c>
      <c r="S1204" s="204"/>
      <c r="T1204" s="206">
        <f>T1205+T1208+T1217+T1219+T1221+T1223+T1225</f>
        <v>0</v>
      </c>
      <c r="U1204" s="12"/>
      <c r="V1204" s="12"/>
      <c r="W1204" s="12"/>
      <c r="X1204" s="12"/>
      <c r="Y1204" s="12"/>
      <c r="Z1204" s="12"/>
      <c r="AA1204" s="12"/>
      <c r="AB1204" s="12"/>
      <c r="AC1204" s="12"/>
      <c r="AD1204" s="12"/>
      <c r="AE1204" s="12"/>
      <c r="AR1204" s="207" t="s">
        <v>153</v>
      </c>
      <c r="AT1204" s="208" t="s">
        <v>73</v>
      </c>
      <c r="AU1204" s="208" t="s">
        <v>74</v>
      </c>
      <c r="AY1204" s="207" t="s">
        <v>126</v>
      </c>
      <c r="BK1204" s="209">
        <f>BK1205+BK1208+BK1217+BK1219+BK1221+BK1223+BK1225</f>
        <v>0</v>
      </c>
    </row>
    <row r="1205" s="12" customFormat="1" ht="22.8" customHeight="1">
      <c r="A1205" s="12"/>
      <c r="B1205" s="196"/>
      <c r="C1205" s="197"/>
      <c r="D1205" s="198" t="s">
        <v>73</v>
      </c>
      <c r="E1205" s="210" t="s">
        <v>823</v>
      </c>
      <c r="F1205" s="210" t="s">
        <v>824</v>
      </c>
      <c r="G1205" s="197"/>
      <c r="H1205" s="197"/>
      <c r="I1205" s="200"/>
      <c r="J1205" s="211">
        <f>BK1205</f>
        <v>0</v>
      </c>
      <c r="K1205" s="197"/>
      <c r="L1205" s="202"/>
      <c r="M1205" s="203"/>
      <c r="N1205" s="204"/>
      <c r="O1205" s="204"/>
      <c r="P1205" s="205">
        <f>SUM(P1206:P1207)</f>
        <v>0</v>
      </c>
      <c r="Q1205" s="204"/>
      <c r="R1205" s="205">
        <f>SUM(R1206:R1207)</f>
        <v>0</v>
      </c>
      <c r="S1205" s="204"/>
      <c r="T1205" s="206">
        <f>SUM(T1206:T1207)</f>
        <v>0</v>
      </c>
      <c r="U1205" s="12"/>
      <c r="V1205" s="12"/>
      <c r="W1205" s="12"/>
      <c r="X1205" s="12"/>
      <c r="Y1205" s="12"/>
      <c r="Z1205" s="12"/>
      <c r="AA1205" s="12"/>
      <c r="AB1205" s="12"/>
      <c r="AC1205" s="12"/>
      <c r="AD1205" s="12"/>
      <c r="AE1205" s="12"/>
      <c r="AR1205" s="207" t="s">
        <v>153</v>
      </c>
      <c r="AT1205" s="208" t="s">
        <v>73</v>
      </c>
      <c r="AU1205" s="208" t="s">
        <v>79</v>
      </c>
      <c r="AY1205" s="207" t="s">
        <v>126</v>
      </c>
      <c r="BK1205" s="209">
        <f>SUM(BK1206:BK1207)</f>
        <v>0</v>
      </c>
    </row>
    <row r="1206" s="2" customFormat="1" ht="16.5" customHeight="1">
      <c r="A1206" s="38"/>
      <c r="B1206" s="39"/>
      <c r="C1206" s="212" t="s">
        <v>825</v>
      </c>
      <c r="D1206" s="212" t="s">
        <v>128</v>
      </c>
      <c r="E1206" s="213" t="s">
        <v>826</v>
      </c>
      <c r="F1206" s="214" t="s">
        <v>827</v>
      </c>
      <c r="G1206" s="215" t="s">
        <v>660</v>
      </c>
      <c r="H1206" s="216">
        <v>1</v>
      </c>
      <c r="I1206" s="217"/>
      <c r="J1206" s="218">
        <f>ROUND(I1206*H1206,2)</f>
        <v>0</v>
      </c>
      <c r="K1206" s="219"/>
      <c r="L1206" s="44"/>
      <c r="M1206" s="220" t="s">
        <v>1</v>
      </c>
      <c r="N1206" s="221" t="s">
        <v>39</v>
      </c>
      <c r="O1206" s="91"/>
      <c r="P1206" s="222">
        <f>O1206*H1206</f>
        <v>0</v>
      </c>
      <c r="Q1206" s="222">
        <v>0</v>
      </c>
      <c r="R1206" s="222">
        <f>Q1206*H1206</f>
        <v>0</v>
      </c>
      <c r="S1206" s="222">
        <v>0</v>
      </c>
      <c r="T1206" s="223">
        <f>S1206*H1206</f>
        <v>0</v>
      </c>
      <c r="U1206" s="38"/>
      <c r="V1206" s="38"/>
      <c r="W1206" s="38"/>
      <c r="X1206" s="38"/>
      <c r="Y1206" s="38"/>
      <c r="Z1206" s="38"/>
      <c r="AA1206" s="38"/>
      <c r="AB1206" s="38"/>
      <c r="AC1206" s="38"/>
      <c r="AD1206" s="38"/>
      <c r="AE1206" s="38"/>
      <c r="AR1206" s="224" t="s">
        <v>828</v>
      </c>
      <c r="AT1206" s="224" t="s">
        <v>128</v>
      </c>
      <c r="AU1206" s="224" t="s">
        <v>81</v>
      </c>
      <c r="AY1206" s="17" t="s">
        <v>126</v>
      </c>
      <c r="BE1206" s="225">
        <f>IF(N1206="základní",J1206,0)</f>
        <v>0</v>
      </c>
      <c r="BF1206" s="225">
        <f>IF(N1206="snížená",J1206,0)</f>
        <v>0</v>
      </c>
      <c r="BG1206" s="225">
        <f>IF(N1206="zákl. přenesená",J1206,0)</f>
        <v>0</v>
      </c>
      <c r="BH1206" s="225">
        <f>IF(N1206="sníž. přenesená",J1206,0)</f>
        <v>0</v>
      </c>
      <c r="BI1206" s="225">
        <f>IF(N1206="nulová",J1206,0)</f>
        <v>0</v>
      </c>
      <c r="BJ1206" s="17" t="s">
        <v>79</v>
      </c>
      <c r="BK1206" s="225">
        <f>ROUND(I1206*H1206,2)</f>
        <v>0</v>
      </c>
      <c r="BL1206" s="17" t="s">
        <v>828</v>
      </c>
      <c r="BM1206" s="224" t="s">
        <v>829</v>
      </c>
    </row>
    <row r="1207" s="2" customFormat="1" ht="37.8" customHeight="1">
      <c r="A1207" s="38"/>
      <c r="B1207" s="39"/>
      <c r="C1207" s="212" t="s">
        <v>830</v>
      </c>
      <c r="D1207" s="212" t="s">
        <v>128</v>
      </c>
      <c r="E1207" s="213" t="s">
        <v>831</v>
      </c>
      <c r="F1207" s="214" t="s">
        <v>832</v>
      </c>
      <c r="G1207" s="215" t="s">
        <v>660</v>
      </c>
      <c r="H1207" s="216">
        <v>1</v>
      </c>
      <c r="I1207" s="217"/>
      <c r="J1207" s="218">
        <f>ROUND(I1207*H1207,2)</f>
        <v>0</v>
      </c>
      <c r="K1207" s="219"/>
      <c r="L1207" s="44"/>
      <c r="M1207" s="220" t="s">
        <v>1</v>
      </c>
      <c r="N1207" s="221" t="s">
        <v>39</v>
      </c>
      <c r="O1207" s="91"/>
      <c r="P1207" s="222">
        <f>O1207*H1207</f>
        <v>0</v>
      </c>
      <c r="Q1207" s="222">
        <v>0</v>
      </c>
      <c r="R1207" s="222">
        <f>Q1207*H1207</f>
        <v>0</v>
      </c>
      <c r="S1207" s="222">
        <v>0</v>
      </c>
      <c r="T1207" s="223">
        <f>S1207*H1207</f>
        <v>0</v>
      </c>
      <c r="U1207" s="38"/>
      <c r="V1207" s="38"/>
      <c r="W1207" s="38"/>
      <c r="X1207" s="38"/>
      <c r="Y1207" s="38"/>
      <c r="Z1207" s="38"/>
      <c r="AA1207" s="38"/>
      <c r="AB1207" s="38"/>
      <c r="AC1207" s="38"/>
      <c r="AD1207" s="38"/>
      <c r="AE1207" s="38"/>
      <c r="AR1207" s="224" t="s">
        <v>828</v>
      </c>
      <c r="AT1207" s="224" t="s">
        <v>128</v>
      </c>
      <c r="AU1207" s="224" t="s">
        <v>81</v>
      </c>
      <c r="AY1207" s="17" t="s">
        <v>126</v>
      </c>
      <c r="BE1207" s="225">
        <f>IF(N1207="základní",J1207,0)</f>
        <v>0</v>
      </c>
      <c r="BF1207" s="225">
        <f>IF(N1207="snížená",J1207,0)</f>
        <v>0</v>
      </c>
      <c r="BG1207" s="225">
        <f>IF(N1207="zákl. přenesená",J1207,0)</f>
        <v>0</v>
      </c>
      <c r="BH1207" s="225">
        <f>IF(N1207="sníž. přenesená",J1207,0)</f>
        <v>0</v>
      </c>
      <c r="BI1207" s="225">
        <f>IF(N1207="nulová",J1207,0)</f>
        <v>0</v>
      </c>
      <c r="BJ1207" s="17" t="s">
        <v>79</v>
      </c>
      <c r="BK1207" s="225">
        <f>ROUND(I1207*H1207,2)</f>
        <v>0</v>
      </c>
      <c r="BL1207" s="17" t="s">
        <v>828</v>
      </c>
      <c r="BM1207" s="224" t="s">
        <v>833</v>
      </c>
    </row>
    <row r="1208" s="12" customFormat="1" ht="22.8" customHeight="1">
      <c r="A1208" s="12"/>
      <c r="B1208" s="196"/>
      <c r="C1208" s="197"/>
      <c r="D1208" s="198" t="s">
        <v>73</v>
      </c>
      <c r="E1208" s="210" t="s">
        <v>834</v>
      </c>
      <c r="F1208" s="210" t="s">
        <v>835</v>
      </c>
      <c r="G1208" s="197"/>
      <c r="H1208" s="197"/>
      <c r="I1208" s="200"/>
      <c r="J1208" s="211">
        <f>BK1208</f>
        <v>0</v>
      </c>
      <c r="K1208" s="197"/>
      <c r="L1208" s="202"/>
      <c r="M1208" s="203"/>
      <c r="N1208" s="204"/>
      <c r="O1208" s="204"/>
      <c r="P1208" s="205">
        <f>SUM(P1209:P1216)</f>
        <v>0</v>
      </c>
      <c r="Q1208" s="204"/>
      <c r="R1208" s="205">
        <f>SUM(R1209:R1216)</f>
        <v>0</v>
      </c>
      <c r="S1208" s="204"/>
      <c r="T1208" s="206">
        <f>SUM(T1209:T1216)</f>
        <v>0</v>
      </c>
      <c r="U1208" s="12"/>
      <c r="V1208" s="12"/>
      <c r="W1208" s="12"/>
      <c r="X1208" s="12"/>
      <c r="Y1208" s="12"/>
      <c r="Z1208" s="12"/>
      <c r="AA1208" s="12"/>
      <c r="AB1208" s="12"/>
      <c r="AC1208" s="12"/>
      <c r="AD1208" s="12"/>
      <c r="AE1208" s="12"/>
      <c r="AR1208" s="207" t="s">
        <v>153</v>
      </c>
      <c r="AT1208" s="208" t="s">
        <v>73</v>
      </c>
      <c r="AU1208" s="208" t="s">
        <v>79</v>
      </c>
      <c r="AY1208" s="207" t="s">
        <v>126</v>
      </c>
      <c r="BK1208" s="209">
        <f>SUM(BK1209:BK1216)</f>
        <v>0</v>
      </c>
    </row>
    <row r="1209" s="2" customFormat="1" ht="16.5" customHeight="1">
      <c r="A1209" s="38"/>
      <c r="B1209" s="39"/>
      <c r="C1209" s="212" t="s">
        <v>836</v>
      </c>
      <c r="D1209" s="212" t="s">
        <v>128</v>
      </c>
      <c r="E1209" s="213" t="s">
        <v>837</v>
      </c>
      <c r="F1209" s="214" t="s">
        <v>838</v>
      </c>
      <c r="G1209" s="215" t="s">
        <v>660</v>
      </c>
      <c r="H1209" s="216">
        <v>1</v>
      </c>
      <c r="I1209" s="217"/>
      <c r="J1209" s="218">
        <f>ROUND(I1209*H1209,2)</f>
        <v>0</v>
      </c>
      <c r="K1209" s="219"/>
      <c r="L1209" s="44"/>
      <c r="M1209" s="220" t="s">
        <v>1</v>
      </c>
      <c r="N1209" s="221" t="s">
        <v>39</v>
      </c>
      <c r="O1209" s="91"/>
      <c r="P1209" s="222">
        <f>O1209*H1209</f>
        <v>0</v>
      </c>
      <c r="Q1209" s="222">
        <v>0</v>
      </c>
      <c r="R1209" s="222">
        <f>Q1209*H1209</f>
        <v>0</v>
      </c>
      <c r="S1209" s="222">
        <v>0</v>
      </c>
      <c r="T1209" s="223">
        <f>S1209*H1209</f>
        <v>0</v>
      </c>
      <c r="U1209" s="38"/>
      <c r="V1209" s="38"/>
      <c r="W1209" s="38"/>
      <c r="X1209" s="38"/>
      <c r="Y1209" s="38"/>
      <c r="Z1209" s="38"/>
      <c r="AA1209" s="38"/>
      <c r="AB1209" s="38"/>
      <c r="AC1209" s="38"/>
      <c r="AD1209" s="38"/>
      <c r="AE1209" s="38"/>
      <c r="AR1209" s="224" t="s">
        <v>828</v>
      </c>
      <c r="AT1209" s="224" t="s">
        <v>128</v>
      </c>
      <c r="AU1209" s="224" t="s">
        <v>81</v>
      </c>
      <c r="AY1209" s="17" t="s">
        <v>126</v>
      </c>
      <c r="BE1209" s="225">
        <f>IF(N1209="základní",J1209,0)</f>
        <v>0</v>
      </c>
      <c r="BF1209" s="225">
        <f>IF(N1209="snížená",J1209,0)</f>
        <v>0</v>
      </c>
      <c r="BG1209" s="225">
        <f>IF(N1209="zákl. přenesená",J1209,0)</f>
        <v>0</v>
      </c>
      <c r="BH1209" s="225">
        <f>IF(N1209="sníž. přenesená",J1209,0)</f>
        <v>0</v>
      </c>
      <c r="BI1209" s="225">
        <f>IF(N1209="nulová",J1209,0)</f>
        <v>0</v>
      </c>
      <c r="BJ1209" s="17" t="s">
        <v>79</v>
      </c>
      <c r="BK1209" s="225">
        <f>ROUND(I1209*H1209,2)</f>
        <v>0</v>
      </c>
      <c r="BL1209" s="17" t="s">
        <v>828</v>
      </c>
      <c r="BM1209" s="224" t="s">
        <v>839</v>
      </c>
    </row>
    <row r="1210" s="2" customFormat="1" ht="16.5" customHeight="1">
      <c r="A1210" s="38"/>
      <c r="B1210" s="39"/>
      <c r="C1210" s="212" t="s">
        <v>840</v>
      </c>
      <c r="D1210" s="212" t="s">
        <v>128</v>
      </c>
      <c r="E1210" s="213" t="s">
        <v>841</v>
      </c>
      <c r="F1210" s="214" t="s">
        <v>842</v>
      </c>
      <c r="G1210" s="215" t="s">
        <v>660</v>
      </c>
      <c r="H1210" s="216">
        <v>1</v>
      </c>
      <c r="I1210" s="217"/>
      <c r="J1210" s="218">
        <f>ROUND(I1210*H1210,2)</f>
        <v>0</v>
      </c>
      <c r="K1210" s="219"/>
      <c r="L1210" s="44"/>
      <c r="M1210" s="220" t="s">
        <v>1</v>
      </c>
      <c r="N1210" s="221" t="s">
        <v>39</v>
      </c>
      <c r="O1210" s="91"/>
      <c r="P1210" s="222">
        <f>O1210*H1210</f>
        <v>0</v>
      </c>
      <c r="Q1210" s="222">
        <v>0</v>
      </c>
      <c r="R1210" s="222">
        <f>Q1210*H1210</f>
        <v>0</v>
      </c>
      <c r="S1210" s="222">
        <v>0</v>
      </c>
      <c r="T1210" s="223">
        <f>S1210*H1210</f>
        <v>0</v>
      </c>
      <c r="U1210" s="38"/>
      <c r="V1210" s="38"/>
      <c r="W1210" s="38"/>
      <c r="X1210" s="38"/>
      <c r="Y1210" s="38"/>
      <c r="Z1210" s="38"/>
      <c r="AA1210" s="38"/>
      <c r="AB1210" s="38"/>
      <c r="AC1210" s="38"/>
      <c r="AD1210" s="38"/>
      <c r="AE1210" s="38"/>
      <c r="AR1210" s="224" t="s">
        <v>828</v>
      </c>
      <c r="AT1210" s="224" t="s">
        <v>128</v>
      </c>
      <c r="AU1210" s="224" t="s">
        <v>81</v>
      </c>
      <c r="AY1210" s="17" t="s">
        <v>126</v>
      </c>
      <c r="BE1210" s="225">
        <f>IF(N1210="základní",J1210,0)</f>
        <v>0</v>
      </c>
      <c r="BF1210" s="225">
        <f>IF(N1210="snížená",J1210,0)</f>
        <v>0</v>
      </c>
      <c r="BG1210" s="225">
        <f>IF(N1210="zákl. přenesená",J1210,0)</f>
        <v>0</v>
      </c>
      <c r="BH1210" s="225">
        <f>IF(N1210="sníž. přenesená",J1210,0)</f>
        <v>0</v>
      </c>
      <c r="BI1210" s="225">
        <f>IF(N1210="nulová",J1210,0)</f>
        <v>0</v>
      </c>
      <c r="BJ1210" s="17" t="s">
        <v>79</v>
      </c>
      <c r="BK1210" s="225">
        <f>ROUND(I1210*H1210,2)</f>
        <v>0</v>
      </c>
      <c r="BL1210" s="17" t="s">
        <v>828</v>
      </c>
      <c r="BM1210" s="224" t="s">
        <v>843</v>
      </c>
    </row>
    <row r="1211" s="2" customFormat="1" ht="24.15" customHeight="1">
      <c r="A1211" s="38"/>
      <c r="B1211" s="39"/>
      <c r="C1211" s="212" t="s">
        <v>844</v>
      </c>
      <c r="D1211" s="212" t="s">
        <v>128</v>
      </c>
      <c r="E1211" s="213" t="s">
        <v>845</v>
      </c>
      <c r="F1211" s="214" t="s">
        <v>846</v>
      </c>
      <c r="G1211" s="215" t="s">
        <v>660</v>
      </c>
      <c r="H1211" s="216">
        <v>1</v>
      </c>
      <c r="I1211" s="217"/>
      <c r="J1211" s="218">
        <f>ROUND(I1211*H1211,2)</f>
        <v>0</v>
      </c>
      <c r="K1211" s="219"/>
      <c r="L1211" s="44"/>
      <c r="M1211" s="220" t="s">
        <v>1</v>
      </c>
      <c r="N1211" s="221" t="s">
        <v>39</v>
      </c>
      <c r="O1211" s="91"/>
      <c r="P1211" s="222">
        <f>O1211*H1211</f>
        <v>0</v>
      </c>
      <c r="Q1211" s="222">
        <v>0</v>
      </c>
      <c r="R1211" s="222">
        <f>Q1211*H1211</f>
        <v>0</v>
      </c>
      <c r="S1211" s="222">
        <v>0</v>
      </c>
      <c r="T1211" s="223">
        <f>S1211*H1211</f>
        <v>0</v>
      </c>
      <c r="U1211" s="38"/>
      <c r="V1211" s="38"/>
      <c r="W1211" s="38"/>
      <c r="X1211" s="38"/>
      <c r="Y1211" s="38"/>
      <c r="Z1211" s="38"/>
      <c r="AA1211" s="38"/>
      <c r="AB1211" s="38"/>
      <c r="AC1211" s="38"/>
      <c r="AD1211" s="38"/>
      <c r="AE1211" s="38"/>
      <c r="AR1211" s="224" t="s">
        <v>828</v>
      </c>
      <c r="AT1211" s="224" t="s">
        <v>128</v>
      </c>
      <c r="AU1211" s="224" t="s">
        <v>81</v>
      </c>
      <c r="AY1211" s="17" t="s">
        <v>126</v>
      </c>
      <c r="BE1211" s="225">
        <f>IF(N1211="základní",J1211,0)</f>
        <v>0</v>
      </c>
      <c r="BF1211" s="225">
        <f>IF(N1211="snížená",J1211,0)</f>
        <v>0</v>
      </c>
      <c r="BG1211" s="225">
        <f>IF(N1211="zákl. přenesená",J1211,0)</f>
        <v>0</v>
      </c>
      <c r="BH1211" s="225">
        <f>IF(N1211="sníž. přenesená",J1211,0)</f>
        <v>0</v>
      </c>
      <c r="BI1211" s="225">
        <f>IF(N1211="nulová",J1211,0)</f>
        <v>0</v>
      </c>
      <c r="BJ1211" s="17" t="s">
        <v>79</v>
      </c>
      <c r="BK1211" s="225">
        <f>ROUND(I1211*H1211,2)</f>
        <v>0</v>
      </c>
      <c r="BL1211" s="17" t="s">
        <v>828</v>
      </c>
      <c r="BM1211" s="224" t="s">
        <v>847</v>
      </c>
    </row>
    <row r="1212" s="2" customFormat="1" ht="16.5" customHeight="1">
      <c r="A1212" s="38"/>
      <c r="B1212" s="39"/>
      <c r="C1212" s="212" t="s">
        <v>848</v>
      </c>
      <c r="D1212" s="212" t="s">
        <v>128</v>
      </c>
      <c r="E1212" s="213" t="s">
        <v>849</v>
      </c>
      <c r="F1212" s="214" t="s">
        <v>850</v>
      </c>
      <c r="G1212" s="215" t="s">
        <v>660</v>
      </c>
      <c r="H1212" s="216">
        <v>1</v>
      </c>
      <c r="I1212" s="217"/>
      <c r="J1212" s="218">
        <f>ROUND(I1212*H1212,2)</f>
        <v>0</v>
      </c>
      <c r="K1212" s="219"/>
      <c r="L1212" s="44"/>
      <c r="M1212" s="220" t="s">
        <v>1</v>
      </c>
      <c r="N1212" s="221" t="s">
        <v>39</v>
      </c>
      <c r="O1212" s="91"/>
      <c r="P1212" s="222">
        <f>O1212*H1212</f>
        <v>0</v>
      </c>
      <c r="Q1212" s="222">
        <v>0</v>
      </c>
      <c r="R1212" s="222">
        <f>Q1212*H1212</f>
        <v>0</v>
      </c>
      <c r="S1212" s="222">
        <v>0</v>
      </c>
      <c r="T1212" s="223">
        <f>S1212*H1212</f>
        <v>0</v>
      </c>
      <c r="U1212" s="38"/>
      <c r="V1212" s="38"/>
      <c r="W1212" s="38"/>
      <c r="X1212" s="38"/>
      <c r="Y1212" s="38"/>
      <c r="Z1212" s="38"/>
      <c r="AA1212" s="38"/>
      <c r="AB1212" s="38"/>
      <c r="AC1212" s="38"/>
      <c r="AD1212" s="38"/>
      <c r="AE1212" s="38"/>
      <c r="AR1212" s="224" t="s">
        <v>828</v>
      </c>
      <c r="AT1212" s="224" t="s">
        <v>128</v>
      </c>
      <c r="AU1212" s="224" t="s">
        <v>81</v>
      </c>
      <c r="AY1212" s="17" t="s">
        <v>126</v>
      </c>
      <c r="BE1212" s="225">
        <f>IF(N1212="základní",J1212,0)</f>
        <v>0</v>
      </c>
      <c r="BF1212" s="225">
        <f>IF(N1212="snížená",J1212,0)</f>
        <v>0</v>
      </c>
      <c r="BG1212" s="225">
        <f>IF(N1212="zákl. přenesená",J1212,0)</f>
        <v>0</v>
      </c>
      <c r="BH1212" s="225">
        <f>IF(N1212="sníž. přenesená",J1212,0)</f>
        <v>0</v>
      </c>
      <c r="BI1212" s="225">
        <f>IF(N1212="nulová",J1212,0)</f>
        <v>0</v>
      </c>
      <c r="BJ1212" s="17" t="s">
        <v>79</v>
      </c>
      <c r="BK1212" s="225">
        <f>ROUND(I1212*H1212,2)</f>
        <v>0</v>
      </c>
      <c r="BL1212" s="17" t="s">
        <v>828</v>
      </c>
      <c r="BM1212" s="224" t="s">
        <v>851</v>
      </c>
    </row>
    <row r="1213" s="2" customFormat="1" ht="24.15" customHeight="1">
      <c r="A1213" s="38"/>
      <c r="B1213" s="39"/>
      <c r="C1213" s="212" t="s">
        <v>852</v>
      </c>
      <c r="D1213" s="212" t="s">
        <v>128</v>
      </c>
      <c r="E1213" s="213" t="s">
        <v>853</v>
      </c>
      <c r="F1213" s="214" t="s">
        <v>854</v>
      </c>
      <c r="G1213" s="215" t="s">
        <v>660</v>
      </c>
      <c r="H1213" s="216">
        <v>1</v>
      </c>
      <c r="I1213" s="217"/>
      <c r="J1213" s="218">
        <f>ROUND(I1213*H1213,2)</f>
        <v>0</v>
      </c>
      <c r="K1213" s="219"/>
      <c r="L1213" s="44"/>
      <c r="M1213" s="220" t="s">
        <v>1</v>
      </c>
      <c r="N1213" s="221" t="s">
        <v>39</v>
      </c>
      <c r="O1213" s="91"/>
      <c r="P1213" s="222">
        <f>O1213*H1213</f>
        <v>0</v>
      </c>
      <c r="Q1213" s="222">
        <v>0</v>
      </c>
      <c r="R1213" s="222">
        <f>Q1213*H1213</f>
        <v>0</v>
      </c>
      <c r="S1213" s="222">
        <v>0</v>
      </c>
      <c r="T1213" s="223">
        <f>S1213*H1213</f>
        <v>0</v>
      </c>
      <c r="U1213" s="38"/>
      <c r="V1213" s="38"/>
      <c r="W1213" s="38"/>
      <c r="X1213" s="38"/>
      <c r="Y1213" s="38"/>
      <c r="Z1213" s="38"/>
      <c r="AA1213" s="38"/>
      <c r="AB1213" s="38"/>
      <c r="AC1213" s="38"/>
      <c r="AD1213" s="38"/>
      <c r="AE1213" s="38"/>
      <c r="AR1213" s="224" t="s">
        <v>828</v>
      </c>
      <c r="AT1213" s="224" t="s">
        <v>128</v>
      </c>
      <c r="AU1213" s="224" t="s">
        <v>81</v>
      </c>
      <c r="AY1213" s="17" t="s">
        <v>126</v>
      </c>
      <c r="BE1213" s="225">
        <f>IF(N1213="základní",J1213,0)</f>
        <v>0</v>
      </c>
      <c r="BF1213" s="225">
        <f>IF(N1213="snížená",J1213,0)</f>
        <v>0</v>
      </c>
      <c r="BG1213" s="225">
        <f>IF(N1213="zákl. přenesená",J1213,0)</f>
        <v>0</v>
      </c>
      <c r="BH1213" s="225">
        <f>IF(N1213="sníž. přenesená",J1213,0)</f>
        <v>0</v>
      </c>
      <c r="BI1213" s="225">
        <f>IF(N1213="nulová",J1213,0)</f>
        <v>0</v>
      </c>
      <c r="BJ1213" s="17" t="s">
        <v>79</v>
      </c>
      <c r="BK1213" s="225">
        <f>ROUND(I1213*H1213,2)</f>
        <v>0</v>
      </c>
      <c r="BL1213" s="17" t="s">
        <v>828</v>
      </c>
      <c r="BM1213" s="224" t="s">
        <v>855</v>
      </c>
    </row>
    <row r="1214" s="2" customFormat="1" ht="21.75" customHeight="1">
      <c r="A1214" s="38"/>
      <c r="B1214" s="39"/>
      <c r="C1214" s="212" t="s">
        <v>856</v>
      </c>
      <c r="D1214" s="212" t="s">
        <v>128</v>
      </c>
      <c r="E1214" s="213" t="s">
        <v>857</v>
      </c>
      <c r="F1214" s="214" t="s">
        <v>858</v>
      </c>
      <c r="G1214" s="215" t="s">
        <v>660</v>
      </c>
      <c r="H1214" s="216">
        <v>1</v>
      </c>
      <c r="I1214" s="217"/>
      <c r="J1214" s="218">
        <f>ROUND(I1214*H1214,2)</f>
        <v>0</v>
      </c>
      <c r="K1214" s="219"/>
      <c r="L1214" s="44"/>
      <c r="M1214" s="220" t="s">
        <v>1</v>
      </c>
      <c r="N1214" s="221" t="s">
        <v>39</v>
      </c>
      <c r="O1214" s="91"/>
      <c r="P1214" s="222">
        <f>O1214*H1214</f>
        <v>0</v>
      </c>
      <c r="Q1214" s="222">
        <v>0</v>
      </c>
      <c r="R1214" s="222">
        <f>Q1214*H1214</f>
        <v>0</v>
      </c>
      <c r="S1214" s="222">
        <v>0</v>
      </c>
      <c r="T1214" s="223">
        <f>S1214*H1214</f>
        <v>0</v>
      </c>
      <c r="U1214" s="38"/>
      <c r="V1214" s="38"/>
      <c r="W1214" s="38"/>
      <c r="X1214" s="38"/>
      <c r="Y1214" s="38"/>
      <c r="Z1214" s="38"/>
      <c r="AA1214" s="38"/>
      <c r="AB1214" s="38"/>
      <c r="AC1214" s="38"/>
      <c r="AD1214" s="38"/>
      <c r="AE1214" s="38"/>
      <c r="AR1214" s="224" t="s">
        <v>828</v>
      </c>
      <c r="AT1214" s="224" t="s">
        <v>128</v>
      </c>
      <c r="AU1214" s="224" t="s">
        <v>81</v>
      </c>
      <c r="AY1214" s="17" t="s">
        <v>126</v>
      </c>
      <c r="BE1214" s="225">
        <f>IF(N1214="základní",J1214,0)</f>
        <v>0</v>
      </c>
      <c r="BF1214" s="225">
        <f>IF(N1214="snížená",J1214,0)</f>
        <v>0</v>
      </c>
      <c r="BG1214" s="225">
        <f>IF(N1214="zákl. přenesená",J1214,0)</f>
        <v>0</v>
      </c>
      <c r="BH1214" s="225">
        <f>IF(N1214="sníž. přenesená",J1214,0)</f>
        <v>0</v>
      </c>
      <c r="BI1214" s="225">
        <f>IF(N1214="nulová",J1214,0)</f>
        <v>0</v>
      </c>
      <c r="BJ1214" s="17" t="s">
        <v>79</v>
      </c>
      <c r="BK1214" s="225">
        <f>ROUND(I1214*H1214,2)</f>
        <v>0</v>
      </c>
      <c r="BL1214" s="17" t="s">
        <v>828</v>
      </c>
      <c r="BM1214" s="224" t="s">
        <v>859</v>
      </c>
    </row>
    <row r="1215" s="2" customFormat="1" ht="16.5" customHeight="1">
      <c r="A1215" s="38"/>
      <c r="B1215" s="39"/>
      <c r="C1215" s="212" t="s">
        <v>860</v>
      </c>
      <c r="D1215" s="212" t="s">
        <v>128</v>
      </c>
      <c r="E1215" s="213" t="s">
        <v>861</v>
      </c>
      <c r="F1215" s="214" t="s">
        <v>862</v>
      </c>
      <c r="G1215" s="215" t="s">
        <v>660</v>
      </c>
      <c r="H1215" s="216">
        <v>1</v>
      </c>
      <c r="I1215" s="217"/>
      <c r="J1215" s="218">
        <f>ROUND(I1215*H1215,2)</f>
        <v>0</v>
      </c>
      <c r="K1215" s="219"/>
      <c r="L1215" s="44"/>
      <c r="M1215" s="220" t="s">
        <v>1</v>
      </c>
      <c r="N1215" s="221" t="s">
        <v>39</v>
      </c>
      <c r="O1215" s="91"/>
      <c r="P1215" s="222">
        <f>O1215*H1215</f>
        <v>0</v>
      </c>
      <c r="Q1215" s="222">
        <v>0</v>
      </c>
      <c r="R1215" s="222">
        <f>Q1215*H1215</f>
        <v>0</v>
      </c>
      <c r="S1215" s="222">
        <v>0</v>
      </c>
      <c r="T1215" s="223">
        <f>S1215*H1215</f>
        <v>0</v>
      </c>
      <c r="U1215" s="38"/>
      <c r="V1215" s="38"/>
      <c r="W1215" s="38"/>
      <c r="X1215" s="38"/>
      <c r="Y1215" s="38"/>
      <c r="Z1215" s="38"/>
      <c r="AA1215" s="38"/>
      <c r="AB1215" s="38"/>
      <c r="AC1215" s="38"/>
      <c r="AD1215" s="38"/>
      <c r="AE1215" s="38"/>
      <c r="AR1215" s="224" t="s">
        <v>828</v>
      </c>
      <c r="AT1215" s="224" t="s">
        <v>128</v>
      </c>
      <c r="AU1215" s="224" t="s">
        <v>81</v>
      </c>
      <c r="AY1215" s="17" t="s">
        <v>126</v>
      </c>
      <c r="BE1215" s="225">
        <f>IF(N1215="základní",J1215,0)</f>
        <v>0</v>
      </c>
      <c r="BF1215" s="225">
        <f>IF(N1215="snížená",J1215,0)</f>
        <v>0</v>
      </c>
      <c r="BG1215" s="225">
        <f>IF(N1215="zákl. přenesená",J1215,0)</f>
        <v>0</v>
      </c>
      <c r="BH1215" s="225">
        <f>IF(N1215="sníž. přenesená",J1215,0)</f>
        <v>0</v>
      </c>
      <c r="BI1215" s="225">
        <f>IF(N1215="nulová",J1215,0)</f>
        <v>0</v>
      </c>
      <c r="BJ1215" s="17" t="s">
        <v>79</v>
      </c>
      <c r="BK1215" s="225">
        <f>ROUND(I1215*H1215,2)</f>
        <v>0</v>
      </c>
      <c r="BL1215" s="17" t="s">
        <v>828</v>
      </c>
      <c r="BM1215" s="224" t="s">
        <v>863</v>
      </c>
    </row>
    <row r="1216" s="2" customFormat="1" ht="16.5" customHeight="1">
      <c r="A1216" s="38"/>
      <c r="B1216" s="39"/>
      <c r="C1216" s="212" t="s">
        <v>864</v>
      </c>
      <c r="D1216" s="212" t="s">
        <v>128</v>
      </c>
      <c r="E1216" s="213" t="s">
        <v>865</v>
      </c>
      <c r="F1216" s="214" t="s">
        <v>866</v>
      </c>
      <c r="G1216" s="215" t="s">
        <v>660</v>
      </c>
      <c r="H1216" s="216">
        <v>1</v>
      </c>
      <c r="I1216" s="217"/>
      <c r="J1216" s="218">
        <f>ROUND(I1216*H1216,2)</f>
        <v>0</v>
      </c>
      <c r="K1216" s="219"/>
      <c r="L1216" s="44"/>
      <c r="M1216" s="220" t="s">
        <v>1</v>
      </c>
      <c r="N1216" s="221" t="s">
        <v>39</v>
      </c>
      <c r="O1216" s="91"/>
      <c r="P1216" s="222">
        <f>O1216*H1216</f>
        <v>0</v>
      </c>
      <c r="Q1216" s="222">
        <v>0</v>
      </c>
      <c r="R1216" s="222">
        <f>Q1216*H1216</f>
        <v>0</v>
      </c>
      <c r="S1216" s="222">
        <v>0</v>
      </c>
      <c r="T1216" s="223">
        <f>S1216*H1216</f>
        <v>0</v>
      </c>
      <c r="U1216" s="38"/>
      <c r="V1216" s="38"/>
      <c r="W1216" s="38"/>
      <c r="X1216" s="38"/>
      <c r="Y1216" s="38"/>
      <c r="Z1216" s="38"/>
      <c r="AA1216" s="38"/>
      <c r="AB1216" s="38"/>
      <c r="AC1216" s="38"/>
      <c r="AD1216" s="38"/>
      <c r="AE1216" s="38"/>
      <c r="AR1216" s="224" t="s">
        <v>828</v>
      </c>
      <c r="AT1216" s="224" t="s">
        <v>128</v>
      </c>
      <c r="AU1216" s="224" t="s">
        <v>81</v>
      </c>
      <c r="AY1216" s="17" t="s">
        <v>126</v>
      </c>
      <c r="BE1216" s="225">
        <f>IF(N1216="základní",J1216,0)</f>
        <v>0</v>
      </c>
      <c r="BF1216" s="225">
        <f>IF(N1216="snížená",J1216,0)</f>
        <v>0</v>
      </c>
      <c r="BG1216" s="225">
        <f>IF(N1216="zákl. přenesená",J1216,0)</f>
        <v>0</v>
      </c>
      <c r="BH1216" s="225">
        <f>IF(N1216="sníž. přenesená",J1216,0)</f>
        <v>0</v>
      </c>
      <c r="BI1216" s="225">
        <f>IF(N1216="nulová",J1216,0)</f>
        <v>0</v>
      </c>
      <c r="BJ1216" s="17" t="s">
        <v>79</v>
      </c>
      <c r="BK1216" s="225">
        <f>ROUND(I1216*H1216,2)</f>
        <v>0</v>
      </c>
      <c r="BL1216" s="17" t="s">
        <v>828</v>
      </c>
      <c r="BM1216" s="224" t="s">
        <v>867</v>
      </c>
    </row>
    <row r="1217" s="12" customFormat="1" ht="22.8" customHeight="1">
      <c r="A1217" s="12"/>
      <c r="B1217" s="196"/>
      <c r="C1217" s="197"/>
      <c r="D1217" s="198" t="s">
        <v>73</v>
      </c>
      <c r="E1217" s="210" t="s">
        <v>868</v>
      </c>
      <c r="F1217" s="210" t="s">
        <v>869</v>
      </c>
      <c r="G1217" s="197"/>
      <c r="H1217" s="197"/>
      <c r="I1217" s="200"/>
      <c r="J1217" s="211">
        <f>BK1217</f>
        <v>0</v>
      </c>
      <c r="K1217" s="197"/>
      <c r="L1217" s="202"/>
      <c r="M1217" s="203"/>
      <c r="N1217" s="204"/>
      <c r="O1217" s="204"/>
      <c r="P1217" s="205">
        <f>P1218</f>
        <v>0</v>
      </c>
      <c r="Q1217" s="204"/>
      <c r="R1217" s="205">
        <f>R1218</f>
        <v>0</v>
      </c>
      <c r="S1217" s="204"/>
      <c r="T1217" s="206">
        <f>T1218</f>
        <v>0</v>
      </c>
      <c r="U1217" s="12"/>
      <c r="V1217" s="12"/>
      <c r="W1217" s="12"/>
      <c r="X1217" s="12"/>
      <c r="Y1217" s="12"/>
      <c r="Z1217" s="12"/>
      <c r="AA1217" s="12"/>
      <c r="AB1217" s="12"/>
      <c r="AC1217" s="12"/>
      <c r="AD1217" s="12"/>
      <c r="AE1217" s="12"/>
      <c r="AR1217" s="207" t="s">
        <v>153</v>
      </c>
      <c r="AT1217" s="208" t="s">
        <v>73</v>
      </c>
      <c r="AU1217" s="208" t="s">
        <v>79</v>
      </c>
      <c r="AY1217" s="207" t="s">
        <v>126</v>
      </c>
      <c r="BK1217" s="209">
        <f>BK1218</f>
        <v>0</v>
      </c>
    </row>
    <row r="1218" s="2" customFormat="1" ht="16.5" customHeight="1">
      <c r="A1218" s="38"/>
      <c r="B1218" s="39"/>
      <c r="C1218" s="212" t="s">
        <v>870</v>
      </c>
      <c r="D1218" s="212" t="s">
        <v>128</v>
      </c>
      <c r="E1218" s="213" t="s">
        <v>871</v>
      </c>
      <c r="F1218" s="214" t="s">
        <v>872</v>
      </c>
      <c r="G1218" s="215" t="s">
        <v>660</v>
      </c>
      <c r="H1218" s="216">
        <v>1</v>
      </c>
      <c r="I1218" s="217"/>
      <c r="J1218" s="218">
        <f>ROUND(I1218*H1218,2)</f>
        <v>0</v>
      </c>
      <c r="K1218" s="219"/>
      <c r="L1218" s="44"/>
      <c r="M1218" s="220" t="s">
        <v>1</v>
      </c>
      <c r="N1218" s="221" t="s">
        <v>39</v>
      </c>
      <c r="O1218" s="91"/>
      <c r="P1218" s="222">
        <f>O1218*H1218</f>
        <v>0</v>
      </c>
      <c r="Q1218" s="222">
        <v>0</v>
      </c>
      <c r="R1218" s="222">
        <f>Q1218*H1218</f>
        <v>0</v>
      </c>
      <c r="S1218" s="222">
        <v>0</v>
      </c>
      <c r="T1218" s="223">
        <f>S1218*H1218</f>
        <v>0</v>
      </c>
      <c r="U1218" s="38"/>
      <c r="V1218" s="38"/>
      <c r="W1218" s="38"/>
      <c r="X1218" s="38"/>
      <c r="Y1218" s="38"/>
      <c r="Z1218" s="38"/>
      <c r="AA1218" s="38"/>
      <c r="AB1218" s="38"/>
      <c r="AC1218" s="38"/>
      <c r="AD1218" s="38"/>
      <c r="AE1218" s="38"/>
      <c r="AR1218" s="224" t="s">
        <v>828</v>
      </c>
      <c r="AT1218" s="224" t="s">
        <v>128</v>
      </c>
      <c r="AU1218" s="224" t="s">
        <v>81</v>
      </c>
      <c r="AY1218" s="17" t="s">
        <v>126</v>
      </c>
      <c r="BE1218" s="225">
        <f>IF(N1218="základní",J1218,0)</f>
        <v>0</v>
      </c>
      <c r="BF1218" s="225">
        <f>IF(N1218="snížená",J1218,0)</f>
        <v>0</v>
      </c>
      <c r="BG1218" s="225">
        <f>IF(N1218="zákl. přenesená",J1218,0)</f>
        <v>0</v>
      </c>
      <c r="BH1218" s="225">
        <f>IF(N1218="sníž. přenesená",J1218,0)</f>
        <v>0</v>
      </c>
      <c r="BI1218" s="225">
        <f>IF(N1218="nulová",J1218,0)</f>
        <v>0</v>
      </c>
      <c r="BJ1218" s="17" t="s">
        <v>79</v>
      </c>
      <c r="BK1218" s="225">
        <f>ROUND(I1218*H1218,2)</f>
        <v>0</v>
      </c>
      <c r="BL1218" s="17" t="s">
        <v>828</v>
      </c>
      <c r="BM1218" s="224" t="s">
        <v>873</v>
      </c>
    </row>
    <row r="1219" s="12" customFormat="1" ht="22.8" customHeight="1">
      <c r="A1219" s="12"/>
      <c r="B1219" s="196"/>
      <c r="C1219" s="197"/>
      <c r="D1219" s="198" t="s">
        <v>73</v>
      </c>
      <c r="E1219" s="210" t="s">
        <v>874</v>
      </c>
      <c r="F1219" s="210" t="s">
        <v>875</v>
      </c>
      <c r="G1219" s="197"/>
      <c r="H1219" s="197"/>
      <c r="I1219" s="200"/>
      <c r="J1219" s="211">
        <f>BK1219</f>
        <v>0</v>
      </c>
      <c r="K1219" s="197"/>
      <c r="L1219" s="202"/>
      <c r="M1219" s="203"/>
      <c r="N1219" s="204"/>
      <c r="O1219" s="204"/>
      <c r="P1219" s="205">
        <f>P1220</f>
        <v>0</v>
      </c>
      <c r="Q1219" s="204"/>
      <c r="R1219" s="205">
        <f>R1220</f>
        <v>0</v>
      </c>
      <c r="S1219" s="204"/>
      <c r="T1219" s="206">
        <f>T1220</f>
        <v>0</v>
      </c>
      <c r="U1219" s="12"/>
      <c r="V1219" s="12"/>
      <c r="W1219" s="12"/>
      <c r="X1219" s="12"/>
      <c r="Y1219" s="12"/>
      <c r="Z1219" s="12"/>
      <c r="AA1219" s="12"/>
      <c r="AB1219" s="12"/>
      <c r="AC1219" s="12"/>
      <c r="AD1219" s="12"/>
      <c r="AE1219" s="12"/>
      <c r="AR1219" s="207" t="s">
        <v>153</v>
      </c>
      <c r="AT1219" s="208" t="s">
        <v>73</v>
      </c>
      <c r="AU1219" s="208" t="s">
        <v>79</v>
      </c>
      <c r="AY1219" s="207" t="s">
        <v>126</v>
      </c>
      <c r="BK1219" s="209">
        <f>BK1220</f>
        <v>0</v>
      </c>
    </row>
    <row r="1220" s="2" customFormat="1" ht="21.75" customHeight="1">
      <c r="A1220" s="38"/>
      <c r="B1220" s="39"/>
      <c r="C1220" s="212" t="s">
        <v>876</v>
      </c>
      <c r="D1220" s="212" t="s">
        <v>128</v>
      </c>
      <c r="E1220" s="213" t="s">
        <v>877</v>
      </c>
      <c r="F1220" s="214" t="s">
        <v>878</v>
      </c>
      <c r="G1220" s="215" t="s">
        <v>660</v>
      </c>
      <c r="H1220" s="216">
        <v>1</v>
      </c>
      <c r="I1220" s="217"/>
      <c r="J1220" s="218">
        <f>ROUND(I1220*H1220,2)</f>
        <v>0</v>
      </c>
      <c r="K1220" s="219"/>
      <c r="L1220" s="44"/>
      <c r="M1220" s="220" t="s">
        <v>1</v>
      </c>
      <c r="N1220" s="221" t="s">
        <v>39</v>
      </c>
      <c r="O1220" s="91"/>
      <c r="P1220" s="222">
        <f>O1220*H1220</f>
        <v>0</v>
      </c>
      <c r="Q1220" s="222">
        <v>0</v>
      </c>
      <c r="R1220" s="222">
        <f>Q1220*H1220</f>
        <v>0</v>
      </c>
      <c r="S1220" s="222">
        <v>0</v>
      </c>
      <c r="T1220" s="223">
        <f>S1220*H1220</f>
        <v>0</v>
      </c>
      <c r="U1220" s="38"/>
      <c r="V1220" s="38"/>
      <c r="W1220" s="38"/>
      <c r="X1220" s="38"/>
      <c r="Y1220" s="38"/>
      <c r="Z1220" s="38"/>
      <c r="AA1220" s="38"/>
      <c r="AB1220" s="38"/>
      <c r="AC1220" s="38"/>
      <c r="AD1220" s="38"/>
      <c r="AE1220" s="38"/>
      <c r="AR1220" s="224" t="s">
        <v>828</v>
      </c>
      <c r="AT1220" s="224" t="s">
        <v>128</v>
      </c>
      <c r="AU1220" s="224" t="s">
        <v>81</v>
      </c>
      <c r="AY1220" s="17" t="s">
        <v>126</v>
      </c>
      <c r="BE1220" s="225">
        <f>IF(N1220="základní",J1220,0)</f>
        <v>0</v>
      </c>
      <c r="BF1220" s="225">
        <f>IF(N1220="snížená",J1220,0)</f>
        <v>0</v>
      </c>
      <c r="BG1220" s="225">
        <f>IF(N1220="zákl. přenesená",J1220,0)</f>
        <v>0</v>
      </c>
      <c r="BH1220" s="225">
        <f>IF(N1220="sníž. přenesená",J1220,0)</f>
        <v>0</v>
      </c>
      <c r="BI1220" s="225">
        <f>IF(N1220="nulová",J1220,0)</f>
        <v>0</v>
      </c>
      <c r="BJ1220" s="17" t="s">
        <v>79</v>
      </c>
      <c r="BK1220" s="225">
        <f>ROUND(I1220*H1220,2)</f>
        <v>0</v>
      </c>
      <c r="BL1220" s="17" t="s">
        <v>828</v>
      </c>
      <c r="BM1220" s="224" t="s">
        <v>879</v>
      </c>
    </row>
    <row r="1221" s="12" customFormat="1" ht="22.8" customHeight="1">
      <c r="A1221" s="12"/>
      <c r="B1221" s="196"/>
      <c r="C1221" s="197"/>
      <c r="D1221" s="198" t="s">
        <v>73</v>
      </c>
      <c r="E1221" s="210" t="s">
        <v>880</v>
      </c>
      <c r="F1221" s="210" t="s">
        <v>881</v>
      </c>
      <c r="G1221" s="197"/>
      <c r="H1221" s="197"/>
      <c r="I1221" s="200"/>
      <c r="J1221" s="211">
        <f>BK1221</f>
        <v>0</v>
      </c>
      <c r="K1221" s="197"/>
      <c r="L1221" s="202"/>
      <c r="M1221" s="203"/>
      <c r="N1221" s="204"/>
      <c r="O1221" s="204"/>
      <c r="P1221" s="205">
        <f>P1222</f>
        <v>0</v>
      </c>
      <c r="Q1221" s="204"/>
      <c r="R1221" s="205">
        <f>R1222</f>
        <v>0</v>
      </c>
      <c r="S1221" s="204"/>
      <c r="T1221" s="206">
        <f>T1222</f>
        <v>0</v>
      </c>
      <c r="U1221" s="12"/>
      <c r="V1221" s="12"/>
      <c r="W1221" s="12"/>
      <c r="X1221" s="12"/>
      <c r="Y1221" s="12"/>
      <c r="Z1221" s="12"/>
      <c r="AA1221" s="12"/>
      <c r="AB1221" s="12"/>
      <c r="AC1221" s="12"/>
      <c r="AD1221" s="12"/>
      <c r="AE1221" s="12"/>
      <c r="AR1221" s="207" t="s">
        <v>153</v>
      </c>
      <c r="AT1221" s="208" t="s">
        <v>73</v>
      </c>
      <c r="AU1221" s="208" t="s">
        <v>79</v>
      </c>
      <c r="AY1221" s="207" t="s">
        <v>126</v>
      </c>
      <c r="BK1221" s="209">
        <f>BK1222</f>
        <v>0</v>
      </c>
    </row>
    <row r="1222" s="2" customFormat="1" ht="16.5" customHeight="1">
      <c r="A1222" s="38"/>
      <c r="B1222" s="39"/>
      <c r="C1222" s="212" t="s">
        <v>882</v>
      </c>
      <c r="D1222" s="212" t="s">
        <v>128</v>
      </c>
      <c r="E1222" s="213" t="s">
        <v>883</v>
      </c>
      <c r="F1222" s="214" t="s">
        <v>884</v>
      </c>
      <c r="G1222" s="215" t="s">
        <v>660</v>
      </c>
      <c r="H1222" s="216">
        <v>1</v>
      </c>
      <c r="I1222" s="217"/>
      <c r="J1222" s="218">
        <f>ROUND(I1222*H1222,2)</f>
        <v>0</v>
      </c>
      <c r="K1222" s="219"/>
      <c r="L1222" s="44"/>
      <c r="M1222" s="220" t="s">
        <v>1</v>
      </c>
      <c r="N1222" s="221" t="s">
        <v>39</v>
      </c>
      <c r="O1222" s="91"/>
      <c r="P1222" s="222">
        <f>O1222*H1222</f>
        <v>0</v>
      </c>
      <c r="Q1222" s="222">
        <v>0</v>
      </c>
      <c r="R1222" s="222">
        <f>Q1222*H1222</f>
        <v>0</v>
      </c>
      <c r="S1222" s="222">
        <v>0</v>
      </c>
      <c r="T1222" s="223">
        <f>S1222*H1222</f>
        <v>0</v>
      </c>
      <c r="U1222" s="38"/>
      <c r="V1222" s="38"/>
      <c r="W1222" s="38"/>
      <c r="X1222" s="38"/>
      <c r="Y1222" s="38"/>
      <c r="Z1222" s="38"/>
      <c r="AA1222" s="38"/>
      <c r="AB1222" s="38"/>
      <c r="AC1222" s="38"/>
      <c r="AD1222" s="38"/>
      <c r="AE1222" s="38"/>
      <c r="AR1222" s="224" t="s">
        <v>828</v>
      </c>
      <c r="AT1222" s="224" t="s">
        <v>128</v>
      </c>
      <c r="AU1222" s="224" t="s">
        <v>81</v>
      </c>
      <c r="AY1222" s="17" t="s">
        <v>126</v>
      </c>
      <c r="BE1222" s="225">
        <f>IF(N1222="základní",J1222,0)</f>
        <v>0</v>
      </c>
      <c r="BF1222" s="225">
        <f>IF(N1222="snížená",J1222,0)</f>
        <v>0</v>
      </c>
      <c r="BG1222" s="225">
        <f>IF(N1222="zákl. přenesená",J1222,0)</f>
        <v>0</v>
      </c>
      <c r="BH1222" s="225">
        <f>IF(N1222="sníž. přenesená",J1222,0)</f>
        <v>0</v>
      </c>
      <c r="BI1222" s="225">
        <f>IF(N1222="nulová",J1222,0)</f>
        <v>0</v>
      </c>
      <c r="BJ1222" s="17" t="s">
        <v>79</v>
      </c>
      <c r="BK1222" s="225">
        <f>ROUND(I1222*H1222,2)</f>
        <v>0</v>
      </c>
      <c r="BL1222" s="17" t="s">
        <v>828</v>
      </c>
      <c r="BM1222" s="224" t="s">
        <v>885</v>
      </c>
    </row>
    <row r="1223" s="12" customFormat="1" ht="22.8" customHeight="1">
      <c r="A1223" s="12"/>
      <c r="B1223" s="196"/>
      <c r="C1223" s="197"/>
      <c r="D1223" s="198" t="s">
        <v>73</v>
      </c>
      <c r="E1223" s="210" t="s">
        <v>886</v>
      </c>
      <c r="F1223" s="210" t="s">
        <v>887</v>
      </c>
      <c r="G1223" s="197"/>
      <c r="H1223" s="197"/>
      <c r="I1223" s="200"/>
      <c r="J1223" s="211">
        <f>BK1223</f>
        <v>0</v>
      </c>
      <c r="K1223" s="197"/>
      <c r="L1223" s="202"/>
      <c r="M1223" s="203"/>
      <c r="N1223" s="204"/>
      <c r="O1223" s="204"/>
      <c r="P1223" s="205">
        <f>P1224</f>
        <v>0</v>
      </c>
      <c r="Q1223" s="204"/>
      <c r="R1223" s="205">
        <f>R1224</f>
        <v>0</v>
      </c>
      <c r="S1223" s="204"/>
      <c r="T1223" s="206">
        <f>T1224</f>
        <v>0</v>
      </c>
      <c r="U1223" s="12"/>
      <c r="V1223" s="12"/>
      <c r="W1223" s="12"/>
      <c r="X1223" s="12"/>
      <c r="Y1223" s="12"/>
      <c r="Z1223" s="12"/>
      <c r="AA1223" s="12"/>
      <c r="AB1223" s="12"/>
      <c r="AC1223" s="12"/>
      <c r="AD1223" s="12"/>
      <c r="AE1223" s="12"/>
      <c r="AR1223" s="207" t="s">
        <v>153</v>
      </c>
      <c r="AT1223" s="208" t="s">
        <v>73</v>
      </c>
      <c r="AU1223" s="208" t="s">
        <v>79</v>
      </c>
      <c r="AY1223" s="207" t="s">
        <v>126</v>
      </c>
      <c r="BK1223" s="209">
        <f>BK1224</f>
        <v>0</v>
      </c>
    </row>
    <row r="1224" s="2" customFormat="1" ht="16.5" customHeight="1">
      <c r="A1224" s="38"/>
      <c r="B1224" s="39"/>
      <c r="C1224" s="212" t="s">
        <v>888</v>
      </c>
      <c r="D1224" s="212" t="s">
        <v>128</v>
      </c>
      <c r="E1224" s="213" t="s">
        <v>889</v>
      </c>
      <c r="F1224" s="214" t="s">
        <v>890</v>
      </c>
      <c r="G1224" s="215" t="s">
        <v>660</v>
      </c>
      <c r="H1224" s="216">
        <v>1</v>
      </c>
      <c r="I1224" s="217"/>
      <c r="J1224" s="218">
        <f>ROUND(I1224*H1224,2)</f>
        <v>0</v>
      </c>
      <c r="K1224" s="219"/>
      <c r="L1224" s="44"/>
      <c r="M1224" s="220" t="s">
        <v>1</v>
      </c>
      <c r="N1224" s="221" t="s">
        <v>39</v>
      </c>
      <c r="O1224" s="91"/>
      <c r="P1224" s="222">
        <f>O1224*H1224</f>
        <v>0</v>
      </c>
      <c r="Q1224" s="222">
        <v>0</v>
      </c>
      <c r="R1224" s="222">
        <f>Q1224*H1224</f>
        <v>0</v>
      </c>
      <c r="S1224" s="222">
        <v>0</v>
      </c>
      <c r="T1224" s="223">
        <f>S1224*H1224</f>
        <v>0</v>
      </c>
      <c r="U1224" s="38"/>
      <c r="V1224" s="38"/>
      <c r="W1224" s="38"/>
      <c r="X1224" s="38"/>
      <c r="Y1224" s="38"/>
      <c r="Z1224" s="38"/>
      <c r="AA1224" s="38"/>
      <c r="AB1224" s="38"/>
      <c r="AC1224" s="38"/>
      <c r="AD1224" s="38"/>
      <c r="AE1224" s="38"/>
      <c r="AR1224" s="224" t="s">
        <v>828</v>
      </c>
      <c r="AT1224" s="224" t="s">
        <v>128</v>
      </c>
      <c r="AU1224" s="224" t="s">
        <v>81</v>
      </c>
      <c r="AY1224" s="17" t="s">
        <v>126</v>
      </c>
      <c r="BE1224" s="225">
        <f>IF(N1224="základní",J1224,0)</f>
        <v>0</v>
      </c>
      <c r="BF1224" s="225">
        <f>IF(N1224="snížená",J1224,0)</f>
        <v>0</v>
      </c>
      <c r="BG1224" s="225">
        <f>IF(N1224="zákl. přenesená",J1224,0)</f>
        <v>0</v>
      </c>
      <c r="BH1224" s="225">
        <f>IF(N1224="sníž. přenesená",J1224,0)</f>
        <v>0</v>
      </c>
      <c r="BI1224" s="225">
        <f>IF(N1224="nulová",J1224,0)</f>
        <v>0</v>
      </c>
      <c r="BJ1224" s="17" t="s">
        <v>79</v>
      </c>
      <c r="BK1224" s="225">
        <f>ROUND(I1224*H1224,2)</f>
        <v>0</v>
      </c>
      <c r="BL1224" s="17" t="s">
        <v>828</v>
      </c>
      <c r="BM1224" s="224" t="s">
        <v>891</v>
      </c>
    </row>
    <row r="1225" s="12" customFormat="1" ht="22.8" customHeight="1">
      <c r="A1225" s="12"/>
      <c r="B1225" s="196"/>
      <c r="C1225" s="197"/>
      <c r="D1225" s="198" t="s">
        <v>73</v>
      </c>
      <c r="E1225" s="210" t="s">
        <v>892</v>
      </c>
      <c r="F1225" s="210" t="s">
        <v>893</v>
      </c>
      <c r="G1225" s="197"/>
      <c r="H1225" s="197"/>
      <c r="I1225" s="200"/>
      <c r="J1225" s="211">
        <f>BK1225</f>
        <v>0</v>
      </c>
      <c r="K1225" s="197"/>
      <c r="L1225" s="202"/>
      <c r="M1225" s="203"/>
      <c r="N1225" s="204"/>
      <c r="O1225" s="204"/>
      <c r="P1225" s="205">
        <f>P1226</f>
        <v>0</v>
      </c>
      <c r="Q1225" s="204"/>
      <c r="R1225" s="205">
        <f>R1226</f>
        <v>0</v>
      </c>
      <c r="S1225" s="204"/>
      <c r="T1225" s="206">
        <f>T1226</f>
        <v>0</v>
      </c>
      <c r="U1225" s="12"/>
      <c r="V1225" s="12"/>
      <c r="W1225" s="12"/>
      <c r="X1225" s="12"/>
      <c r="Y1225" s="12"/>
      <c r="Z1225" s="12"/>
      <c r="AA1225" s="12"/>
      <c r="AB1225" s="12"/>
      <c r="AC1225" s="12"/>
      <c r="AD1225" s="12"/>
      <c r="AE1225" s="12"/>
      <c r="AR1225" s="207" t="s">
        <v>153</v>
      </c>
      <c r="AT1225" s="208" t="s">
        <v>73</v>
      </c>
      <c r="AU1225" s="208" t="s">
        <v>79</v>
      </c>
      <c r="AY1225" s="207" t="s">
        <v>126</v>
      </c>
      <c r="BK1225" s="209">
        <f>BK1226</f>
        <v>0</v>
      </c>
    </row>
    <row r="1226" s="2" customFormat="1" ht="16.5" customHeight="1">
      <c r="A1226" s="38"/>
      <c r="B1226" s="39"/>
      <c r="C1226" s="212" t="s">
        <v>894</v>
      </c>
      <c r="D1226" s="212" t="s">
        <v>128</v>
      </c>
      <c r="E1226" s="213" t="s">
        <v>895</v>
      </c>
      <c r="F1226" s="214" t="s">
        <v>896</v>
      </c>
      <c r="G1226" s="215" t="s">
        <v>660</v>
      </c>
      <c r="H1226" s="216">
        <v>1</v>
      </c>
      <c r="I1226" s="217"/>
      <c r="J1226" s="218">
        <f>ROUND(I1226*H1226,2)</f>
        <v>0</v>
      </c>
      <c r="K1226" s="219"/>
      <c r="L1226" s="44"/>
      <c r="M1226" s="271" t="s">
        <v>1</v>
      </c>
      <c r="N1226" s="272" t="s">
        <v>39</v>
      </c>
      <c r="O1226" s="273"/>
      <c r="P1226" s="274">
        <f>O1226*H1226</f>
        <v>0</v>
      </c>
      <c r="Q1226" s="274">
        <v>0</v>
      </c>
      <c r="R1226" s="274">
        <f>Q1226*H1226</f>
        <v>0</v>
      </c>
      <c r="S1226" s="274">
        <v>0</v>
      </c>
      <c r="T1226" s="275">
        <f>S1226*H1226</f>
        <v>0</v>
      </c>
      <c r="U1226" s="38"/>
      <c r="V1226" s="38"/>
      <c r="W1226" s="38"/>
      <c r="X1226" s="38"/>
      <c r="Y1226" s="38"/>
      <c r="Z1226" s="38"/>
      <c r="AA1226" s="38"/>
      <c r="AB1226" s="38"/>
      <c r="AC1226" s="38"/>
      <c r="AD1226" s="38"/>
      <c r="AE1226" s="38"/>
      <c r="AR1226" s="224" t="s">
        <v>828</v>
      </c>
      <c r="AT1226" s="224" t="s">
        <v>128</v>
      </c>
      <c r="AU1226" s="224" t="s">
        <v>81</v>
      </c>
      <c r="AY1226" s="17" t="s">
        <v>126</v>
      </c>
      <c r="BE1226" s="225">
        <f>IF(N1226="základní",J1226,0)</f>
        <v>0</v>
      </c>
      <c r="BF1226" s="225">
        <f>IF(N1226="snížená",J1226,0)</f>
        <v>0</v>
      </c>
      <c r="BG1226" s="225">
        <f>IF(N1226="zákl. přenesená",J1226,0)</f>
        <v>0</v>
      </c>
      <c r="BH1226" s="225">
        <f>IF(N1226="sníž. přenesená",J1226,0)</f>
        <v>0</v>
      </c>
      <c r="BI1226" s="225">
        <f>IF(N1226="nulová",J1226,0)</f>
        <v>0</v>
      </c>
      <c r="BJ1226" s="17" t="s">
        <v>79</v>
      </c>
      <c r="BK1226" s="225">
        <f>ROUND(I1226*H1226,2)</f>
        <v>0</v>
      </c>
      <c r="BL1226" s="17" t="s">
        <v>828</v>
      </c>
      <c r="BM1226" s="224" t="s">
        <v>897</v>
      </c>
    </row>
    <row r="1227" s="2" customFormat="1" ht="6.96" customHeight="1">
      <c r="A1227" s="38"/>
      <c r="B1227" s="66"/>
      <c r="C1227" s="67"/>
      <c r="D1227" s="67"/>
      <c r="E1227" s="67"/>
      <c r="F1227" s="67"/>
      <c r="G1227" s="67"/>
      <c r="H1227" s="67"/>
      <c r="I1227" s="67"/>
      <c r="J1227" s="67"/>
      <c r="K1227" s="67"/>
      <c r="L1227" s="44"/>
      <c r="M1227" s="38"/>
      <c r="O1227" s="38"/>
      <c r="P1227" s="38"/>
      <c r="Q1227" s="38"/>
      <c r="R1227" s="38"/>
      <c r="S1227" s="38"/>
      <c r="T1227" s="38"/>
      <c r="U1227" s="38"/>
      <c r="V1227" s="38"/>
      <c r="W1227" s="38"/>
      <c r="X1227" s="38"/>
      <c r="Y1227" s="38"/>
      <c r="Z1227" s="38"/>
      <c r="AA1227" s="38"/>
      <c r="AB1227" s="38"/>
      <c r="AC1227" s="38"/>
      <c r="AD1227" s="38"/>
      <c r="AE1227" s="38"/>
    </row>
  </sheetData>
  <sheetProtection sheet="1" autoFilter="0" formatColumns="0" formatRows="0" objects="1" scenarios="1" spinCount="100000" saltValue="PMrJvdHcmA3cnP5VVE1PU8E5lXcHVk79utvNvgfQNx896n2BSLssCUBUDycYDMA+czwE4QeZ0BIhSYK0Gv40Kg==" hashValue="CceZ/6QshPauBdhEAXruvf3ERoO31x/mllFy/Fp9VtrhxwGTUFhxYwU+GNK+OmXizcWIxoElTS7dTg5bIi+8rA==" algorithmName="SHA-512" password="CC35"/>
  <autoFilter ref="C134:K1226"/>
  <mergeCells count="6">
    <mergeCell ref="E7:H7"/>
    <mergeCell ref="E16:H16"/>
    <mergeCell ref="E25:H25"/>
    <mergeCell ref="E85:H85"/>
    <mergeCell ref="E127:H12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korys</dc:creator>
  <cp:lastModifiedBy>korys</cp:lastModifiedBy>
  <dcterms:created xsi:type="dcterms:W3CDTF">2026-01-22T08:03:28Z</dcterms:created>
  <dcterms:modified xsi:type="dcterms:W3CDTF">2026-01-22T08:03:32Z</dcterms:modified>
</cp:coreProperties>
</file>