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\01_ZAKÁZKY\05_2025\N\NAVRKAL\kotelna GPOA Znojmo\"/>
    </mc:Choice>
  </mc:AlternateContent>
  <xr:revisionPtr revIDLastSave="0" documentId="8_{E2B1B15B-90BB-49D2-B26D-4565BC8847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vba" sheetId="1" r:id="rId1"/>
    <sheet name="VzorPolozky" sheetId="10" state="hidden" r:id="rId2"/>
    <sheet name="00 00 Naklady" sheetId="12" r:id="rId3"/>
    <sheet name="SO 01 D.1.1.1. Pol" sheetId="13" r:id="rId4"/>
    <sheet name="SO 01 D.1.4.1 Pol" sheetId="14" r:id="rId5"/>
    <sheet name="SO 01 D.1.4.2 Pol" sheetId="15" r:id="rId6"/>
    <sheet name="SO 01 D.1.4.3 Pol" sheetId="16" r:id="rId7"/>
  </sheets>
  <externalReferences>
    <externalReference r:id="rId8"/>
  </externalReferences>
  <definedNames>
    <definedName name="CelkemDPHVypocet" localSheetId="0">Stavba!$H$48</definedName>
    <definedName name="CenaCelkem">Stavba!$G$29</definedName>
    <definedName name="CenaCelkemBezDPH">Stavba!$G$28</definedName>
    <definedName name="CenaCelkemVypocet" localSheetId="0">Stavba!$I$48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 00 Naklady'!$1:$7</definedName>
    <definedName name="_xlnm.Print_Titles" localSheetId="3">'SO 01 D.1.1.1. Pol'!$1:$7</definedName>
    <definedName name="_xlnm.Print_Titles" localSheetId="4">'SO 01 D.1.4.1 Pol'!$1:$7</definedName>
    <definedName name="_xlnm.Print_Titles" localSheetId="5">'SO 01 D.1.4.2 Pol'!$1:$7</definedName>
    <definedName name="_xlnm.Print_Titles" localSheetId="6">'SO 01 D.1.4.3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 00 Naklady'!$A$1:$Y$30</definedName>
    <definedName name="_xlnm.Print_Area" localSheetId="3">'SO 01 D.1.1.1. Pol'!$A$1:$Y$307</definedName>
    <definedName name="_xlnm.Print_Area" localSheetId="4">'SO 01 D.1.4.1 Pol'!$A$1:$Y$415</definedName>
    <definedName name="_xlnm.Print_Area" localSheetId="5">'SO 01 D.1.4.2 Pol'!$A$1:$Y$49</definedName>
    <definedName name="_xlnm.Print_Area" localSheetId="6">'SO 01 D.1.4.3 Pol'!$A$1:$Y$134</definedName>
    <definedName name="_xlnm.Print_Area" localSheetId="0">Stavba!$A$1:$J$101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Stavba!$F$48</definedName>
    <definedName name="ZakladDPHZakl">Stavba!$G$25</definedName>
    <definedName name="ZakladDPHZaklVypocet" localSheetId="0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G47" i="1"/>
  <c r="F47" i="1"/>
  <c r="G46" i="1"/>
  <c r="F46" i="1"/>
  <c r="G45" i="1"/>
  <c r="F45" i="1"/>
  <c r="G44" i="1"/>
  <c r="F44" i="1"/>
  <c r="G43" i="1"/>
  <c r="F43" i="1"/>
  <c r="G41" i="1"/>
  <c r="F41" i="1"/>
  <c r="G40" i="1"/>
  <c r="F40" i="1"/>
  <c r="G39" i="1"/>
  <c r="H39" i="1" s="1"/>
  <c r="H48" i="1" s="1"/>
  <c r="F39" i="1"/>
  <c r="G133" i="16"/>
  <c r="BA60" i="16"/>
  <c r="G9" i="16"/>
  <c r="G8" i="16" s="1"/>
  <c r="I9" i="16"/>
  <c r="I8" i="16" s="1"/>
  <c r="K9" i="16"/>
  <c r="K8" i="16" s="1"/>
  <c r="M9" i="16"/>
  <c r="M8" i="16" s="1"/>
  <c r="O9" i="16"/>
  <c r="Q9" i="16"/>
  <c r="V9" i="16"/>
  <c r="G11" i="16"/>
  <c r="I11" i="16"/>
  <c r="K11" i="16"/>
  <c r="M11" i="16"/>
  <c r="O11" i="16"/>
  <c r="O8" i="16" s="1"/>
  <c r="Q11" i="16"/>
  <c r="Q8" i="16" s="1"/>
  <c r="V11" i="16"/>
  <c r="V8" i="16" s="1"/>
  <c r="G13" i="16"/>
  <c r="M13" i="16" s="1"/>
  <c r="I13" i="16"/>
  <c r="K13" i="16"/>
  <c r="O13" i="16"/>
  <c r="Q13" i="16"/>
  <c r="V13" i="16"/>
  <c r="G15" i="16"/>
  <c r="I15" i="16"/>
  <c r="K15" i="16"/>
  <c r="M15" i="16"/>
  <c r="O15" i="16"/>
  <c r="Q15" i="16"/>
  <c r="V15" i="16"/>
  <c r="G17" i="16"/>
  <c r="I17" i="16"/>
  <c r="K17" i="16"/>
  <c r="M17" i="16"/>
  <c r="O17" i="16"/>
  <c r="Q17" i="16"/>
  <c r="V17" i="16"/>
  <c r="G19" i="16"/>
  <c r="I19" i="16"/>
  <c r="K19" i="16"/>
  <c r="M19" i="16"/>
  <c r="O19" i="16"/>
  <c r="Q19" i="16"/>
  <c r="V19" i="16"/>
  <c r="G21" i="16"/>
  <c r="I21" i="16"/>
  <c r="K21" i="16"/>
  <c r="M21" i="16"/>
  <c r="O21" i="16"/>
  <c r="Q21" i="16"/>
  <c r="V21" i="16"/>
  <c r="G23" i="16"/>
  <c r="M23" i="16" s="1"/>
  <c r="I23" i="16"/>
  <c r="K23" i="16"/>
  <c r="O23" i="16"/>
  <c r="Q23" i="16"/>
  <c r="V23" i="16"/>
  <c r="G25" i="16"/>
  <c r="I25" i="16"/>
  <c r="K25" i="16"/>
  <c r="M25" i="16"/>
  <c r="O25" i="16"/>
  <c r="Q25" i="16"/>
  <c r="V25" i="16"/>
  <c r="G27" i="16"/>
  <c r="M27" i="16" s="1"/>
  <c r="I27" i="16"/>
  <c r="K27" i="16"/>
  <c r="O27" i="16"/>
  <c r="Q27" i="16"/>
  <c r="V27" i="16"/>
  <c r="G29" i="16"/>
  <c r="I29" i="16"/>
  <c r="K29" i="16"/>
  <c r="M29" i="16"/>
  <c r="O29" i="16"/>
  <c r="Q29" i="16"/>
  <c r="V29" i="16"/>
  <c r="G31" i="16"/>
  <c r="I31" i="16"/>
  <c r="K31" i="16"/>
  <c r="M31" i="16"/>
  <c r="O31" i="16"/>
  <c r="Q31" i="16"/>
  <c r="V31" i="16"/>
  <c r="G33" i="16"/>
  <c r="I33" i="16"/>
  <c r="K33" i="16"/>
  <c r="M33" i="16"/>
  <c r="O33" i="16"/>
  <c r="Q33" i="16"/>
  <c r="V33" i="16"/>
  <c r="G35" i="16"/>
  <c r="I35" i="16"/>
  <c r="K35" i="16"/>
  <c r="M35" i="16"/>
  <c r="O35" i="16"/>
  <c r="Q35" i="16"/>
  <c r="V35" i="16"/>
  <c r="G37" i="16"/>
  <c r="M37" i="16" s="1"/>
  <c r="I37" i="16"/>
  <c r="K37" i="16"/>
  <c r="O37" i="16"/>
  <c r="Q37" i="16"/>
  <c r="V37" i="16"/>
  <c r="G39" i="16"/>
  <c r="I39" i="16"/>
  <c r="K39" i="16"/>
  <c r="M39" i="16"/>
  <c r="O39" i="16"/>
  <c r="Q39" i="16"/>
  <c r="V39" i="16"/>
  <c r="G41" i="16"/>
  <c r="I41" i="16"/>
  <c r="K41" i="16"/>
  <c r="M41" i="16"/>
  <c r="O41" i="16"/>
  <c r="Q41" i="16"/>
  <c r="V41" i="16"/>
  <c r="G43" i="16"/>
  <c r="I43" i="16"/>
  <c r="K43" i="16"/>
  <c r="M43" i="16"/>
  <c r="O43" i="16"/>
  <c r="Q43" i="16"/>
  <c r="V43" i="16"/>
  <c r="G46" i="16"/>
  <c r="M46" i="16" s="1"/>
  <c r="I46" i="16"/>
  <c r="I45" i="16" s="1"/>
  <c r="K46" i="16"/>
  <c r="K45" i="16" s="1"/>
  <c r="O46" i="16"/>
  <c r="Q46" i="16"/>
  <c r="V46" i="16"/>
  <c r="G48" i="16"/>
  <c r="I48" i="16"/>
  <c r="K48" i="16"/>
  <c r="M48" i="16"/>
  <c r="O48" i="16"/>
  <c r="O45" i="16" s="1"/>
  <c r="Q48" i="16"/>
  <c r="Q45" i="16" s="1"/>
  <c r="V48" i="16"/>
  <c r="V45" i="16" s="1"/>
  <c r="G50" i="16"/>
  <c r="M50" i="16" s="1"/>
  <c r="I50" i="16"/>
  <c r="K50" i="16"/>
  <c r="O50" i="16"/>
  <c r="Q50" i="16"/>
  <c r="V50" i="16"/>
  <c r="G52" i="16"/>
  <c r="I52" i="16"/>
  <c r="K52" i="16"/>
  <c r="M52" i="16"/>
  <c r="O52" i="16"/>
  <c r="Q52" i="16"/>
  <c r="V52" i="16"/>
  <c r="G54" i="16"/>
  <c r="I54" i="16"/>
  <c r="K54" i="16"/>
  <c r="M54" i="16"/>
  <c r="O54" i="16"/>
  <c r="Q54" i="16"/>
  <c r="V54" i="16"/>
  <c r="G56" i="16"/>
  <c r="I56" i="16"/>
  <c r="K56" i="16"/>
  <c r="M56" i="16"/>
  <c r="O56" i="16"/>
  <c r="Q56" i="16"/>
  <c r="V56" i="16"/>
  <c r="G59" i="16"/>
  <c r="M59" i="16" s="1"/>
  <c r="M58" i="16" s="1"/>
  <c r="I59" i="16"/>
  <c r="I58" i="16" s="1"/>
  <c r="K59" i="16"/>
  <c r="O59" i="16"/>
  <c r="Q59" i="16"/>
  <c r="V59" i="16"/>
  <c r="G62" i="16"/>
  <c r="I62" i="16"/>
  <c r="K62" i="16"/>
  <c r="K58" i="16" s="1"/>
  <c r="M62" i="16"/>
  <c r="O62" i="16"/>
  <c r="O58" i="16" s="1"/>
  <c r="Q62" i="16"/>
  <c r="Q58" i="16" s="1"/>
  <c r="V62" i="16"/>
  <c r="V58" i="16" s="1"/>
  <c r="G64" i="16"/>
  <c r="I64" i="16"/>
  <c r="K64" i="16"/>
  <c r="M64" i="16"/>
  <c r="O64" i="16"/>
  <c r="Q64" i="16"/>
  <c r="V64" i="16"/>
  <c r="G67" i="16"/>
  <c r="I67" i="16"/>
  <c r="K67" i="16"/>
  <c r="M67" i="16"/>
  <c r="O67" i="16"/>
  <c r="Q67" i="16"/>
  <c r="Q66" i="16" s="1"/>
  <c r="V67" i="16"/>
  <c r="V66" i="16" s="1"/>
  <c r="G69" i="16"/>
  <c r="M69" i="16" s="1"/>
  <c r="I69" i="16"/>
  <c r="I66" i="16" s="1"/>
  <c r="K69" i="16"/>
  <c r="K66" i="16" s="1"/>
  <c r="O69" i="16"/>
  <c r="Q69" i="16"/>
  <c r="V69" i="16"/>
  <c r="G71" i="16"/>
  <c r="I71" i="16"/>
  <c r="K71" i="16"/>
  <c r="M71" i="16"/>
  <c r="O71" i="16"/>
  <c r="Q71" i="16"/>
  <c r="V71" i="16"/>
  <c r="G73" i="16"/>
  <c r="M73" i="16" s="1"/>
  <c r="I73" i="16"/>
  <c r="K73" i="16"/>
  <c r="O73" i="16"/>
  <c r="Q73" i="16"/>
  <c r="V73" i="16"/>
  <c r="G75" i="16"/>
  <c r="I75" i="16"/>
  <c r="K75" i="16"/>
  <c r="M75" i="16"/>
  <c r="O75" i="16"/>
  <c r="Q75" i="16"/>
  <c r="V75" i="16"/>
  <c r="G77" i="16"/>
  <c r="I77" i="16"/>
  <c r="K77" i="16"/>
  <c r="M77" i="16"/>
  <c r="O77" i="16"/>
  <c r="Q77" i="16"/>
  <c r="V77" i="16"/>
  <c r="G79" i="16"/>
  <c r="I79" i="16"/>
  <c r="K79" i="16"/>
  <c r="M79" i="16"/>
  <c r="O79" i="16"/>
  <c r="Q79" i="16"/>
  <c r="V79" i="16"/>
  <c r="G81" i="16"/>
  <c r="I81" i="16"/>
  <c r="K81" i="16"/>
  <c r="M81" i="16"/>
  <c r="O81" i="16"/>
  <c r="Q81" i="16"/>
  <c r="V81" i="16"/>
  <c r="G83" i="16"/>
  <c r="M83" i="16" s="1"/>
  <c r="I83" i="16"/>
  <c r="K83" i="16"/>
  <c r="O83" i="16"/>
  <c r="Q83" i="16"/>
  <c r="V83" i="16"/>
  <c r="G85" i="16"/>
  <c r="I85" i="16"/>
  <c r="K85" i="16"/>
  <c r="M85" i="16"/>
  <c r="O85" i="16"/>
  <c r="Q85" i="16"/>
  <c r="V85" i="16"/>
  <c r="G87" i="16"/>
  <c r="I87" i="16"/>
  <c r="K87" i="16"/>
  <c r="M87" i="16"/>
  <c r="O87" i="16"/>
  <c r="Q87" i="16"/>
  <c r="V87" i="16"/>
  <c r="G89" i="16"/>
  <c r="I89" i="16"/>
  <c r="K89" i="16"/>
  <c r="M89" i="16"/>
  <c r="O89" i="16"/>
  <c r="O66" i="16" s="1"/>
  <c r="Q89" i="16"/>
  <c r="V89" i="16"/>
  <c r="G91" i="16"/>
  <c r="I91" i="16"/>
  <c r="K91" i="16"/>
  <c r="M91" i="16"/>
  <c r="O91" i="16"/>
  <c r="Q91" i="16"/>
  <c r="V91" i="16"/>
  <c r="G93" i="16"/>
  <c r="M93" i="16" s="1"/>
  <c r="I93" i="16"/>
  <c r="K93" i="16"/>
  <c r="O93" i="16"/>
  <c r="Q93" i="16"/>
  <c r="V93" i="16"/>
  <c r="G95" i="16"/>
  <c r="I95" i="16"/>
  <c r="K95" i="16"/>
  <c r="M95" i="16"/>
  <c r="O95" i="16"/>
  <c r="Q95" i="16"/>
  <c r="V95" i="16"/>
  <c r="G97" i="16"/>
  <c r="M97" i="16" s="1"/>
  <c r="I97" i="16"/>
  <c r="K97" i="16"/>
  <c r="O97" i="16"/>
  <c r="Q97" i="16"/>
  <c r="V97" i="16"/>
  <c r="G99" i="16"/>
  <c r="I99" i="16"/>
  <c r="K99" i="16"/>
  <c r="M99" i="16"/>
  <c r="O99" i="16"/>
  <c r="Q99" i="16"/>
  <c r="V99" i="16"/>
  <c r="G101" i="16"/>
  <c r="I101" i="16"/>
  <c r="K101" i="16"/>
  <c r="M101" i="16"/>
  <c r="O101" i="16"/>
  <c r="Q101" i="16"/>
  <c r="V101" i="16"/>
  <c r="G103" i="16"/>
  <c r="I103" i="16"/>
  <c r="K103" i="16"/>
  <c r="M103" i="16"/>
  <c r="O103" i="16"/>
  <c r="Q103" i="16"/>
  <c r="V103" i="16"/>
  <c r="G105" i="16"/>
  <c r="I105" i="16"/>
  <c r="K105" i="16"/>
  <c r="M105" i="16"/>
  <c r="O105" i="16"/>
  <c r="Q105" i="16"/>
  <c r="V105" i="16"/>
  <c r="G107" i="16"/>
  <c r="M107" i="16" s="1"/>
  <c r="I107" i="16"/>
  <c r="K107" i="16"/>
  <c r="O107" i="16"/>
  <c r="Q107" i="16"/>
  <c r="V107" i="16"/>
  <c r="V109" i="16"/>
  <c r="G110" i="16"/>
  <c r="I110" i="16"/>
  <c r="K110" i="16"/>
  <c r="M110" i="16"/>
  <c r="O110" i="16"/>
  <c r="Q110" i="16"/>
  <c r="V110" i="16"/>
  <c r="G112" i="16"/>
  <c r="G109" i="16" s="1"/>
  <c r="I112" i="16"/>
  <c r="I109" i="16" s="1"/>
  <c r="K112" i="16"/>
  <c r="K109" i="16" s="1"/>
  <c r="M112" i="16"/>
  <c r="O112" i="16"/>
  <c r="O109" i="16" s="1"/>
  <c r="Q112" i="16"/>
  <c r="V112" i="16"/>
  <c r="G114" i="16"/>
  <c r="I114" i="16"/>
  <c r="K114" i="16"/>
  <c r="M114" i="16"/>
  <c r="O114" i="16"/>
  <c r="Q114" i="16"/>
  <c r="V114" i="16"/>
  <c r="G116" i="16"/>
  <c r="M116" i="16" s="1"/>
  <c r="I116" i="16"/>
  <c r="K116" i="16"/>
  <c r="O116" i="16"/>
  <c r="Q116" i="16"/>
  <c r="V116" i="16"/>
  <c r="G118" i="16"/>
  <c r="I118" i="16"/>
  <c r="K118" i="16"/>
  <c r="M118" i="16"/>
  <c r="O118" i="16"/>
  <c r="Q118" i="16"/>
  <c r="V118" i="16"/>
  <c r="G120" i="16"/>
  <c r="M120" i="16" s="1"/>
  <c r="I120" i="16"/>
  <c r="K120" i="16"/>
  <c r="O120" i="16"/>
  <c r="Q120" i="16"/>
  <c r="V120" i="16"/>
  <c r="G122" i="16"/>
  <c r="I122" i="16"/>
  <c r="K122" i="16"/>
  <c r="M122" i="16"/>
  <c r="O122" i="16"/>
  <c r="Q122" i="16"/>
  <c r="Q109" i="16" s="1"/>
  <c r="V122" i="16"/>
  <c r="G124" i="16"/>
  <c r="I124" i="16"/>
  <c r="K124" i="16"/>
  <c r="M124" i="16"/>
  <c r="O124" i="16"/>
  <c r="Q124" i="16"/>
  <c r="V124" i="16"/>
  <c r="G126" i="16"/>
  <c r="I126" i="16"/>
  <c r="K126" i="16"/>
  <c r="M126" i="16"/>
  <c r="O126" i="16"/>
  <c r="Q126" i="16"/>
  <c r="V126" i="16"/>
  <c r="G128" i="16"/>
  <c r="I128" i="16"/>
  <c r="K128" i="16"/>
  <c r="M128" i="16"/>
  <c r="O128" i="16"/>
  <c r="Q128" i="16"/>
  <c r="V128" i="16"/>
  <c r="G130" i="16"/>
  <c r="M130" i="16" s="1"/>
  <c r="I130" i="16"/>
  <c r="K130" i="16"/>
  <c r="O130" i="16"/>
  <c r="Q130" i="16"/>
  <c r="V130" i="16"/>
  <c r="AE133" i="16"/>
  <c r="G48" i="15"/>
  <c r="G9" i="15"/>
  <c r="G8" i="15" s="1"/>
  <c r="I9" i="15"/>
  <c r="I8" i="15" s="1"/>
  <c r="K9" i="15"/>
  <c r="K8" i="15" s="1"/>
  <c r="M9" i="15"/>
  <c r="O9" i="15"/>
  <c r="O8" i="15" s="1"/>
  <c r="Q9" i="15"/>
  <c r="V9" i="15"/>
  <c r="G11" i="15"/>
  <c r="I11" i="15"/>
  <c r="K11" i="15"/>
  <c r="M11" i="15"/>
  <c r="O11" i="15"/>
  <c r="Q11" i="15"/>
  <c r="Q8" i="15" s="1"/>
  <c r="V11" i="15"/>
  <c r="V8" i="15" s="1"/>
  <c r="G13" i="15"/>
  <c r="M13" i="15" s="1"/>
  <c r="I13" i="15"/>
  <c r="K13" i="15"/>
  <c r="O13" i="15"/>
  <c r="Q13" i="15"/>
  <c r="V13" i="15"/>
  <c r="G15" i="15"/>
  <c r="I15" i="15"/>
  <c r="K15" i="15"/>
  <c r="M15" i="15"/>
  <c r="O15" i="15"/>
  <c r="Q15" i="15"/>
  <c r="V15" i="15"/>
  <c r="G17" i="15"/>
  <c r="M17" i="15" s="1"/>
  <c r="I17" i="15"/>
  <c r="K17" i="15"/>
  <c r="O17" i="15"/>
  <c r="Q17" i="15"/>
  <c r="V17" i="15"/>
  <c r="G19" i="15"/>
  <c r="I19" i="15"/>
  <c r="K19" i="15"/>
  <c r="M19" i="15"/>
  <c r="O19" i="15"/>
  <c r="Q19" i="15"/>
  <c r="V19" i="15"/>
  <c r="G21" i="15"/>
  <c r="I21" i="15"/>
  <c r="K21" i="15"/>
  <c r="M21" i="15"/>
  <c r="O21" i="15"/>
  <c r="Q21" i="15"/>
  <c r="V21" i="15"/>
  <c r="G23" i="15"/>
  <c r="I23" i="15"/>
  <c r="K23" i="15"/>
  <c r="M23" i="15"/>
  <c r="O23" i="15"/>
  <c r="Q23" i="15"/>
  <c r="V23" i="15"/>
  <c r="G25" i="15"/>
  <c r="I25" i="15"/>
  <c r="K25" i="15"/>
  <c r="M25" i="15"/>
  <c r="O25" i="15"/>
  <c r="Q25" i="15"/>
  <c r="V25" i="15"/>
  <c r="G27" i="15"/>
  <c r="M27" i="15" s="1"/>
  <c r="I27" i="15"/>
  <c r="K27" i="15"/>
  <c r="O27" i="15"/>
  <c r="Q27" i="15"/>
  <c r="V27" i="15"/>
  <c r="Q29" i="15"/>
  <c r="V29" i="15"/>
  <c r="G30" i="15"/>
  <c r="I30" i="15"/>
  <c r="K30" i="15"/>
  <c r="M30" i="15"/>
  <c r="O30" i="15"/>
  <c r="Q30" i="15"/>
  <c r="V30" i="15"/>
  <c r="G32" i="15"/>
  <c r="G29" i="15" s="1"/>
  <c r="I32" i="15"/>
  <c r="I29" i="15" s="1"/>
  <c r="K32" i="15"/>
  <c r="K29" i="15" s="1"/>
  <c r="M32" i="15"/>
  <c r="M29" i="15" s="1"/>
  <c r="O32" i="15"/>
  <c r="O29" i="15" s="1"/>
  <c r="Q32" i="15"/>
  <c r="V32" i="15"/>
  <c r="G34" i="15"/>
  <c r="I34" i="15"/>
  <c r="K34" i="15"/>
  <c r="M34" i="15"/>
  <c r="O34" i="15"/>
  <c r="Q34" i="15"/>
  <c r="V34" i="15"/>
  <c r="I36" i="15"/>
  <c r="K36" i="15"/>
  <c r="G37" i="15"/>
  <c r="I37" i="15"/>
  <c r="K37" i="15"/>
  <c r="M37" i="15"/>
  <c r="M36" i="15" s="1"/>
  <c r="O37" i="15"/>
  <c r="O36" i="15" s="1"/>
  <c r="Q37" i="15"/>
  <c r="Q36" i="15" s="1"/>
  <c r="V37" i="15"/>
  <c r="V36" i="15" s="1"/>
  <c r="G39" i="15"/>
  <c r="M39" i="15" s="1"/>
  <c r="I39" i="15"/>
  <c r="K39" i="15"/>
  <c r="O39" i="15"/>
  <c r="Q39" i="15"/>
  <c r="V39" i="15"/>
  <c r="G41" i="15"/>
  <c r="I41" i="15"/>
  <c r="K41" i="15"/>
  <c r="M41" i="15"/>
  <c r="O41" i="15"/>
  <c r="Q41" i="15"/>
  <c r="V41" i="15"/>
  <c r="G43" i="15"/>
  <c r="I43" i="15"/>
  <c r="K43" i="15"/>
  <c r="M43" i="15"/>
  <c r="O43" i="15"/>
  <c r="Q43" i="15"/>
  <c r="V43" i="15"/>
  <c r="G45" i="15"/>
  <c r="I45" i="15"/>
  <c r="K45" i="15"/>
  <c r="M45" i="15"/>
  <c r="O45" i="15"/>
  <c r="Q45" i="15"/>
  <c r="V45" i="15"/>
  <c r="AE48" i="15"/>
  <c r="G414" i="14"/>
  <c r="BA17" i="14"/>
  <c r="G9" i="14"/>
  <c r="I9" i="14"/>
  <c r="K9" i="14"/>
  <c r="K8" i="14" s="1"/>
  <c r="M9" i="14"/>
  <c r="M8" i="14" s="1"/>
  <c r="O9" i="14"/>
  <c r="Q9" i="14"/>
  <c r="V9" i="14"/>
  <c r="G11" i="14"/>
  <c r="I11" i="14"/>
  <c r="K11" i="14"/>
  <c r="M11" i="14"/>
  <c r="O11" i="14"/>
  <c r="O8" i="14" s="1"/>
  <c r="Q11" i="14"/>
  <c r="Q8" i="14" s="1"/>
  <c r="V11" i="14"/>
  <c r="V8" i="14" s="1"/>
  <c r="G13" i="14"/>
  <c r="M13" i="14" s="1"/>
  <c r="I13" i="14"/>
  <c r="K13" i="14"/>
  <c r="O13" i="14"/>
  <c r="Q13" i="14"/>
  <c r="V13" i="14"/>
  <c r="G16" i="14"/>
  <c r="I16" i="14"/>
  <c r="K16" i="14"/>
  <c r="M16" i="14"/>
  <c r="O16" i="14"/>
  <c r="Q16" i="14"/>
  <c r="V16" i="14"/>
  <c r="G19" i="14"/>
  <c r="G15" i="14" s="1"/>
  <c r="I19" i="14"/>
  <c r="I15" i="14" s="1"/>
  <c r="K19" i="14"/>
  <c r="K15" i="14" s="1"/>
  <c r="M19" i="14"/>
  <c r="O19" i="14"/>
  <c r="O15" i="14" s="1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G27" i="14"/>
  <c r="M27" i="14" s="1"/>
  <c r="I27" i="14"/>
  <c r="K27" i="14"/>
  <c r="O27" i="14"/>
  <c r="Q27" i="14"/>
  <c r="V27" i="14"/>
  <c r="V15" i="14" s="1"/>
  <c r="G29" i="14"/>
  <c r="M29" i="14" s="1"/>
  <c r="I29" i="14"/>
  <c r="K29" i="14"/>
  <c r="O29" i="14"/>
  <c r="Q29" i="14"/>
  <c r="V29" i="14"/>
  <c r="G31" i="14"/>
  <c r="I31" i="14"/>
  <c r="K31" i="14"/>
  <c r="M31" i="14"/>
  <c r="O31" i="14"/>
  <c r="Q31" i="14"/>
  <c r="Q15" i="14" s="1"/>
  <c r="V31" i="14"/>
  <c r="G33" i="14"/>
  <c r="I33" i="14"/>
  <c r="K33" i="14"/>
  <c r="M33" i="14"/>
  <c r="O33" i="14"/>
  <c r="Q33" i="14"/>
  <c r="V33" i="14"/>
  <c r="G36" i="14"/>
  <c r="I36" i="14"/>
  <c r="K36" i="14"/>
  <c r="M36" i="14"/>
  <c r="O36" i="14"/>
  <c r="Q36" i="14"/>
  <c r="V36" i="14"/>
  <c r="G39" i="14"/>
  <c r="M39" i="14" s="1"/>
  <c r="I39" i="14"/>
  <c r="K39" i="14"/>
  <c r="O39" i="14"/>
  <c r="Q39" i="14"/>
  <c r="V39" i="14"/>
  <c r="G42" i="14"/>
  <c r="M42" i="14" s="1"/>
  <c r="I42" i="14"/>
  <c r="K42" i="14"/>
  <c r="O42" i="14"/>
  <c r="Q42" i="14"/>
  <c r="V42" i="14"/>
  <c r="G44" i="14"/>
  <c r="I44" i="14"/>
  <c r="K44" i="14"/>
  <c r="M44" i="14"/>
  <c r="O44" i="14"/>
  <c r="Q44" i="14"/>
  <c r="V44" i="14"/>
  <c r="G47" i="14"/>
  <c r="M47" i="14" s="1"/>
  <c r="I47" i="14"/>
  <c r="K47" i="14"/>
  <c r="O47" i="14"/>
  <c r="Q47" i="14"/>
  <c r="V47" i="14"/>
  <c r="G50" i="14"/>
  <c r="I50" i="14"/>
  <c r="I49" i="14" s="1"/>
  <c r="K50" i="14"/>
  <c r="O50" i="14"/>
  <c r="Q50" i="14"/>
  <c r="V50" i="14"/>
  <c r="G53" i="14"/>
  <c r="I53" i="14"/>
  <c r="K53" i="14"/>
  <c r="M53" i="14"/>
  <c r="O53" i="14"/>
  <c r="O49" i="14" s="1"/>
  <c r="Q53" i="14"/>
  <c r="Q49" i="14" s="1"/>
  <c r="V53" i="14"/>
  <c r="V49" i="14" s="1"/>
  <c r="G56" i="14"/>
  <c r="M56" i="14" s="1"/>
  <c r="I56" i="14"/>
  <c r="K56" i="14"/>
  <c r="O56" i="14"/>
  <c r="Q56" i="14"/>
  <c r="V56" i="14"/>
  <c r="G59" i="14"/>
  <c r="I59" i="14"/>
  <c r="K59" i="14"/>
  <c r="M59" i="14"/>
  <c r="O59" i="14"/>
  <c r="Q59" i="14"/>
  <c r="V59" i="14"/>
  <c r="G62" i="14"/>
  <c r="I62" i="14"/>
  <c r="K62" i="14"/>
  <c r="M62" i="14"/>
  <c r="O62" i="14"/>
  <c r="Q62" i="14"/>
  <c r="V62" i="14"/>
  <c r="G65" i="14"/>
  <c r="I65" i="14"/>
  <c r="K65" i="14"/>
  <c r="M65" i="14"/>
  <c r="O65" i="14"/>
  <c r="Q65" i="14"/>
  <c r="V65" i="14"/>
  <c r="G68" i="14"/>
  <c r="I68" i="14"/>
  <c r="K68" i="14"/>
  <c r="M68" i="14"/>
  <c r="O68" i="14"/>
  <c r="Q68" i="14"/>
  <c r="V68" i="14"/>
  <c r="G71" i="14"/>
  <c r="M71" i="14" s="1"/>
  <c r="I71" i="14"/>
  <c r="K71" i="14"/>
  <c r="O71" i="14"/>
  <c r="Q71" i="14"/>
  <c r="V71" i="14"/>
  <c r="G74" i="14"/>
  <c r="I74" i="14"/>
  <c r="K74" i="14"/>
  <c r="M74" i="14"/>
  <c r="O74" i="14"/>
  <c r="Q74" i="14"/>
  <c r="V74" i="14"/>
  <c r="G77" i="14"/>
  <c r="I77" i="14"/>
  <c r="K77" i="14"/>
  <c r="M77" i="14"/>
  <c r="O77" i="14"/>
  <c r="Q77" i="14"/>
  <c r="V77" i="14"/>
  <c r="G80" i="14"/>
  <c r="I80" i="14"/>
  <c r="K80" i="14"/>
  <c r="M80" i="14"/>
  <c r="O80" i="14"/>
  <c r="Q80" i="14"/>
  <c r="V80" i="14"/>
  <c r="G83" i="14"/>
  <c r="I83" i="14"/>
  <c r="K83" i="14"/>
  <c r="M83" i="14"/>
  <c r="O83" i="14"/>
  <c r="Q83" i="14"/>
  <c r="V83" i="14"/>
  <c r="G86" i="14"/>
  <c r="M86" i="14" s="1"/>
  <c r="I86" i="14"/>
  <c r="K86" i="14"/>
  <c r="O86" i="14"/>
  <c r="Q86" i="14"/>
  <c r="V86" i="14"/>
  <c r="V89" i="14"/>
  <c r="G90" i="14"/>
  <c r="I90" i="14"/>
  <c r="K90" i="14"/>
  <c r="O90" i="14"/>
  <c r="Q90" i="14"/>
  <c r="V90" i="14"/>
  <c r="G93" i="14"/>
  <c r="I93" i="14"/>
  <c r="I89" i="14" s="1"/>
  <c r="K93" i="14"/>
  <c r="K89" i="14" s="1"/>
  <c r="M93" i="14"/>
  <c r="O93" i="14"/>
  <c r="O89" i="14" s="1"/>
  <c r="Q93" i="14"/>
  <c r="Q89" i="14" s="1"/>
  <c r="V93" i="14"/>
  <c r="G96" i="14"/>
  <c r="I96" i="14"/>
  <c r="K96" i="14"/>
  <c r="M96" i="14"/>
  <c r="O96" i="14"/>
  <c r="Q96" i="14"/>
  <c r="V96" i="14"/>
  <c r="G99" i="14"/>
  <c r="I99" i="14"/>
  <c r="K99" i="14"/>
  <c r="M99" i="14"/>
  <c r="O99" i="14"/>
  <c r="Q99" i="14"/>
  <c r="V99" i="14"/>
  <c r="G102" i="14"/>
  <c r="I102" i="14"/>
  <c r="K102" i="14"/>
  <c r="M102" i="14"/>
  <c r="O102" i="14"/>
  <c r="Q102" i="14"/>
  <c r="V102" i="14"/>
  <c r="G105" i="14"/>
  <c r="M105" i="14" s="1"/>
  <c r="I105" i="14"/>
  <c r="K105" i="14"/>
  <c r="O105" i="14"/>
  <c r="Q105" i="14"/>
  <c r="V105" i="14"/>
  <c r="G108" i="14"/>
  <c r="M108" i="14" s="1"/>
  <c r="I108" i="14"/>
  <c r="K108" i="14"/>
  <c r="O108" i="14"/>
  <c r="Q108" i="14"/>
  <c r="V108" i="14"/>
  <c r="G112" i="14"/>
  <c r="I112" i="14"/>
  <c r="K112" i="14"/>
  <c r="K111" i="14" s="1"/>
  <c r="M112" i="14"/>
  <c r="O112" i="14"/>
  <c r="Q112" i="14"/>
  <c r="V112" i="14"/>
  <c r="G115" i="14"/>
  <c r="I115" i="14"/>
  <c r="K115" i="14"/>
  <c r="M115" i="14"/>
  <c r="O115" i="14"/>
  <c r="Q115" i="14"/>
  <c r="Q111" i="14" s="1"/>
  <c r="V115" i="14"/>
  <c r="V111" i="14" s="1"/>
  <c r="G118" i="14"/>
  <c r="M118" i="14" s="1"/>
  <c r="I118" i="14"/>
  <c r="K118" i="14"/>
  <c r="O118" i="14"/>
  <c r="Q118" i="14"/>
  <c r="V118" i="14"/>
  <c r="G121" i="14"/>
  <c r="I121" i="14"/>
  <c r="K121" i="14"/>
  <c r="M121" i="14"/>
  <c r="O121" i="14"/>
  <c r="Q121" i="14"/>
  <c r="V121" i="14"/>
  <c r="G124" i="14"/>
  <c r="M124" i="14" s="1"/>
  <c r="I124" i="14"/>
  <c r="K124" i="14"/>
  <c r="O124" i="14"/>
  <c r="Q124" i="14"/>
  <c r="V124" i="14"/>
  <c r="G127" i="14"/>
  <c r="I127" i="14"/>
  <c r="K127" i="14"/>
  <c r="M127" i="14"/>
  <c r="O127" i="14"/>
  <c r="Q127" i="14"/>
  <c r="V127" i="14"/>
  <c r="G130" i="14"/>
  <c r="I130" i="14"/>
  <c r="K130" i="14"/>
  <c r="M130" i="14"/>
  <c r="O130" i="14"/>
  <c r="Q130" i="14"/>
  <c r="V130" i="14"/>
  <c r="G133" i="14"/>
  <c r="I133" i="14"/>
  <c r="K133" i="14"/>
  <c r="M133" i="14"/>
  <c r="O133" i="14"/>
  <c r="Q133" i="14"/>
  <c r="V133" i="14"/>
  <c r="G136" i="14"/>
  <c r="I136" i="14"/>
  <c r="K136" i="14"/>
  <c r="M136" i="14"/>
  <c r="O136" i="14"/>
  <c r="Q136" i="14"/>
  <c r="V136" i="14"/>
  <c r="G139" i="14"/>
  <c r="M139" i="14" s="1"/>
  <c r="I139" i="14"/>
  <c r="K139" i="14"/>
  <c r="O139" i="14"/>
  <c r="Q139" i="14"/>
  <c r="V139" i="14"/>
  <c r="G142" i="14"/>
  <c r="I142" i="14"/>
  <c r="K142" i="14"/>
  <c r="M142" i="14"/>
  <c r="O142" i="14"/>
  <c r="Q142" i="14"/>
  <c r="V142" i="14"/>
  <c r="G145" i="14"/>
  <c r="I145" i="14"/>
  <c r="K145" i="14"/>
  <c r="M145" i="14"/>
  <c r="O145" i="14"/>
  <c r="Q145" i="14"/>
  <c r="V145" i="14"/>
  <c r="M148" i="14"/>
  <c r="G149" i="14"/>
  <c r="I149" i="14"/>
  <c r="K149" i="14"/>
  <c r="M149" i="14"/>
  <c r="O149" i="14"/>
  <c r="Q149" i="14"/>
  <c r="V149" i="14"/>
  <c r="G152" i="14"/>
  <c r="M152" i="14" s="1"/>
  <c r="I152" i="14"/>
  <c r="I148" i="14" s="1"/>
  <c r="K152" i="14"/>
  <c r="K148" i="14" s="1"/>
  <c r="O152" i="14"/>
  <c r="Q152" i="14"/>
  <c r="V152" i="14"/>
  <c r="G155" i="14"/>
  <c r="I155" i="14"/>
  <c r="K155" i="14"/>
  <c r="M155" i="14"/>
  <c r="O155" i="14"/>
  <c r="Q155" i="14"/>
  <c r="V155" i="14"/>
  <c r="G158" i="14"/>
  <c r="M158" i="14" s="1"/>
  <c r="I158" i="14"/>
  <c r="K158" i="14"/>
  <c r="O158" i="14"/>
  <c r="Q158" i="14"/>
  <c r="V158" i="14"/>
  <c r="G161" i="14"/>
  <c r="I161" i="14"/>
  <c r="K161" i="14"/>
  <c r="M161" i="14"/>
  <c r="O161" i="14"/>
  <c r="Q161" i="14"/>
  <c r="V161" i="14"/>
  <c r="G164" i="14"/>
  <c r="I164" i="14"/>
  <c r="K164" i="14"/>
  <c r="M164" i="14"/>
  <c r="O164" i="14"/>
  <c r="O148" i="14" s="1"/>
  <c r="Q164" i="14"/>
  <c r="V164" i="14"/>
  <c r="G167" i="14"/>
  <c r="I167" i="14"/>
  <c r="K167" i="14"/>
  <c r="M167" i="14"/>
  <c r="O167" i="14"/>
  <c r="Q167" i="14"/>
  <c r="V167" i="14"/>
  <c r="G170" i="14"/>
  <c r="I170" i="14"/>
  <c r="K170" i="14"/>
  <c r="M170" i="14"/>
  <c r="O170" i="14"/>
  <c r="Q170" i="14"/>
  <c r="V170" i="14"/>
  <c r="G173" i="14"/>
  <c r="G172" i="14" s="1"/>
  <c r="I173" i="14"/>
  <c r="I172" i="14" s="1"/>
  <c r="K173" i="14"/>
  <c r="M173" i="14"/>
  <c r="O173" i="14"/>
  <c r="O172" i="14" s="1"/>
  <c r="Q173" i="14"/>
  <c r="Q172" i="14" s="1"/>
  <c r="V173" i="14"/>
  <c r="G176" i="14"/>
  <c r="I176" i="14"/>
  <c r="K176" i="14"/>
  <c r="M176" i="14"/>
  <c r="O176" i="14"/>
  <c r="Q176" i="14"/>
  <c r="V176" i="14"/>
  <c r="G178" i="14"/>
  <c r="I178" i="14"/>
  <c r="K178" i="14"/>
  <c r="M178" i="14"/>
  <c r="O178" i="14"/>
  <c r="Q178" i="14"/>
  <c r="V178" i="14"/>
  <c r="G180" i="14"/>
  <c r="I180" i="14"/>
  <c r="K180" i="14"/>
  <c r="M180" i="14"/>
  <c r="O180" i="14"/>
  <c r="Q180" i="14"/>
  <c r="V180" i="14"/>
  <c r="G182" i="14"/>
  <c r="M182" i="14" s="1"/>
  <c r="I182" i="14"/>
  <c r="K182" i="14"/>
  <c r="O182" i="14"/>
  <c r="Q182" i="14"/>
  <c r="V182" i="14"/>
  <c r="G184" i="14"/>
  <c r="I184" i="14"/>
  <c r="K184" i="14"/>
  <c r="M184" i="14"/>
  <c r="O184" i="14"/>
  <c r="Q184" i="14"/>
  <c r="V184" i="14"/>
  <c r="G186" i="14"/>
  <c r="M186" i="14" s="1"/>
  <c r="I186" i="14"/>
  <c r="K186" i="14"/>
  <c r="O186" i="14"/>
  <c r="Q186" i="14"/>
  <c r="V186" i="14"/>
  <c r="G189" i="14"/>
  <c r="I189" i="14"/>
  <c r="K189" i="14"/>
  <c r="M189" i="14"/>
  <c r="O189" i="14"/>
  <c r="Q189" i="14"/>
  <c r="V189" i="14"/>
  <c r="G192" i="14"/>
  <c r="I192" i="14"/>
  <c r="K192" i="14"/>
  <c r="M192" i="14"/>
  <c r="O192" i="14"/>
  <c r="Q192" i="14"/>
  <c r="V192" i="14"/>
  <c r="G195" i="14"/>
  <c r="I195" i="14"/>
  <c r="K195" i="14"/>
  <c r="M195" i="14"/>
  <c r="O195" i="14"/>
  <c r="Q195" i="14"/>
  <c r="V195" i="14"/>
  <c r="G197" i="14"/>
  <c r="I197" i="14"/>
  <c r="K197" i="14"/>
  <c r="M197" i="14"/>
  <c r="O197" i="14"/>
  <c r="Q197" i="14"/>
  <c r="V197" i="14"/>
  <c r="G199" i="14"/>
  <c r="M199" i="14" s="1"/>
  <c r="I199" i="14"/>
  <c r="K199" i="14"/>
  <c r="O199" i="14"/>
  <c r="Q199" i="14"/>
  <c r="V199" i="14"/>
  <c r="G201" i="14"/>
  <c r="I201" i="14"/>
  <c r="K201" i="14"/>
  <c r="M201" i="14"/>
  <c r="O201" i="14"/>
  <c r="Q201" i="14"/>
  <c r="V201" i="14"/>
  <c r="G203" i="14"/>
  <c r="I203" i="14"/>
  <c r="K203" i="14"/>
  <c r="M203" i="14"/>
  <c r="O203" i="14"/>
  <c r="Q203" i="14"/>
  <c r="V203" i="14"/>
  <c r="G205" i="14"/>
  <c r="I205" i="14"/>
  <c r="K205" i="14"/>
  <c r="M205" i="14"/>
  <c r="O205" i="14"/>
  <c r="Q205" i="14"/>
  <c r="V205" i="14"/>
  <c r="G208" i="14"/>
  <c r="I208" i="14"/>
  <c r="K208" i="14"/>
  <c r="K207" i="14" s="1"/>
  <c r="O208" i="14"/>
  <c r="Q208" i="14"/>
  <c r="V208" i="14"/>
  <c r="G211" i="14"/>
  <c r="I211" i="14"/>
  <c r="K211" i="14"/>
  <c r="M211" i="14"/>
  <c r="O211" i="14"/>
  <c r="O207" i="14" s="1"/>
  <c r="Q211" i="14"/>
  <c r="Q207" i="14" s="1"/>
  <c r="V211" i="14"/>
  <c r="V207" i="14" s="1"/>
  <c r="G214" i="14"/>
  <c r="M214" i="14" s="1"/>
  <c r="I214" i="14"/>
  <c r="K214" i="14"/>
  <c r="O214" i="14"/>
  <c r="Q214" i="14"/>
  <c r="V214" i="14"/>
  <c r="G217" i="14"/>
  <c r="M217" i="14" s="1"/>
  <c r="I217" i="14"/>
  <c r="K217" i="14"/>
  <c r="O217" i="14"/>
  <c r="Q217" i="14"/>
  <c r="V217" i="14"/>
  <c r="G220" i="14"/>
  <c r="I220" i="14"/>
  <c r="K220" i="14"/>
  <c r="M220" i="14"/>
  <c r="O220" i="14"/>
  <c r="Q220" i="14"/>
  <c r="V220" i="14"/>
  <c r="G224" i="14"/>
  <c r="I224" i="14"/>
  <c r="K224" i="14"/>
  <c r="K223" i="14" s="1"/>
  <c r="M224" i="14"/>
  <c r="M223" i="14" s="1"/>
  <c r="O224" i="14"/>
  <c r="Q224" i="14"/>
  <c r="V224" i="14"/>
  <c r="V223" i="14" s="1"/>
  <c r="G226" i="14"/>
  <c r="M226" i="14" s="1"/>
  <c r="I226" i="14"/>
  <c r="K226" i="14"/>
  <c r="O226" i="14"/>
  <c r="Q226" i="14"/>
  <c r="V226" i="14"/>
  <c r="G228" i="14"/>
  <c r="G223" i="14" s="1"/>
  <c r="I228" i="14"/>
  <c r="I223" i="14" s="1"/>
  <c r="K228" i="14"/>
  <c r="M228" i="14"/>
  <c r="O228" i="14"/>
  <c r="Q228" i="14"/>
  <c r="V228" i="14"/>
  <c r="G230" i="14"/>
  <c r="I230" i="14"/>
  <c r="K230" i="14"/>
  <c r="M230" i="14"/>
  <c r="O230" i="14"/>
  <c r="Q230" i="14"/>
  <c r="V230" i="14"/>
  <c r="G233" i="14"/>
  <c r="I233" i="14"/>
  <c r="K233" i="14"/>
  <c r="M233" i="14"/>
  <c r="O233" i="14"/>
  <c r="O232" i="14" s="1"/>
  <c r="Q233" i="14"/>
  <c r="V233" i="14"/>
  <c r="G235" i="14"/>
  <c r="M235" i="14" s="1"/>
  <c r="I235" i="14"/>
  <c r="I232" i="14" s="1"/>
  <c r="K235" i="14"/>
  <c r="K232" i="14" s="1"/>
  <c r="O235" i="14"/>
  <c r="Q235" i="14"/>
  <c r="V235" i="14"/>
  <c r="G237" i="14"/>
  <c r="I237" i="14"/>
  <c r="K237" i="14"/>
  <c r="M237" i="14"/>
  <c r="O237" i="14"/>
  <c r="Q237" i="14"/>
  <c r="V237" i="14"/>
  <c r="G239" i="14"/>
  <c r="M239" i="14" s="1"/>
  <c r="I239" i="14"/>
  <c r="K239" i="14"/>
  <c r="O239" i="14"/>
  <c r="Q239" i="14"/>
  <c r="V239" i="14"/>
  <c r="G241" i="14"/>
  <c r="I241" i="14"/>
  <c r="K241" i="14"/>
  <c r="M241" i="14"/>
  <c r="O241" i="14"/>
  <c r="Q241" i="14"/>
  <c r="V241" i="14"/>
  <c r="G243" i="14"/>
  <c r="I243" i="14"/>
  <c r="K243" i="14"/>
  <c r="M243" i="14"/>
  <c r="O243" i="14"/>
  <c r="Q243" i="14"/>
  <c r="V243" i="14"/>
  <c r="G245" i="14"/>
  <c r="I245" i="14"/>
  <c r="K245" i="14"/>
  <c r="M245" i="14"/>
  <c r="O245" i="14"/>
  <c r="Q245" i="14"/>
  <c r="V245" i="14"/>
  <c r="G247" i="14"/>
  <c r="I247" i="14"/>
  <c r="K247" i="14"/>
  <c r="M247" i="14"/>
  <c r="O247" i="14"/>
  <c r="Q247" i="14"/>
  <c r="V247" i="14"/>
  <c r="G249" i="14"/>
  <c r="M249" i="14" s="1"/>
  <c r="I249" i="14"/>
  <c r="K249" i="14"/>
  <c r="O249" i="14"/>
  <c r="Q249" i="14"/>
  <c r="V249" i="14"/>
  <c r="G251" i="14"/>
  <c r="I251" i="14"/>
  <c r="K251" i="14"/>
  <c r="M251" i="14"/>
  <c r="O251" i="14"/>
  <c r="Q251" i="14"/>
  <c r="V251" i="14"/>
  <c r="G253" i="14"/>
  <c r="I253" i="14"/>
  <c r="K253" i="14"/>
  <c r="M253" i="14"/>
  <c r="O253" i="14"/>
  <c r="Q253" i="14"/>
  <c r="V253" i="14"/>
  <c r="G255" i="14"/>
  <c r="I255" i="14"/>
  <c r="K255" i="14"/>
  <c r="M255" i="14"/>
  <c r="O255" i="14"/>
  <c r="Q255" i="14"/>
  <c r="V255" i="14"/>
  <c r="G257" i="14"/>
  <c r="I257" i="14"/>
  <c r="K257" i="14"/>
  <c r="M257" i="14"/>
  <c r="O257" i="14"/>
  <c r="Q257" i="14"/>
  <c r="V257" i="14"/>
  <c r="G259" i="14"/>
  <c r="M259" i="14" s="1"/>
  <c r="I259" i="14"/>
  <c r="K259" i="14"/>
  <c r="O259" i="14"/>
  <c r="Q259" i="14"/>
  <c r="V259" i="14"/>
  <c r="G261" i="14"/>
  <c r="I261" i="14"/>
  <c r="K261" i="14"/>
  <c r="M261" i="14"/>
  <c r="O261" i="14"/>
  <c r="Q261" i="14"/>
  <c r="V261" i="14"/>
  <c r="G263" i="14"/>
  <c r="M263" i="14" s="1"/>
  <c r="I263" i="14"/>
  <c r="K263" i="14"/>
  <c r="O263" i="14"/>
  <c r="Q263" i="14"/>
  <c r="V263" i="14"/>
  <c r="G265" i="14"/>
  <c r="I265" i="14"/>
  <c r="K265" i="14"/>
  <c r="M265" i="14"/>
  <c r="O265" i="14"/>
  <c r="Q265" i="14"/>
  <c r="V265" i="14"/>
  <c r="G267" i="14"/>
  <c r="I267" i="14"/>
  <c r="K267" i="14"/>
  <c r="M267" i="14"/>
  <c r="O267" i="14"/>
  <c r="Q267" i="14"/>
  <c r="V267" i="14"/>
  <c r="G269" i="14"/>
  <c r="I269" i="14"/>
  <c r="K269" i="14"/>
  <c r="M269" i="14"/>
  <c r="O269" i="14"/>
  <c r="Q269" i="14"/>
  <c r="V269" i="14"/>
  <c r="G271" i="14"/>
  <c r="I271" i="14"/>
  <c r="K271" i="14"/>
  <c r="M271" i="14"/>
  <c r="O271" i="14"/>
  <c r="Q271" i="14"/>
  <c r="V271" i="14"/>
  <c r="G273" i="14"/>
  <c r="M273" i="14" s="1"/>
  <c r="I273" i="14"/>
  <c r="K273" i="14"/>
  <c r="O273" i="14"/>
  <c r="Q273" i="14"/>
  <c r="V273" i="14"/>
  <c r="G275" i="14"/>
  <c r="M275" i="14" s="1"/>
  <c r="M232" i="14" s="1"/>
  <c r="I275" i="14"/>
  <c r="K275" i="14"/>
  <c r="O275" i="14"/>
  <c r="Q275" i="14"/>
  <c r="V275" i="14"/>
  <c r="G277" i="14"/>
  <c r="I277" i="14"/>
  <c r="K277" i="14"/>
  <c r="M277" i="14"/>
  <c r="O277" i="14"/>
  <c r="Q277" i="14"/>
  <c r="V277" i="14"/>
  <c r="G279" i="14"/>
  <c r="I279" i="14"/>
  <c r="K279" i="14"/>
  <c r="M279" i="14"/>
  <c r="O279" i="14"/>
  <c r="Q279" i="14"/>
  <c r="V279" i="14"/>
  <c r="G281" i="14"/>
  <c r="I281" i="14"/>
  <c r="K281" i="14"/>
  <c r="M281" i="14"/>
  <c r="O281" i="14"/>
  <c r="Q281" i="14"/>
  <c r="V281" i="14"/>
  <c r="G284" i="14"/>
  <c r="I284" i="14"/>
  <c r="I283" i="14" s="1"/>
  <c r="K284" i="14"/>
  <c r="K283" i="14" s="1"/>
  <c r="M284" i="14"/>
  <c r="O284" i="14"/>
  <c r="Q284" i="14"/>
  <c r="V284" i="14"/>
  <c r="V283" i="14" s="1"/>
  <c r="G286" i="14"/>
  <c r="M286" i="14" s="1"/>
  <c r="I286" i="14"/>
  <c r="K286" i="14"/>
  <c r="O286" i="14"/>
  <c r="Q286" i="14"/>
  <c r="V286" i="14"/>
  <c r="G288" i="14"/>
  <c r="G283" i="14" s="1"/>
  <c r="I288" i="14"/>
  <c r="K288" i="14"/>
  <c r="M288" i="14"/>
  <c r="O288" i="14"/>
  <c r="Q288" i="14"/>
  <c r="V288" i="14"/>
  <c r="G290" i="14"/>
  <c r="I290" i="14"/>
  <c r="K290" i="14"/>
  <c r="M290" i="14"/>
  <c r="O290" i="14"/>
  <c r="Q290" i="14"/>
  <c r="V290" i="14"/>
  <c r="G292" i="14"/>
  <c r="I292" i="14"/>
  <c r="K292" i="14"/>
  <c r="M292" i="14"/>
  <c r="O292" i="14"/>
  <c r="Q292" i="14"/>
  <c r="V292" i="14"/>
  <c r="G294" i="14"/>
  <c r="I294" i="14"/>
  <c r="K294" i="14"/>
  <c r="M294" i="14"/>
  <c r="O294" i="14"/>
  <c r="Q294" i="14"/>
  <c r="V294" i="14"/>
  <c r="G296" i="14"/>
  <c r="M296" i="14" s="1"/>
  <c r="I296" i="14"/>
  <c r="K296" i="14"/>
  <c r="O296" i="14"/>
  <c r="Q296" i="14"/>
  <c r="V296" i="14"/>
  <c r="G298" i="14"/>
  <c r="I298" i="14"/>
  <c r="K298" i="14"/>
  <c r="M298" i="14"/>
  <c r="O298" i="14"/>
  <c r="Q298" i="14"/>
  <c r="V298" i="14"/>
  <c r="G300" i="14"/>
  <c r="I300" i="14"/>
  <c r="K300" i="14"/>
  <c r="M300" i="14"/>
  <c r="O300" i="14"/>
  <c r="Q300" i="14"/>
  <c r="V300" i="14"/>
  <c r="G302" i="14"/>
  <c r="I302" i="14"/>
  <c r="K302" i="14"/>
  <c r="M302" i="14"/>
  <c r="O302" i="14"/>
  <c r="Q302" i="14"/>
  <c r="V302" i="14"/>
  <c r="G304" i="14"/>
  <c r="I304" i="14"/>
  <c r="K304" i="14"/>
  <c r="M304" i="14"/>
  <c r="O304" i="14"/>
  <c r="Q304" i="14"/>
  <c r="V304" i="14"/>
  <c r="G306" i="14"/>
  <c r="M306" i="14" s="1"/>
  <c r="I306" i="14"/>
  <c r="K306" i="14"/>
  <c r="O306" i="14"/>
  <c r="Q306" i="14"/>
  <c r="V306" i="14"/>
  <c r="G308" i="14"/>
  <c r="I308" i="14"/>
  <c r="K308" i="14"/>
  <c r="M308" i="14"/>
  <c r="O308" i="14"/>
  <c r="Q308" i="14"/>
  <c r="V308" i="14"/>
  <c r="G310" i="14"/>
  <c r="M310" i="14" s="1"/>
  <c r="I310" i="14"/>
  <c r="K310" i="14"/>
  <c r="O310" i="14"/>
  <c r="Q310" i="14"/>
  <c r="V310" i="14"/>
  <c r="G312" i="14"/>
  <c r="I312" i="14"/>
  <c r="K312" i="14"/>
  <c r="M312" i="14"/>
  <c r="O312" i="14"/>
  <c r="Q312" i="14"/>
  <c r="V312" i="14"/>
  <c r="G315" i="14"/>
  <c r="I315" i="14"/>
  <c r="K315" i="14"/>
  <c r="M315" i="14"/>
  <c r="O315" i="14"/>
  <c r="Q315" i="14"/>
  <c r="V315" i="14"/>
  <c r="G317" i="14"/>
  <c r="I317" i="14"/>
  <c r="K317" i="14"/>
  <c r="M317" i="14"/>
  <c r="O317" i="14"/>
  <c r="Q317" i="14"/>
  <c r="V317" i="14"/>
  <c r="G321" i="14"/>
  <c r="I321" i="14"/>
  <c r="K321" i="14"/>
  <c r="O321" i="14"/>
  <c r="Q321" i="14"/>
  <c r="V321" i="14"/>
  <c r="V320" i="14" s="1"/>
  <c r="G324" i="14"/>
  <c r="M324" i="14" s="1"/>
  <c r="I324" i="14"/>
  <c r="K324" i="14"/>
  <c r="K320" i="14" s="1"/>
  <c r="O324" i="14"/>
  <c r="O320" i="14" s="1"/>
  <c r="Q324" i="14"/>
  <c r="Q320" i="14" s="1"/>
  <c r="V324" i="14"/>
  <c r="G327" i="14"/>
  <c r="I327" i="14"/>
  <c r="K327" i="14"/>
  <c r="M327" i="14"/>
  <c r="O327" i="14"/>
  <c r="Q327" i="14"/>
  <c r="V327" i="14"/>
  <c r="G330" i="14"/>
  <c r="I330" i="14"/>
  <c r="K330" i="14"/>
  <c r="M330" i="14"/>
  <c r="O330" i="14"/>
  <c r="Q330" i="14"/>
  <c r="V330" i="14"/>
  <c r="G333" i="14"/>
  <c r="I333" i="14"/>
  <c r="K333" i="14"/>
  <c r="M333" i="14"/>
  <c r="O333" i="14"/>
  <c r="Q333" i="14"/>
  <c r="V333" i="14"/>
  <c r="G336" i="14"/>
  <c r="M336" i="14" s="1"/>
  <c r="I336" i="14"/>
  <c r="K336" i="14"/>
  <c r="O336" i="14"/>
  <c r="Q336" i="14"/>
  <c r="V336" i="14"/>
  <c r="G339" i="14"/>
  <c r="M339" i="14" s="1"/>
  <c r="I339" i="14"/>
  <c r="K339" i="14"/>
  <c r="O339" i="14"/>
  <c r="Q339" i="14"/>
  <c r="V339" i="14"/>
  <c r="G342" i="14"/>
  <c r="M342" i="14" s="1"/>
  <c r="I342" i="14"/>
  <c r="K342" i="14"/>
  <c r="O342" i="14"/>
  <c r="Q342" i="14"/>
  <c r="V342" i="14"/>
  <c r="G345" i="14"/>
  <c r="M345" i="14" s="1"/>
  <c r="I345" i="14"/>
  <c r="K345" i="14"/>
  <c r="O345" i="14"/>
  <c r="Q345" i="14"/>
  <c r="V345" i="14"/>
  <c r="G347" i="14"/>
  <c r="I347" i="14"/>
  <c r="K347" i="14"/>
  <c r="M347" i="14"/>
  <c r="O347" i="14"/>
  <c r="Q347" i="14"/>
  <c r="V347" i="14"/>
  <c r="G351" i="14"/>
  <c r="I351" i="14"/>
  <c r="I350" i="14" s="1"/>
  <c r="K351" i="14"/>
  <c r="K350" i="14" s="1"/>
  <c r="M351" i="14"/>
  <c r="M350" i="14" s="1"/>
  <c r="O351" i="14"/>
  <c r="Q351" i="14"/>
  <c r="V351" i="14"/>
  <c r="G353" i="14"/>
  <c r="M353" i="14" s="1"/>
  <c r="I353" i="14"/>
  <c r="K353" i="14"/>
  <c r="O353" i="14"/>
  <c r="Q353" i="14"/>
  <c r="V353" i="14"/>
  <c r="G355" i="14"/>
  <c r="I355" i="14"/>
  <c r="K355" i="14"/>
  <c r="M355" i="14"/>
  <c r="O355" i="14"/>
  <c r="Q355" i="14"/>
  <c r="V355" i="14"/>
  <c r="G357" i="14"/>
  <c r="I357" i="14"/>
  <c r="K357" i="14"/>
  <c r="M357" i="14"/>
  <c r="O357" i="14"/>
  <c r="Q357" i="14"/>
  <c r="V357" i="14"/>
  <c r="M359" i="14"/>
  <c r="G360" i="14"/>
  <c r="I360" i="14"/>
  <c r="K360" i="14"/>
  <c r="M360" i="14"/>
  <c r="O360" i="14"/>
  <c r="Q360" i="14"/>
  <c r="V360" i="14"/>
  <c r="G362" i="14"/>
  <c r="M362" i="14" s="1"/>
  <c r="I362" i="14"/>
  <c r="I359" i="14" s="1"/>
  <c r="K362" i="14"/>
  <c r="K359" i="14" s="1"/>
  <c r="O362" i="14"/>
  <c r="Q362" i="14"/>
  <c r="V362" i="14"/>
  <c r="G364" i="14"/>
  <c r="I364" i="14"/>
  <c r="K364" i="14"/>
  <c r="M364" i="14"/>
  <c r="O364" i="14"/>
  <c r="Q364" i="14"/>
  <c r="V364" i="14"/>
  <c r="G366" i="14"/>
  <c r="M366" i="14" s="1"/>
  <c r="I366" i="14"/>
  <c r="K366" i="14"/>
  <c r="O366" i="14"/>
  <c r="Q366" i="14"/>
  <c r="V366" i="14"/>
  <c r="G368" i="14"/>
  <c r="I368" i="14"/>
  <c r="K368" i="14"/>
  <c r="M368" i="14"/>
  <c r="O368" i="14"/>
  <c r="Q368" i="14"/>
  <c r="V368" i="14"/>
  <c r="G370" i="14"/>
  <c r="I370" i="14"/>
  <c r="K370" i="14"/>
  <c r="M370" i="14"/>
  <c r="O370" i="14"/>
  <c r="Q370" i="14"/>
  <c r="V370" i="14"/>
  <c r="G372" i="14"/>
  <c r="I372" i="14"/>
  <c r="K372" i="14"/>
  <c r="M372" i="14"/>
  <c r="O372" i="14"/>
  <c r="Q372" i="14"/>
  <c r="V372" i="14"/>
  <c r="G374" i="14"/>
  <c r="I374" i="14"/>
  <c r="K374" i="14"/>
  <c r="M374" i="14"/>
  <c r="O374" i="14"/>
  <c r="Q374" i="14"/>
  <c r="V374" i="14"/>
  <c r="G376" i="14"/>
  <c r="M376" i="14" s="1"/>
  <c r="I376" i="14"/>
  <c r="K376" i="14"/>
  <c r="O376" i="14"/>
  <c r="Q376" i="14"/>
  <c r="V376" i="14"/>
  <c r="G378" i="14"/>
  <c r="I378" i="14"/>
  <c r="K378" i="14"/>
  <c r="M378" i="14"/>
  <c r="O378" i="14"/>
  <c r="Q378" i="14"/>
  <c r="V378" i="14"/>
  <c r="G380" i="14"/>
  <c r="I380" i="14"/>
  <c r="K380" i="14"/>
  <c r="M380" i="14"/>
  <c r="O380" i="14"/>
  <c r="O359" i="14" s="1"/>
  <c r="Q380" i="14"/>
  <c r="V380" i="14"/>
  <c r="G382" i="14"/>
  <c r="I382" i="14"/>
  <c r="K382" i="14"/>
  <c r="M382" i="14"/>
  <c r="O382" i="14"/>
  <c r="Q382" i="14"/>
  <c r="V382" i="14"/>
  <c r="G384" i="14"/>
  <c r="I384" i="14"/>
  <c r="K384" i="14"/>
  <c r="M384" i="14"/>
  <c r="O384" i="14"/>
  <c r="Q384" i="14"/>
  <c r="V384" i="14"/>
  <c r="G387" i="14"/>
  <c r="G386" i="14" s="1"/>
  <c r="I387" i="14"/>
  <c r="I386" i="14" s="1"/>
  <c r="K387" i="14"/>
  <c r="K386" i="14" s="1"/>
  <c r="M387" i="14"/>
  <c r="O387" i="14"/>
  <c r="O386" i="14" s="1"/>
  <c r="Q387" i="14"/>
  <c r="V387" i="14"/>
  <c r="G389" i="14"/>
  <c r="M389" i="14" s="1"/>
  <c r="I389" i="14"/>
  <c r="K389" i="14"/>
  <c r="O389" i="14"/>
  <c r="Q389" i="14"/>
  <c r="V389" i="14"/>
  <c r="G391" i="14"/>
  <c r="I391" i="14"/>
  <c r="K391" i="14"/>
  <c r="M391" i="14"/>
  <c r="O391" i="14"/>
  <c r="Q391" i="14"/>
  <c r="V391" i="14"/>
  <c r="G393" i="14"/>
  <c r="I393" i="14"/>
  <c r="K393" i="14"/>
  <c r="M393" i="14"/>
  <c r="O393" i="14"/>
  <c r="Q393" i="14"/>
  <c r="V393" i="14"/>
  <c r="G395" i="14"/>
  <c r="M395" i="14" s="1"/>
  <c r="I395" i="14"/>
  <c r="K395" i="14"/>
  <c r="O395" i="14"/>
  <c r="Q395" i="14"/>
  <c r="V395" i="14"/>
  <c r="G397" i="14"/>
  <c r="I397" i="14"/>
  <c r="K397" i="14"/>
  <c r="M397" i="14"/>
  <c r="O397" i="14"/>
  <c r="Q397" i="14"/>
  <c r="V397" i="14"/>
  <c r="G399" i="14"/>
  <c r="M399" i="14" s="1"/>
  <c r="I399" i="14"/>
  <c r="K399" i="14"/>
  <c r="O399" i="14"/>
  <c r="Q399" i="14"/>
  <c r="V399" i="14"/>
  <c r="G401" i="14"/>
  <c r="I401" i="14"/>
  <c r="K401" i="14"/>
  <c r="M401" i="14"/>
  <c r="O401" i="14"/>
  <c r="Q401" i="14"/>
  <c r="V401" i="14"/>
  <c r="G403" i="14"/>
  <c r="I403" i="14"/>
  <c r="K403" i="14"/>
  <c r="M403" i="14"/>
  <c r="O403" i="14"/>
  <c r="Q403" i="14"/>
  <c r="V403" i="14"/>
  <c r="G405" i="14"/>
  <c r="I405" i="14"/>
  <c r="K405" i="14"/>
  <c r="M405" i="14"/>
  <c r="O405" i="14"/>
  <c r="Q405" i="14"/>
  <c r="V405" i="14"/>
  <c r="G407" i="14"/>
  <c r="I407" i="14"/>
  <c r="K407" i="14"/>
  <c r="M407" i="14"/>
  <c r="O407" i="14"/>
  <c r="Q407" i="14"/>
  <c r="V407" i="14"/>
  <c r="G409" i="14"/>
  <c r="M409" i="14" s="1"/>
  <c r="I409" i="14"/>
  <c r="K409" i="14"/>
  <c r="O409" i="14"/>
  <c r="Q409" i="14"/>
  <c r="V409" i="14"/>
  <c r="G411" i="14"/>
  <c r="I411" i="14"/>
  <c r="K411" i="14"/>
  <c r="M411" i="14"/>
  <c r="O411" i="14"/>
  <c r="Q411" i="14"/>
  <c r="V411" i="14"/>
  <c r="AE414" i="14"/>
  <c r="G306" i="13"/>
  <c r="BA267" i="13"/>
  <c r="BA248" i="13"/>
  <c r="BA54" i="13"/>
  <c r="K8" i="13"/>
  <c r="O8" i="13"/>
  <c r="Q8" i="13"/>
  <c r="V8" i="13"/>
  <c r="G9" i="13"/>
  <c r="M9" i="13" s="1"/>
  <c r="M8" i="13" s="1"/>
  <c r="I9" i="13"/>
  <c r="I8" i="13" s="1"/>
  <c r="K9" i="13"/>
  <c r="O9" i="13"/>
  <c r="Q9" i="13"/>
  <c r="V9" i="13"/>
  <c r="V27" i="13"/>
  <c r="G28" i="13"/>
  <c r="I28" i="13"/>
  <c r="K28" i="13"/>
  <c r="M28" i="13"/>
  <c r="O28" i="13"/>
  <c r="Q28" i="13"/>
  <c r="V28" i="13"/>
  <c r="G33" i="13"/>
  <c r="G27" i="13" s="1"/>
  <c r="I33" i="13"/>
  <c r="I27" i="13" s="1"/>
  <c r="K33" i="13"/>
  <c r="K27" i="13" s="1"/>
  <c r="M33" i="13"/>
  <c r="O33" i="13"/>
  <c r="O27" i="13" s="1"/>
  <c r="Q33" i="13"/>
  <c r="V33" i="13"/>
  <c r="G38" i="13"/>
  <c r="I38" i="13"/>
  <c r="K38" i="13"/>
  <c r="M38" i="13"/>
  <c r="O38" i="13"/>
  <c r="Q38" i="13"/>
  <c r="V38" i="13"/>
  <c r="G43" i="13"/>
  <c r="M43" i="13" s="1"/>
  <c r="I43" i="13"/>
  <c r="K43" i="13"/>
  <c r="O43" i="13"/>
  <c r="Q43" i="13"/>
  <c r="V43" i="13"/>
  <c r="G48" i="13"/>
  <c r="I48" i="13"/>
  <c r="K48" i="13"/>
  <c r="M48" i="13"/>
  <c r="O48" i="13"/>
  <c r="Q48" i="13"/>
  <c r="V48" i="13"/>
  <c r="G53" i="13"/>
  <c r="M53" i="13" s="1"/>
  <c r="I53" i="13"/>
  <c r="K53" i="13"/>
  <c r="O53" i="13"/>
  <c r="Q53" i="13"/>
  <c r="V53" i="13"/>
  <c r="G59" i="13"/>
  <c r="I59" i="13"/>
  <c r="K59" i="13"/>
  <c r="M59" i="13"/>
  <c r="O59" i="13"/>
  <c r="Q59" i="13"/>
  <c r="Q27" i="13" s="1"/>
  <c r="V59" i="13"/>
  <c r="G64" i="13"/>
  <c r="G63" i="13" s="1"/>
  <c r="I64" i="13"/>
  <c r="I63" i="13" s="1"/>
  <c r="K64" i="13"/>
  <c r="K63" i="13" s="1"/>
  <c r="M64" i="13"/>
  <c r="M63" i="13" s="1"/>
  <c r="O64" i="13"/>
  <c r="Q64" i="13"/>
  <c r="V64" i="13"/>
  <c r="G69" i="13"/>
  <c r="I69" i="13"/>
  <c r="K69" i="13"/>
  <c r="M69" i="13"/>
  <c r="O69" i="13"/>
  <c r="O63" i="13" s="1"/>
  <c r="Q69" i="13"/>
  <c r="Q63" i="13" s="1"/>
  <c r="V69" i="13"/>
  <c r="V63" i="13" s="1"/>
  <c r="G74" i="13"/>
  <c r="I74" i="13"/>
  <c r="G75" i="13"/>
  <c r="I75" i="13"/>
  <c r="K75" i="13"/>
  <c r="K74" i="13" s="1"/>
  <c r="M75" i="13"/>
  <c r="M74" i="13" s="1"/>
  <c r="O75" i="13"/>
  <c r="O74" i="13" s="1"/>
  <c r="Q75" i="13"/>
  <c r="Q74" i="13" s="1"/>
  <c r="V75" i="13"/>
  <c r="V74" i="13" s="1"/>
  <c r="G81" i="13"/>
  <c r="I81" i="13"/>
  <c r="K81" i="13"/>
  <c r="M81" i="13"/>
  <c r="O81" i="13"/>
  <c r="Q81" i="13"/>
  <c r="V81" i="13"/>
  <c r="G87" i="13"/>
  <c r="I87" i="13"/>
  <c r="K87" i="13"/>
  <c r="M87" i="13"/>
  <c r="O87" i="13"/>
  <c r="Q87" i="13"/>
  <c r="V87" i="13"/>
  <c r="G92" i="13"/>
  <c r="I92" i="13"/>
  <c r="K92" i="13"/>
  <c r="M92" i="13"/>
  <c r="O92" i="13"/>
  <c r="Q92" i="13"/>
  <c r="V92" i="13"/>
  <c r="I97" i="13"/>
  <c r="K97" i="13"/>
  <c r="G98" i="13"/>
  <c r="I98" i="13"/>
  <c r="K98" i="13"/>
  <c r="M98" i="13"/>
  <c r="O98" i="13"/>
  <c r="O97" i="13" s="1"/>
  <c r="Q98" i="13"/>
  <c r="Q97" i="13" s="1"/>
  <c r="V98" i="13"/>
  <c r="V97" i="13" s="1"/>
  <c r="G105" i="13"/>
  <c r="M105" i="13" s="1"/>
  <c r="I105" i="13"/>
  <c r="K105" i="13"/>
  <c r="O105" i="13"/>
  <c r="Q105" i="13"/>
  <c r="V105" i="13"/>
  <c r="G111" i="13"/>
  <c r="I111" i="13"/>
  <c r="K111" i="13"/>
  <c r="M111" i="13"/>
  <c r="O111" i="13"/>
  <c r="Q111" i="13"/>
  <c r="V111" i="13"/>
  <c r="G117" i="13"/>
  <c r="I117" i="13"/>
  <c r="K117" i="13"/>
  <c r="M117" i="13"/>
  <c r="O117" i="13"/>
  <c r="Q117" i="13"/>
  <c r="V117" i="13"/>
  <c r="G122" i="13"/>
  <c r="I122" i="13"/>
  <c r="K122" i="13"/>
  <c r="M122" i="13"/>
  <c r="G123" i="13"/>
  <c r="I123" i="13"/>
  <c r="K123" i="13"/>
  <c r="M123" i="13"/>
  <c r="O123" i="13"/>
  <c r="O122" i="13" s="1"/>
  <c r="Q123" i="13"/>
  <c r="Q122" i="13" s="1"/>
  <c r="V123" i="13"/>
  <c r="V122" i="13" s="1"/>
  <c r="G128" i="13"/>
  <c r="I128" i="13"/>
  <c r="G129" i="13"/>
  <c r="I129" i="13"/>
  <c r="K129" i="13"/>
  <c r="K128" i="13" s="1"/>
  <c r="M129" i="13"/>
  <c r="O129" i="13"/>
  <c r="O128" i="13" s="1"/>
  <c r="Q129" i="13"/>
  <c r="Q128" i="13" s="1"/>
  <c r="V129" i="13"/>
  <c r="V128" i="13" s="1"/>
  <c r="G140" i="13"/>
  <c r="I140" i="13"/>
  <c r="K140" i="13"/>
  <c r="M140" i="13"/>
  <c r="O140" i="13"/>
  <c r="Q140" i="13"/>
  <c r="V140" i="13"/>
  <c r="G146" i="13"/>
  <c r="I146" i="13"/>
  <c r="K146" i="13"/>
  <c r="M146" i="13"/>
  <c r="O146" i="13"/>
  <c r="Q146" i="13"/>
  <c r="V146" i="13"/>
  <c r="G150" i="13"/>
  <c r="I150" i="13"/>
  <c r="K150" i="13"/>
  <c r="M150" i="13"/>
  <c r="O150" i="13"/>
  <c r="Q150" i="13"/>
  <c r="V150" i="13"/>
  <c r="G152" i="13"/>
  <c r="M152" i="13" s="1"/>
  <c r="I152" i="13"/>
  <c r="K152" i="13"/>
  <c r="O152" i="13"/>
  <c r="Q152" i="13"/>
  <c r="V152" i="13"/>
  <c r="G154" i="13"/>
  <c r="I154" i="13"/>
  <c r="K154" i="13"/>
  <c r="M154" i="13"/>
  <c r="O154" i="13"/>
  <c r="Q154" i="13"/>
  <c r="V154" i="13"/>
  <c r="G156" i="13"/>
  <c r="G157" i="13"/>
  <c r="I157" i="13"/>
  <c r="I156" i="13" s="1"/>
  <c r="K157" i="13"/>
  <c r="K156" i="13" s="1"/>
  <c r="M157" i="13"/>
  <c r="O157" i="13"/>
  <c r="O156" i="13" s="1"/>
  <c r="Q157" i="13"/>
  <c r="Q156" i="13" s="1"/>
  <c r="V157" i="13"/>
  <c r="G162" i="13"/>
  <c r="I162" i="13"/>
  <c r="K162" i="13"/>
  <c r="M162" i="13"/>
  <c r="O162" i="13"/>
  <c r="Q162" i="13"/>
  <c r="V162" i="13"/>
  <c r="V156" i="13" s="1"/>
  <c r="G168" i="13"/>
  <c r="I168" i="13"/>
  <c r="K168" i="13"/>
  <c r="M168" i="13"/>
  <c r="O168" i="13"/>
  <c r="Q168" i="13"/>
  <c r="V168" i="13"/>
  <c r="G173" i="13"/>
  <c r="I173" i="13"/>
  <c r="K173" i="13"/>
  <c r="M173" i="13"/>
  <c r="O173" i="13"/>
  <c r="Q173" i="13"/>
  <c r="V173" i="13"/>
  <c r="G180" i="13"/>
  <c r="M180" i="13" s="1"/>
  <c r="I180" i="13"/>
  <c r="K180" i="13"/>
  <c r="O180" i="13"/>
  <c r="Q180" i="13"/>
  <c r="V180" i="13"/>
  <c r="G185" i="13"/>
  <c r="I185" i="13"/>
  <c r="K185" i="13"/>
  <c r="M185" i="13"/>
  <c r="O185" i="13"/>
  <c r="Q185" i="13"/>
  <c r="V185" i="13"/>
  <c r="G190" i="13"/>
  <c r="I190" i="13"/>
  <c r="K190" i="13"/>
  <c r="M190" i="13"/>
  <c r="O190" i="13"/>
  <c r="Q190" i="13"/>
  <c r="V190" i="13"/>
  <c r="G195" i="13"/>
  <c r="I195" i="13"/>
  <c r="K195" i="13"/>
  <c r="M195" i="13"/>
  <c r="O195" i="13"/>
  <c r="Q195" i="13"/>
  <c r="V195" i="13"/>
  <c r="G200" i="13"/>
  <c r="I200" i="13"/>
  <c r="K200" i="13"/>
  <c r="M200" i="13"/>
  <c r="O200" i="13"/>
  <c r="Q200" i="13"/>
  <c r="V200" i="13"/>
  <c r="G202" i="13"/>
  <c r="I202" i="13"/>
  <c r="K202" i="13"/>
  <c r="G203" i="13"/>
  <c r="I203" i="13"/>
  <c r="K203" i="13"/>
  <c r="M203" i="13"/>
  <c r="M202" i="13" s="1"/>
  <c r="O203" i="13"/>
  <c r="O202" i="13" s="1"/>
  <c r="Q203" i="13"/>
  <c r="Q202" i="13" s="1"/>
  <c r="V203" i="13"/>
  <c r="V202" i="13" s="1"/>
  <c r="G209" i="13"/>
  <c r="G210" i="13"/>
  <c r="I210" i="13"/>
  <c r="I209" i="13" s="1"/>
  <c r="K210" i="13"/>
  <c r="K209" i="13" s="1"/>
  <c r="M210" i="13"/>
  <c r="M209" i="13" s="1"/>
  <c r="O210" i="13"/>
  <c r="O209" i="13" s="1"/>
  <c r="Q210" i="13"/>
  <c r="Q209" i="13" s="1"/>
  <c r="V210" i="13"/>
  <c r="G215" i="13"/>
  <c r="I215" i="13"/>
  <c r="K215" i="13"/>
  <c r="M215" i="13"/>
  <c r="O215" i="13"/>
  <c r="Q215" i="13"/>
  <c r="V215" i="13"/>
  <c r="V209" i="13" s="1"/>
  <c r="K218" i="13"/>
  <c r="G219" i="13"/>
  <c r="I219" i="13"/>
  <c r="K219" i="13"/>
  <c r="M219" i="13"/>
  <c r="O219" i="13"/>
  <c r="O218" i="13" s="1"/>
  <c r="Q219" i="13"/>
  <c r="Q218" i="13" s="1"/>
  <c r="V219" i="13"/>
  <c r="V218" i="13" s="1"/>
  <c r="G224" i="13"/>
  <c r="M224" i="13" s="1"/>
  <c r="M218" i="13" s="1"/>
  <c r="I224" i="13"/>
  <c r="I218" i="13" s="1"/>
  <c r="K224" i="13"/>
  <c r="O224" i="13"/>
  <c r="Q224" i="13"/>
  <c r="V224" i="13"/>
  <c r="Q227" i="13"/>
  <c r="V227" i="13"/>
  <c r="G228" i="13"/>
  <c r="I228" i="13"/>
  <c r="K228" i="13"/>
  <c r="M228" i="13"/>
  <c r="O228" i="13"/>
  <c r="Q228" i="13"/>
  <c r="V228" i="13"/>
  <c r="G233" i="13"/>
  <c r="G227" i="13" s="1"/>
  <c r="I233" i="13"/>
  <c r="I227" i="13" s="1"/>
  <c r="K233" i="13"/>
  <c r="M233" i="13"/>
  <c r="M227" i="13" s="1"/>
  <c r="O233" i="13"/>
  <c r="O227" i="13" s="1"/>
  <c r="Q233" i="13"/>
  <c r="V233" i="13"/>
  <c r="G238" i="13"/>
  <c r="I238" i="13"/>
  <c r="K238" i="13"/>
  <c r="M238" i="13"/>
  <c r="O238" i="13"/>
  <c r="Q238" i="13"/>
  <c r="V238" i="13"/>
  <c r="G243" i="13"/>
  <c r="M243" i="13" s="1"/>
  <c r="I243" i="13"/>
  <c r="K243" i="13"/>
  <c r="O243" i="13"/>
  <c r="Q243" i="13"/>
  <c r="V243" i="13"/>
  <c r="V246" i="13"/>
  <c r="G247" i="13"/>
  <c r="I247" i="13"/>
  <c r="K247" i="13"/>
  <c r="O247" i="13"/>
  <c r="Q247" i="13"/>
  <c r="V247" i="13"/>
  <c r="G257" i="13"/>
  <c r="I257" i="13"/>
  <c r="I246" i="13" s="1"/>
  <c r="K257" i="13"/>
  <c r="K246" i="13" s="1"/>
  <c r="M257" i="13"/>
  <c r="O257" i="13"/>
  <c r="O246" i="13" s="1"/>
  <c r="Q257" i="13"/>
  <c r="Q246" i="13" s="1"/>
  <c r="V257" i="13"/>
  <c r="G263" i="13"/>
  <c r="G262" i="13" s="1"/>
  <c r="I263" i="13"/>
  <c r="I262" i="13" s="1"/>
  <c r="K263" i="13"/>
  <c r="K262" i="13" s="1"/>
  <c r="M263" i="13"/>
  <c r="O263" i="13"/>
  <c r="Q263" i="13"/>
  <c r="V263" i="13"/>
  <c r="G273" i="13"/>
  <c r="I273" i="13"/>
  <c r="K273" i="13"/>
  <c r="M273" i="13"/>
  <c r="O273" i="13"/>
  <c r="Q273" i="13"/>
  <c r="Q262" i="13" s="1"/>
  <c r="V273" i="13"/>
  <c r="G278" i="13"/>
  <c r="M278" i="13" s="1"/>
  <c r="I278" i="13"/>
  <c r="K278" i="13"/>
  <c r="O278" i="13"/>
  <c r="Q278" i="13"/>
  <c r="V278" i="13"/>
  <c r="G284" i="13"/>
  <c r="I284" i="13"/>
  <c r="K284" i="13"/>
  <c r="M284" i="13"/>
  <c r="O284" i="13"/>
  <c r="Q284" i="13"/>
  <c r="V284" i="13"/>
  <c r="G289" i="13"/>
  <c r="I289" i="13"/>
  <c r="K289" i="13"/>
  <c r="M289" i="13"/>
  <c r="O289" i="13"/>
  <c r="Q289" i="13"/>
  <c r="V289" i="13"/>
  <c r="G295" i="13"/>
  <c r="I295" i="13"/>
  <c r="K295" i="13"/>
  <c r="M295" i="13"/>
  <c r="O295" i="13"/>
  <c r="Q295" i="13"/>
  <c r="V295" i="13"/>
  <c r="G300" i="13"/>
  <c r="I300" i="13"/>
  <c r="K300" i="13"/>
  <c r="M300" i="13"/>
  <c r="O300" i="13"/>
  <c r="Q300" i="13"/>
  <c r="V300" i="13"/>
  <c r="AE306" i="13"/>
  <c r="G29" i="12"/>
  <c r="BA26" i="12"/>
  <c r="BA23" i="12"/>
  <c r="BA20" i="12"/>
  <c r="BA16" i="12"/>
  <c r="BA13" i="12"/>
  <c r="BA10" i="12"/>
  <c r="O8" i="12"/>
  <c r="Q8" i="12"/>
  <c r="G9" i="12"/>
  <c r="I9" i="12"/>
  <c r="K9" i="12"/>
  <c r="M9" i="12"/>
  <c r="O9" i="12"/>
  <c r="Q9" i="12"/>
  <c r="V9" i="12"/>
  <c r="V8" i="12" s="1"/>
  <c r="G12" i="12"/>
  <c r="AF29" i="12" s="1"/>
  <c r="I12" i="12"/>
  <c r="I8" i="12" s="1"/>
  <c r="K12" i="12"/>
  <c r="K8" i="12" s="1"/>
  <c r="M12" i="12"/>
  <c r="M8" i="12" s="1"/>
  <c r="O12" i="12"/>
  <c r="Q12" i="12"/>
  <c r="V12" i="12"/>
  <c r="G15" i="12"/>
  <c r="I15" i="12"/>
  <c r="K15" i="12"/>
  <c r="M15" i="12"/>
  <c r="O15" i="12"/>
  <c r="Q15" i="12"/>
  <c r="V15" i="12"/>
  <c r="G18" i="12"/>
  <c r="I18" i="12"/>
  <c r="G19" i="12"/>
  <c r="I19" i="12"/>
  <c r="K19" i="12"/>
  <c r="K18" i="12" s="1"/>
  <c r="M19" i="12"/>
  <c r="M18" i="12" s="1"/>
  <c r="O19" i="12"/>
  <c r="O18" i="12" s="1"/>
  <c r="Q19" i="12"/>
  <c r="Q18" i="12" s="1"/>
  <c r="V19" i="12"/>
  <c r="V18" i="12" s="1"/>
  <c r="G22" i="12"/>
  <c r="I22" i="12"/>
  <c r="K22" i="12"/>
  <c r="M22" i="12"/>
  <c r="O22" i="12"/>
  <c r="Q22" i="12"/>
  <c r="V22" i="12"/>
  <c r="G25" i="12"/>
  <c r="I25" i="12"/>
  <c r="K25" i="12"/>
  <c r="M25" i="12"/>
  <c r="O25" i="12"/>
  <c r="Q25" i="12"/>
  <c r="V25" i="12"/>
  <c r="AE29" i="12"/>
  <c r="I20" i="1"/>
  <c r="I19" i="1"/>
  <c r="I18" i="1"/>
  <c r="I17" i="1"/>
  <c r="I16" i="1"/>
  <c r="I101" i="1"/>
  <c r="J99" i="1" s="1"/>
  <c r="F48" i="1"/>
  <c r="G23" i="1" s="1"/>
  <c r="G48" i="1"/>
  <c r="G25" i="1" s="1"/>
  <c r="A25" i="1" s="1"/>
  <c r="A26" i="1" s="1"/>
  <c r="G26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89" i="1" l="1"/>
  <c r="J100" i="1"/>
  <c r="J82" i="1"/>
  <c r="J64" i="1"/>
  <c r="J71" i="1"/>
  <c r="J83" i="1"/>
  <c r="J65" i="1"/>
  <c r="J94" i="1"/>
  <c r="J76" i="1"/>
  <c r="J77" i="1"/>
  <c r="J88" i="1"/>
  <c r="J95" i="1"/>
  <c r="J70" i="1"/>
  <c r="G28" i="1"/>
  <c r="A23" i="1"/>
  <c r="A24" i="1" s="1"/>
  <c r="G24" i="1" s="1"/>
  <c r="A27" i="1" s="1"/>
  <c r="A29" i="1" s="1"/>
  <c r="G29" i="1" s="1"/>
  <c r="G27" i="1" s="1"/>
  <c r="M109" i="16"/>
  <c r="M66" i="16"/>
  <c r="M45" i="16"/>
  <c r="G66" i="16"/>
  <c r="AF133" i="16"/>
  <c r="G58" i="16"/>
  <c r="G45" i="16"/>
  <c r="M8" i="15"/>
  <c r="G36" i="15"/>
  <c r="AF48" i="15"/>
  <c r="M15" i="14"/>
  <c r="M111" i="14"/>
  <c r="M386" i="14"/>
  <c r="V350" i="14"/>
  <c r="Q283" i="14"/>
  <c r="Q223" i="14"/>
  <c r="M50" i="14"/>
  <c r="M49" i="14" s="1"/>
  <c r="G49" i="14"/>
  <c r="Q350" i="14"/>
  <c r="O283" i="14"/>
  <c r="O223" i="14"/>
  <c r="M172" i="14"/>
  <c r="I111" i="14"/>
  <c r="O350" i="14"/>
  <c r="M283" i="14"/>
  <c r="G232" i="14"/>
  <c r="K172" i="14"/>
  <c r="G111" i="14"/>
  <c r="G359" i="14"/>
  <c r="V232" i="14"/>
  <c r="M90" i="14"/>
  <c r="M89" i="14" s="1"/>
  <c r="G89" i="14"/>
  <c r="V359" i="14"/>
  <c r="I320" i="14"/>
  <c r="Q232" i="14"/>
  <c r="Q359" i="14"/>
  <c r="M321" i="14"/>
  <c r="M320" i="14" s="1"/>
  <c r="G320" i="14"/>
  <c r="I207" i="14"/>
  <c r="G148" i="14"/>
  <c r="I8" i="14"/>
  <c r="M208" i="14"/>
  <c r="M207" i="14" s="1"/>
  <c r="G207" i="14"/>
  <c r="V148" i="14"/>
  <c r="AF414" i="14"/>
  <c r="G8" i="14"/>
  <c r="Q148" i="14"/>
  <c r="V386" i="14"/>
  <c r="Q386" i="14"/>
  <c r="G350" i="14"/>
  <c r="V172" i="14"/>
  <c r="O111" i="14"/>
  <c r="K49" i="14"/>
  <c r="V262" i="13"/>
  <c r="O262" i="13"/>
  <c r="M247" i="13"/>
  <c r="M246" i="13" s="1"/>
  <c r="G246" i="13"/>
  <c r="M128" i="13"/>
  <c r="M97" i="13"/>
  <c r="K227" i="13"/>
  <c r="M262" i="13"/>
  <c r="M156" i="13"/>
  <c r="M27" i="13"/>
  <c r="AF306" i="13"/>
  <c r="G97" i="13"/>
  <c r="G218" i="13"/>
  <c r="G8" i="13"/>
  <c r="G8" i="12"/>
  <c r="I21" i="1"/>
  <c r="J66" i="1"/>
  <c r="J72" i="1"/>
  <c r="J78" i="1"/>
  <c r="J84" i="1"/>
  <c r="J90" i="1"/>
  <c r="J96" i="1"/>
  <c r="J67" i="1"/>
  <c r="J73" i="1"/>
  <c r="J79" i="1"/>
  <c r="J85" i="1"/>
  <c r="J91" i="1"/>
  <c r="J97" i="1"/>
  <c r="J68" i="1"/>
  <c r="J74" i="1"/>
  <c r="J80" i="1"/>
  <c r="J86" i="1"/>
  <c r="J92" i="1"/>
  <c r="J98" i="1"/>
  <c r="J63" i="1"/>
  <c r="J69" i="1"/>
  <c r="J75" i="1"/>
  <c r="J81" i="1"/>
  <c r="J87" i="1"/>
  <c r="J93" i="1"/>
  <c r="I39" i="1"/>
  <c r="I48" i="1" s="1"/>
  <c r="J43" i="1" s="1"/>
  <c r="J101" i="1" l="1"/>
  <c r="J47" i="1"/>
  <c r="J39" i="1"/>
  <c r="J48" i="1" s="1"/>
  <c r="J44" i="1"/>
  <c r="J40" i="1"/>
  <c r="J45" i="1"/>
  <c r="J41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3B8F1241-0336-4363-A263-876FF045E49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5C7A0D5-BA1D-4FCC-A773-07D515545C0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CDD5A1DD-1D51-448B-B07E-D883556DB5E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76490B9-D376-4C69-8D2D-0453A7BC8DB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244DEBBD-483F-4AE5-A3EC-CBDD78615A5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E5ACF9D-495E-4B81-B2DC-E751D82922C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F9F868A6-4904-42FE-8212-53DE378C084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A103719-259D-4D86-8B3D-A0AC25217DC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FD160D20-3DC7-47ED-8A28-FA0D71126DF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74E5440-DA32-4325-96AD-4930D415995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<sst xmlns="http://schemas.openxmlformats.org/spreadsheetml/2006/main" count="3804" uniqueCount="876">
  <si>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</si>
  <si>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</si>
  <si>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</si>
  <si>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</si>
  <si>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</si>
  <si>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</si>
  <si>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</si>
  <si>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</si>
  <si>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</si>
  <si>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</si>
  <si>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</si>
  <si>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</si>
  <si>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</si>
  <si>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</si>
  <si>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</si>
  <si>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</si>
  <si>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</si>
  <si>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</si>
  <si>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</si>
  <si>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</si>
  <si>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</si>
  <si>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</si>
  <si>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</si>
  <si>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</si>
  <si>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</si>
  <si>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</si>
  <si>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</si>
  <si>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</si>
  <si>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</si>
  <si>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</si>
  <si>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</si>
  <si>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</si>
  <si>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</si>
  <si>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</si>
  <si>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</si>
  <si>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</si>
  <si>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</si>
  <si>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</si>
  <si>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</si>
  <si>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</si>
  <si>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</si>
  <si>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NAVRKAL/N014</t>
  </si>
  <si>
    <t>REKONSTRUKCE KOTELNY GPOA ZNOJMO</t>
  </si>
  <si>
    <t>Stavba</t>
  </si>
  <si>
    <t>Ostatní a vedlejší náklady</t>
  </si>
  <si>
    <t>00</t>
  </si>
  <si>
    <t>VEDLEJŠÍ A OSTATNÍ NÁKLADY</t>
  </si>
  <si>
    <t>Stavební objekt</t>
  </si>
  <si>
    <t>SO 01</t>
  </si>
  <si>
    <t>D.1.1.1.</t>
  </si>
  <si>
    <t>ARCHITEKTONICKO - STAVEBNÍ ŘEŠENÍ vč. D.1.2 - STAVEBNĚ - KONSTRUKČNÍ ŘEŠENÍ</t>
  </si>
  <si>
    <t>D.1.4.1</t>
  </si>
  <si>
    <t>VYTÁPĚNÍ</t>
  </si>
  <si>
    <t>D.1.4.2</t>
  </si>
  <si>
    <t>PLYN</t>
  </si>
  <si>
    <t>D.1.4.3</t>
  </si>
  <si>
    <t>M + R</t>
  </si>
  <si>
    <t>Celkem za stavbu</t>
  </si>
  <si>
    <t>CZK</t>
  </si>
  <si>
    <t>#POPS</t>
  </si>
  <si>
    <t>Popis stavby: NAVRKAL/N014 - REKONSTRUKCE KOTELNY GPOA ZNOJMO</t>
  </si>
  <si>
    <t>#POPO</t>
  </si>
  <si>
    <t>Popis objektu: 00 - VEDLEJŠÍ A OSTATNÍ NÁKLADY</t>
  </si>
  <si>
    <t>#POPR</t>
  </si>
  <si>
    <t>Popis rozpočtu: 00 - VEDLEJŠÍ A OSTATNÍ NÁKLADY</t>
  </si>
  <si>
    <t>Popis objektu: SO 01 - REKONSTRUKCE KOTELNY GPOA ZNOJMO</t>
  </si>
  <si>
    <t>Popis rozpočtu: D.1.1.1. - ARCHITEKTONICKO - STAVEBNÍ ŘEŠENÍ vč. D.1.2 - STAVEBNĚ - KONSTRUKČNÍ ŘEŠENÍ</t>
  </si>
  <si>
    <t>Popis rozpočtu: D.1.4.1 - VYTÁPĚNÍ</t>
  </si>
  <si>
    <t>Popis rozpočtu: D.1.4.2 - PLYN</t>
  </si>
  <si>
    <t>Popis rozpočtu: D.1.4.3 - M + R</t>
  </si>
  <si>
    <t>Rekapitulace dílů</t>
  </si>
  <si>
    <t>Typ dílu</t>
  </si>
  <si>
    <t xml:space="preserve">Poznámka - NENACEŇOVAT !!! </t>
  </si>
  <si>
    <t>1</t>
  </si>
  <si>
    <t>Zemní práce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</si>
  <si>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</si>
  <si>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</si>
  <si>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</si>
  <si>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</si>
  <si>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</si>
  <si>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</si>
  <si>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</si>
  <si>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</si>
  <si>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</si>
  <si>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</si>
  <si>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</si>
  <si>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</si>
  <si>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</si>
  <si>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</si>
  <si>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723</t>
  </si>
  <si>
    <t>Vnitřní plynovod</t>
  </si>
  <si>
    <t>723_3</t>
  </si>
  <si>
    <t>Demontáže</t>
  </si>
  <si>
    <t>725</t>
  </si>
  <si>
    <t>Zařizovací předměty</t>
  </si>
  <si>
    <t>728</t>
  </si>
  <si>
    <t>Vzduchotechnika</t>
  </si>
  <si>
    <t>730_02</t>
  </si>
  <si>
    <t>Strojovna</t>
  </si>
  <si>
    <t>730_03</t>
  </si>
  <si>
    <t>Spalinové cesty</t>
  </si>
  <si>
    <t>730_04</t>
  </si>
  <si>
    <t>komín K1</t>
  </si>
  <si>
    <t>730_05</t>
  </si>
  <si>
    <t>kouřovod K2</t>
  </si>
  <si>
    <t>730_06</t>
  </si>
  <si>
    <t>komín K2</t>
  </si>
  <si>
    <t>730_07</t>
  </si>
  <si>
    <t>Úprava a doplňování vody</t>
  </si>
  <si>
    <t>730_08</t>
  </si>
  <si>
    <t>Čerpadla</t>
  </si>
  <si>
    <t>730_09</t>
  </si>
  <si>
    <t>Armatury  přírubové</t>
  </si>
  <si>
    <t>730_10</t>
  </si>
  <si>
    <t>Armatury  závitové</t>
  </si>
  <si>
    <t>730_11</t>
  </si>
  <si>
    <t>Potrubí</t>
  </si>
  <si>
    <t>730_12</t>
  </si>
  <si>
    <t>Izolace a  nátěry</t>
  </si>
  <si>
    <t>730_13</t>
  </si>
  <si>
    <t>Ventily a pohony</t>
  </si>
  <si>
    <t>764</t>
  </si>
  <si>
    <t>Konstrukce klempířské</t>
  </si>
  <si>
    <t>771</t>
  </si>
  <si>
    <t>Podlahy z dlaždic a obklady</t>
  </si>
  <si>
    <t>784</t>
  </si>
  <si>
    <t>Malby</t>
  </si>
  <si>
    <t>96_15</t>
  </si>
  <si>
    <t>M+R_1</t>
  </si>
  <si>
    <t>1- Periferie rozvaděč RMRK</t>
  </si>
  <si>
    <t>M+R_2</t>
  </si>
  <si>
    <t>2- Rozvaděč RMRK</t>
  </si>
  <si>
    <t>M+R_3</t>
  </si>
  <si>
    <t>3- Služby</t>
  </si>
  <si>
    <t>M+R_4</t>
  </si>
  <si>
    <t>4- Montážní materiál</t>
  </si>
  <si>
    <t>M+R_5</t>
  </si>
  <si>
    <t>5- Ostatní</t>
  </si>
  <si>
    <t>M21_O</t>
  </si>
  <si>
    <t>Ostatní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</si>
  <si>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</si>
  <si>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</si>
  <si>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</si>
  <si>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</si>
  <si>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</si>
  <si>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</si>
  <si>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</si>
  <si>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</si>
  <si>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</si>
  <si>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</si>
  <si>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</si>
  <si>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</si>
  <si>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</si>
  <si>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</si>
  <si>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</si>
  <si>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</si>
  <si>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</si>
  <si>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</si>
  <si>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</si>
  <si>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</si>
  <si>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</si>
  <si>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</si>
  <si>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</si>
  <si>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</si>
  <si>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</si>
  <si>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</si>
  <si>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</si>
  <si>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</si>
  <si>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</si>
  <si>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</si>
  <si>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</si>
  <si>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</si>
  <si>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</si>
  <si>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</si>
  <si>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</si>
  <si>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</si>
  <si>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</si>
  <si>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 xml:space="preserve">sada  </t>
  </si>
  <si>
    <t>RTS 25/ I</t>
  </si>
  <si>
    <t>Indiv</t>
  </si>
  <si>
    <t>VRN</t>
  </si>
  <si>
    <t>Běžná</t>
  </si>
  <si>
    <t>POL99_8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</si>
  <si>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</si>
  <si>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</si>
  <si>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SPU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</si>
  <si>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</si>
  <si>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</si>
  <si>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</si>
  <si>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</si>
  <si>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</si>
  <si>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</si>
  <si>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</si>
  <si>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</si>
  <si>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</si>
  <si>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</si>
  <si>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</si>
  <si>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</si>
  <si>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</si>
  <si>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</si>
  <si>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</si>
  <si>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SUM</t>
  </si>
  <si>
    <t>END</t>
  </si>
  <si>
    <t>Položkový soupis prací a dodávek</t>
  </si>
  <si>
    <t>Poznámka - NENACEŇOVAT !!!</t>
  </si>
  <si>
    <t>Vlastní</t>
  </si>
  <si>
    <t>Práce</t>
  </si>
  <si>
    <t>POL1_</t>
  </si>
  <si>
    <t xml:space="preserve">POLOŽKY VLASTNÍ VYTVOŘENY INDIVIDIULNÍ KALKULACÍ DLE OBOROVÉHO KALKULAČNÍHO VZORCE S NASTAVENÍM  REŽIÍ A MÍRY ZISKU  DLE RTS S INDIVIDUÁLNÍMI VSTUPY MATERIÁLŮ A VÝKONŮ, KTERÉ NEOBSAHUJÍ KMENOVÉ POLOŽKY CENÍKŮ RTS. : </t>
  </si>
  <si>
    <t>VV</t>
  </si>
  <si>
    <t xml:space="preserve">Platí pro celou stavbu : </t>
  </si>
  <si>
    <t xml:space="preserve">a) veškeré položky na přípomoce,  dopravu, montáž, zpevněné montážní plochy, atd...  zahrnout do jednotlivých jednotkových cen. :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</si>
  <si>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: </t>
  </si>
  <si>
    <t xml:space="preserve">c) 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</si>
  <si>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</si>
  <si>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: </t>
  </si>
  <si>
    <t xml:space="preserve">f) součástí dodávky jsou veškerá geodetická měření jako například vytyčení konstrukcí, kontrolní měření, zaměření skutečného stavu apod. : </t>
  </si>
  <si>
    <t xml:space="preserve">g) součástí dodávky jsou i náklady na případná  opatření související s ochranou stávajících sítí, komunikací či staveb : </t>
  </si>
  <si>
    <t xml:space="preserve">h) součástí jednotkových cen jsou i vícenáklady související s výstavbou v zimním období, průběžný úklid staveniště a přilehlých komunikací, likvidaci odpadů, dočasná dopravní omezení atd. :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</si>
  <si>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 </t>
  </si>
  <si>
    <t xml:space="preserve">Nedílnou součástí výkazu výměr ( slepého rozpočtu ) je projektová dokumentace !! : </t>
  </si>
  <si>
    <t xml:space="preserve">Zpracovatel nabídky  je povinen prověřit specifikace a výměry uvedené ve výkazu výměr. : </t>
  </si>
  <si>
    <t xml:space="preserve">V případě zjištěných : </t>
  </si>
  <si>
    <t xml:space="preserve">rozdílů má na tyto rozdíly upozornit ve lhůtě pro podání nabídek : </t>
  </si>
  <si>
    <t xml:space="preserve">prostřednictvím žádosti o dodatečné informace k zadávacím podmínkám.  Následné změny výměr v průběhu realizace nebudou akceptovány. : </t>
  </si>
  <si>
    <t>139601102R00</t>
  </si>
  <si>
    <t>Ruční výkop jam, rýh a šachet v hornině 3</t>
  </si>
  <si>
    <t>m3</t>
  </si>
  <si>
    <t>800-1</t>
  </si>
  <si>
    <t>s přehozením na vzdálenost do 5 m nebo s naložením na ruční dopravní prostředek</t>
  </si>
  <si>
    <t>SPI</t>
  </si>
  <si>
    <t xml:space="preserve">č.v. 1 : </t>
  </si>
  <si>
    <t>11,5*0,65*0,5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</si>
  <si>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</si>
  <si>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</si>
  <si>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</si>
  <si>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</si>
  <si>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</si>
  <si>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>11,5*0,65*0,5*10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</si>
  <si>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</si>
  <si>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</si>
  <si>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</si>
  <si>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</si>
  <si>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  z horniny 1 až 4, kolečkem</t>
  </si>
  <si>
    <t>11,5*0,65*0,5*2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</si>
  <si>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</si>
  <si>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</si>
  <si>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</si>
  <si>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vč. podsypu : </t>
  </si>
  <si>
    <t>199000002R00</t>
  </si>
  <si>
    <t>Poplatky za skládku horniny 1- 4, skupina 17 05 04 z Katalogu odpadů</t>
  </si>
  <si>
    <t>612434113RT1</t>
  </si>
  <si>
    <t xml:space="preserve">Omítkový sanační systém pro vnitřní zdivo sanační podhoz tl. 4 mm, sanační omítka tl. 20 mm, sanační omítka štuková tl. 2,5 mm,  </t>
  </si>
  <si>
    <t>m2</t>
  </si>
  <si>
    <t>801-4</t>
  </si>
  <si>
    <t xml:space="preserve">pozn. 6 : </t>
  </si>
  <si>
    <t>20,0</t>
  </si>
  <si>
    <t>622471473R00</t>
  </si>
  <si>
    <t>Stěrka lepidlem na stěnách vnějších</t>
  </si>
  <si>
    <t>Kalkul</t>
  </si>
  <si>
    <t xml:space="preserve">pozn. 4 : </t>
  </si>
  <si>
    <t>5,6</t>
  </si>
  <si>
    <t>602011182RT7</t>
  </si>
  <si>
    <t>Omítka stěn z hotových směsí vrchní tenkovrstvá, akrylátová, zatřená, tloušťka vrstvy 2 mm, probarvená</t>
  </si>
  <si>
    <t>801-1</t>
  </si>
  <si>
    <t>po jednotlivých vrstvách</t>
  </si>
  <si>
    <t>602016193R00</t>
  </si>
  <si>
    <t>Omítka stěn z hotových směsí Doplňkové práce pro omítky stěn z hotových směsí  hloubková penetrace stěn akrylátová</t>
  </si>
  <si>
    <t>622421121RT2</t>
  </si>
  <si>
    <t xml:space="preserve">Omítky vnější stěn vápenocementové hrubé zatřené, ze suché maltové směsi,  </t>
  </si>
  <si>
    <t>622481211RT2</t>
  </si>
  <si>
    <t>Vyztužení povrchových úprav vnějších stěn stěrkou s výztužnou sklotextilní tkaninou, s dodávkou sítě a stěrkového tmelu</t>
  </si>
  <si>
    <t>631315621R00</t>
  </si>
  <si>
    <t xml:space="preserve">Mazanina z betonu prostého tl. přes 120 do 240 mm třídy C 20/25,  </t>
  </si>
  <si>
    <t>(z kameniva) hlazená dřevěným hladítkem</t>
  </si>
  <si>
    <t>Včetně vytvoření dilatačních spár, bez zaplnění.</t>
  </si>
  <si>
    <t xml:space="preserve">pozn. 1 : </t>
  </si>
  <si>
    <t>14,0*0,14</t>
  </si>
  <si>
    <t>631319175R00</t>
  </si>
  <si>
    <t>Příplatek za stržení povrchu tloušťka mazaniny od 120 mm do 240 mm</t>
  </si>
  <si>
    <t>spodní vrstvy mazaniny latí před vložením výztuže nebo pletiva pro tloušťku obou vrstev mazaniny</t>
  </si>
  <si>
    <t>631361921R00</t>
  </si>
  <si>
    <t>Výztuž mazanin z betonů a z lehkých betonů ze svařovaných sítí</t>
  </si>
  <si>
    <t>t</t>
  </si>
  <si>
    <t>včetně distančních prvků</t>
  </si>
  <si>
    <t>14,0*7,99*1,33/1000</t>
  </si>
  <si>
    <t>663612222R00</t>
  </si>
  <si>
    <t>Sponkování rýh v podlahách</t>
  </si>
  <si>
    <t xml:space="preserve">m     </t>
  </si>
  <si>
    <t>(6,9+7,5+4,1*2)*1,15</t>
  </si>
  <si>
    <t>899102111RT2</t>
  </si>
  <si>
    <t>Osazení poklopů litinových a ocelových včetně dodávky poklopu litinového s rámem   čtyřhranného 600 x 600 mm</t>
  </si>
  <si>
    <t>kus</t>
  </si>
  <si>
    <t>827-1</t>
  </si>
  <si>
    <t xml:space="preserve">pozn. 2 : </t>
  </si>
  <si>
    <t>952901221R00</t>
  </si>
  <si>
    <t>Vyčištění budov a ostatních objektů průmyslových budov a objektů výrobních, skladovacích, garáží, dílen nebo hal apod. s nespalnou podlahou - zametení podlahy, umytí dlažeb nebo keramických podlah v přilehlých místnostech, chodbách a schodištích, umytí obkladů, schodů,vyčištění a umytí oken a dveří s rámy a zárubněmi, umytí a vyčištění jiných zasklených a natíraných ploch a zařizovacích předmětů před předáním do užívání jakékoliv výšky podlaží</t>
  </si>
  <si>
    <t xml:space="preserve">kotelna : </t>
  </si>
  <si>
    <t>32,0</t>
  </si>
  <si>
    <t xml:space="preserve">plynoměrná místnost : </t>
  </si>
  <si>
    <t>5,0</t>
  </si>
  <si>
    <t xml:space="preserve">strojovna : </t>
  </si>
  <si>
    <t>24,0</t>
  </si>
  <si>
    <t>14,0*1,5</t>
  </si>
  <si>
    <t>359901191R00</t>
  </si>
  <si>
    <t>Vyčištění a utěsnění jímek</t>
  </si>
  <si>
    <t xml:space="preserve">m2    </t>
  </si>
  <si>
    <t>Konečné vyčištění stok před předáním a převzetím.</t>
  </si>
  <si>
    <t>(1,0*1,0*2-0,6*0,6+1,0*0,95*4)</t>
  </si>
  <si>
    <t>95_03</t>
  </si>
  <si>
    <t>Zakrývání stávajících prostor  folií</t>
  </si>
  <si>
    <t xml:space="preserve">výměra - viz položka 952901221R00 : </t>
  </si>
  <si>
    <t>82,0*2</t>
  </si>
  <si>
    <t>95-01</t>
  </si>
  <si>
    <t>Zednické výpomoci pro řemesla ( nezahrnuté v rozpočtech profesí a samostaných položkách  )</t>
  </si>
  <si>
    <t xml:space="preserve">hod   </t>
  </si>
  <si>
    <t>HZS</t>
  </si>
  <si>
    <t>POL10_</t>
  </si>
  <si>
    <t>95-02</t>
  </si>
  <si>
    <t>Práce malého rozsahu, nevyrozpočtovatelné detaily</t>
  </si>
  <si>
    <t>95-02m</t>
  </si>
  <si>
    <t>Práce malého rozsahu, nevyrozpočtovatelné detaily - materiál</t>
  </si>
  <si>
    <t>ks</t>
  </si>
  <si>
    <t>965042241R00</t>
  </si>
  <si>
    <t>Bourání podkladů pod dlažby nebo litých celistvých dlažeb a mazanin  betonových nebo z litého asfaltu, tloušťky přes 100 mm, plochy přes 4 m2</t>
  </si>
  <si>
    <t>801-3</t>
  </si>
  <si>
    <t>965081713R00</t>
  </si>
  <si>
    <t>Bourání podlah z keramických dlaždic, tloušťky do 10 mm, plochy přes 1 m2</t>
  </si>
  <si>
    <t>bez podkladního lože, s jakoukoliv výplní spár</t>
  </si>
  <si>
    <t>14,0</t>
  </si>
  <si>
    <t>970251150R00</t>
  </si>
  <si>
    <t>Řezání železobetonu hloubka řezu 150 mm</t>
  </si>
  <si>
    <t>m</t>
  </si>
  <si>
    <t>971035441R00</t>
  </si>
  <si>
    <t>Vybourání otvorů ve zdivu cihelném z jakýchkoliv cihel pálených  na maltu cementovou, plochy do 0,25 m2, tloušťky do 300 mm</t>
  </si>
  <si>
    <t>základovém nebo nadzákladovém,</t>
  </si>
  <si>
    <t>Včetně pomocného lešení o výšce podlahy do 1900 mm a pro zatížení do 1,5 kPa  (150 kg/m2).</t>
  </si>
  <si>
    <t xml:space="preserve">pozn. 5 : </t>
  </si>
  <si>
    <t>976085311R00</t>
  </si>
  <si>
    <t>Vybourání madel, objímek, rámů, mříží apod. kanalizačních rámů litinových, z rýhovaného plechu nebo betonových včetně poklopů nebo mříží  plochy do 0,6 m2</t>
  </si>
  <si>
    <t>978013191R00</t>
  </si>
  <si>
    <t>Otlučení omítek vápenných nebo vápenocementových vnitřních s vyškrabáním spár, s očištěním zdiva stěn, v rozsahu do 100 %</t>
  </si>
  <si>
    <t>POL1_1</t>
  </si>
  <si>
    <t>978015291R00</t>
  </si>
  <si>
    <t>Otlučení omítek vápenných nebo vápenocementových vnějších s vyškrabáním spár, s očištěním zdiva  1. až 4. stupni složitosti, v rozsahu do 100 %</t>
  </si>
  <si>
    <t>978023411R00</t>
  </si>
  <si>
    <t>Vysekání, vyškrábání a vyčištění spár zdiva cihelného  mimo komínového</t>
  </si>
  <si>
    <t>99-01</t>
  </si>
  <si>
    <t>Bourací práce nezměřitelné</t>
  </si>
  <si>
    <t>999281111R00</t>
  </si>
  <si>
    <t xml:space="preserve">Přesun hmot pro opravy a údržbu objektů pro opravy a údržbu dosavadních objektů včetně vnějších plášťů  výšky do 25 m,  </t>
  </si>
  <si>
    <t>Přesun hmot</t>
  </si>
  <si>
    <t>POL7_</t>
  </si>
  <si>
    <t>oborů 801, 803, 811 a 812</t>
  </si>
  <si>
    <t xml:space="preserve">Hmotnosti z položek s pořadovými čísly: : </t>
  </si>
  <si>
    <t xml:space="preserve">7,9,10,11,12,13,14,15,17,18,19,20,29, : </t>
  </si>
  <si>
    <t>Součet: : 12,42253</t>
  </si>
  <si>
    <t>728314111RX6</t>
  </si>
  <si>
    <t>Montáž protidešťové žaluzie čtyřhranné do 0,15 m2, vč. dodávky žaluzie 250 x 450 mm, mřížka</t>
  </si>
  <si>
    <t>998728203R00</t>
  </si>
  <si>
    <t>Přesun hmot pro vzduchotechniku v objektech výšky do 24 m</t>
  </si>
  <si>
    <t>800-728</t>
  </si>
  <si>
    <t>vodorovně do 50 m</t>
  </si>
  <si>
    <t>764239611RX2</t>
  </si>
  <si>
    <t>D + M Lemování komínu z lakovaného plechu, plech prePATINA blaugrau</t>
  </si>
  <si>
    <t>2,6</t>
  </si>
  <si>
    <t>998764203R00</t>
  </si>
  <si>
    <t>Přesun hmot pro konstrukce klempířské v objektech výšky do 24 m</t>
  </si>
  <si>
    <t>800-764</t>
  </si>
  <si>
    <t>50 m vodorovně</t>
  </si>
  <si>
    <t>771101210RT2</t>
  </si>
  <si>
    <t>Příprava podkladu pod dlažby penetrace podkladu pod dlažby</t>
  </si>
  <si>
    <t>800-771</t>
  </si>
  <si>
    <t>771575107RX1</t>
  </si>
  <si>
    <t>Montáž podlah keram.,režné hladké, tmel, rozměr dle stávající, (flex.lepidlo),  (spár.hmota)</t>
  </si>
  <si>
    <t>59764202RD</t>
  </si>
  <si>
    <t>Dlažba - dle stávající</t>
  </si>
  <si>
    <t>Specifikace</t>
  </si>
  <si>
    <t>POL3_</t>
  </si>
  <si>
    <t>14,0*1,15</t>
  </si>
  <si>
    <t>998771203R00</t>
  </si>
  <si>
    <t>Přesun hmot pro podlahy z dlaždic v objektech výšky do 24 m</t>
  </si>
  <si>
    <t>784950030RAA</t>
  </si>
  <si>
    <t>Oprava maleb z malířských směsí</t>
  </si>
  <si>
    <t>AP-PSV</t>
  </si>
  <si>
    <t>Agregovaná položka</t>
  </si>
  <si>
    <t>POL2_</t>
  </si>
  <si>
    <t>Oškrabání, jednonásobné mydlení, částečné vyhlazení malířskou masou jednonásobné, malba dvojnásobná, bez pačokování, jednobarevná s bílým stropem.</t>
  </si>
  <si>
    <t>58,0+32,0</t>
  </si>
  <si>
    <t>12,0+5,0</t>
  </si>
  <si>
    <t>56,0+24,0</t>
  </si>
  <si>
    <t>784450020RX0</t>
  </si>
  <si>
    <t>Malba ze směsi  penetrace 1x, bílá 2x, vhodná na sanační systém</t>
  </si>
  <si>
    <t>Součtová</t>
  </si>
  <si>
    <t>979086112R00</t>
  </si>
  <si>
    <t xml:space="preserve">Vodorovná doprava suti a vybouraných hmot nakládání nebo překládání suti a vybouraných hmot na dopravní prostředek při vodorovné dopravě,  ,  </t>
  </si>
  <si>
    <t>832-1</t>
  </si>
  <si>
    <t>Přesun suti</t>
  </si>
  <si>
    <t>POL8_</t>
  </si>
  <si>
    <t>bez naložení, s vyložením a hrubým urovnáním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</si>
  <si>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</si>
  <si>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</si>
  <si>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</si>
  <si>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</si>
  <si>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 xml:space="preserve">Demontážní hmotnosti z položek s pořadovými čísly: : </t>
  </si>
  <si>
    <t xml:space="preserve">26,27,28,29,30,31,32,33, : </t>
  </si>
  <si>
    <t>Součet: : 6,33336</t>
  </si>
  <si>
    <t>979011111R00</t>
  </si>
  <si>
    <t>Svislá doprava suti a vybouraných hmot za prvé podlaží nad nebo pod základním podlažím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</si>
  <si>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</si>
  <si>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</si>
  <si>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</si>
  <si>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</si>
  <si>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</si>
  <si>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120,33375</t>
  </si>
  <si>
    <t>979082111R00</t>
  </si>
  <si>
    <t>Vnitrostaveništní doprava suti a vybouraných hmot do 10 m</t>
  </si>
  <si>
    <t>Včetně případného složení na staveništní deponii.</t>
  </si>
  <si>
    <t>979082121R00</t>
  </si>
  <si>
    <t>Vnitrostaveništní doprava suti a vybouraných hmot příplatek k ceně za každých dalších 5 m</t>
  </si>
  <si>
    <t>Součet: : 95,00033</t>
  </si>
  <si>
    <t>979990107R00</t>
  </si>
  <si>
    <t>Poplatek za uložení, směs betonu, cihel a dřeva,  , skupina 17 09 04 z Katalogu odpadů</t>
  </si>
  <si>
    <t>Pol__0136</t>
  </si>
  <si>
    <t>UMYVADLO ZÁVĚSNÉ, 55 CM,	MONTÁŽNÍ PRVEK PRO UMYVADLO, SIFON CHROM</t>
  </si>
  <si>
    <t>POL1_7</t>
  </si>
  <si>
    <t>Pol__0137</t>
  </si>
  <si>
    <t>nástěnná páková baterie</t>
  </si>
  <si>
    <t>Pol__0138</t>
  </si>
  <si>
    <t>výtokový kulový kohout , DN 20, ovládací páčka</t>
  </si>
  <si>
    <t>Pol__0002</t>
  </si>
  <si>
    <t>kondenzační plynový závěsný kotel, jm. tep. výkon 80/60°C - 85 kW, min. tep. Výkon 80/60°C - 9,4kW,, integrované oběhové čerpadlo, pojistný ventil, nerezový výměník, užitečná účinnost při jm. tep.</t>
  </si>
  <si>
    <t>kpl</t>
  </si>
  <si>
    <t>Výkonu ve vysokoteplotním režimu ?4=87,7%, užitečná účinnost při jm. tep. Výkonu v nízkoteplotním režimu ?1=96,8%, max. přetlak topné vody 4 bar kondenzační plynový závěsný kotel Baxi Luna Duo-tec MP+ 1.90, jm. tep. Výkon 80/60°C - 85 kW,</t>
  </si>
  <si>
    <t>Pol__0003</t>
  </si>
  <si>
    <t>neutralizační box pro kotle, včetně náplně (340kW)</t>
  </si>
  <si>
    <t>Pol__0004</t>
  </si>
  <si>
    <t>interface pro komunikaci BUS OCI 345 (dodávka výrobce kotlů)</t>
  </si>
  <si>
    <t>Pol__0005</t>
  </si>
  <si>
    <t>Externí modul AVS75.391   (dodávka výrobce kotlů)</t>
  </si>
  <si>
    <t>Pol__0006</t>
  </si>
  <si>
    <t>Příložné čidlo teploty QAD36/101  (dodávka výrobce kotlů)</t>
  </si>
  <si>
    <t>Pol__0007</t>
  </si>
  <si>
    <t>Obslužná jednotka QAA75  (dodávka výrobce kotlů)</t>
  </si>
  <si>
    <t>Pol__0008</t>
  </si>
  <si>
    <t>kovová nosná konstrukce pro 4 kotle, kotvení do podlahy, dílenská výroba, základní + vrchní nátěr., Viz výrobní výkres, 125kg</t>
  </si>
  <si>
    <t>Pol__0009</t>
  </si>
  <si>
    <t>hydraulický vyrovnávač dynamických tlaků DN 200, 4x navařovací hrdlo DN80, dílenská výroba, PN 6,, izolace min. vlnou s al polepem 50mm,odvzdušnění, odkalení,</t>
  </si>
  <si>
    <t>Pol__0011</t>
  </si>
  <si>
    <t>tlaková expanzní nádoba 500 ltr, 6 bar</t>
  </si>
  <si>
    <t>Reflex N500/6</t>
  </si>
  <si>
    <t>Pol__0012</t>
  </si>
  <si>
    <t>NEPŘÍMOTOPNÝ ZÁS. OHŘÍVAČ, UŽITNÝ OBJEM 500L, VÝMĚNÍK 2,5m2 PRŮMĚR ZÁSOBNÍKU 650mm, S IZOLACÍ 760mm,, MAX PR. TLAK 10bar, HMOTNOST 163kg</t>
  </si>
  <si>
    <t>ZÁSOBNÍKOVÝ OHŘÍVAČ REGULUS RBC 500</t>
  </si>
  <si>
    <t>Pol__0013</t>
  </si>
  <si>
    <t>expanzní membránová nádoba na pitnou vodu 25/10, objem 25l, max. tlak 10 bar, průtočné provedení</t>
  </si>
  <si>
    <t>Reflex Refix DD 25</t>
  </si>
  <si>
    <t>Pol__0014</t>
  </si>
  <si>
    <t>průtočný ventil flowjet 3/4"</t>
  </si>
  <si>
    <t>Pol__0015</t>
  </si>
  <si>
    <t>odlučovač nečistot a kalů,  ocel, přírubové připojení  DN 80, včetně magnetické vložky, kv=209, 10, bar</t>
  </si>
  <si>
    <t>Flamco clean smart F80, 10bar</t>
  </si>
  <si>
    <t>Pol__0010</t>
  </si>
  <si>
    <t>sdružený rozdělovač-sběrač, DN 200, PN6, l=3,2mm,10 odbočných hrdel, konzoly,  izolace min. vlnou s, al polepem 80mm, dílenská výroba. Viz výrobní výkres</t>
  </si>
  <si>
    <t>POL3_0</t>
  </si>
  <si>
    <t>Pol__0016</t>
  </si>
  <si>
    <t>LIL trubka s hrdlem; 0,5m; DN110/160</t>
  </si>
  <si>
    <t>LPRL51</t>
  </si>
  <si>
    <t>Pol__0017</t>
  </si>
  <si>
    <t>LIL kotlová redukce; (na DN125/180), DN 110/160</t>
  </si>
  <si>
    <t>LPKL24</t>
  </si>
  <si>
    <t>Pol__0018</t>
  </si>
  <si>
    <t>LIL reviz. T-kus s měř. otv. a ZK reduk.; (na DN160/225), DN 125/180</t>
  </si>
  <si>
    <t>LPEKL26</t>
  </si>
  <si>
    <t>Pol__0019</t>
  </si>
  <si>
    <t>LIL trubkový díl s 87° odbočkou 125/180 a ZK - 1m; DN160/225</t>
  </si>
  <si>
    <t>LPTKL26</t>
  </si>
  <si>
    <t>Pol__0020</t>
  </si>
  <si>
    <t>LIL revizní T-kus s odtokem; DN160/225</t>
  </si>
  <si>
    <t>LPRLA6</t>
  </si>
  <si>
    <t>Pol__0021</t>
  </si>
  <si>
    <t>ZUB Sifon Zeus (pro přetlak) vývod 40mm</t>
  </si>
  <si>
    <t>ZUOS40</t>
  </si>
  <si>
    <t>Pol__0022</t>
  </si>
  <si>
    <t>ZUB Hadice pro odvod kondenzátu 1bm</t>
  </si>
  <si>
    <t>ZUWK01</t>
  </si>
  <si>
    <t>Pol__0023</t>
  </si>
  <si>
    <t>ZUB Silikonové mazivo 50g</t>
  </si>
  <si>
    <t>ZUSF05</t>
  </si>
  <si>
    <t>Pol__0024</t>
  </si>
  <si>
    <t>LIL trubka s hrdlem; 1m; DN125/180</t>
  </si>
  <si>
    <t>LPRL12</t>
  </si>
  <si>
    <t>Pol__0025</t>
  </si>
  <si>
    <t>LIL revizní koleno 87°; DN160/225</t>
  </si>
  <si>
    <t>LPRBL6</t>
  </si>
  <si>
    <t>Pol__0026</t>
  </si>
  <si>
    <t>LIL koleno 45°; DN160/225</t>
  </si>
  <si>
    <t>LPBL46</t>
  </si>
  <si>
    <t>Pol__0027</t>
  </si>
  <si>
    <t>LIL trubka s hrdlem; 0,5m; DN160/225</t>
  </si>
  <si>
    <t>LPRL56</t>
  </si>
  <si>
    <t>Pol__0028</t>
  </si>
  <si>
    <t>ZUB Objímka M12; DN225</t>
  </si>
  <si>
    <t>ZOBJ29</t>
  </si>
  <si>
    <t>Pol__0029</t>
  </si>
  <si>
    <t>STARR Koleno 87° pro vložkování s podpěrou; černá; DN160</t>
  </si>
  <si>
    <t>PBES06</t>
  </si>
  <si>
    <t>Pol__0030</t>
  </si>
  <si>
    <t>STARR Trubka s hrdlem; 2m; černá; DN110</t>
  </si>
  <si>
    <t>PBRM21</t>
  </si>
  <si>
    <t>Pol__0031</t>
  </si>
  <si>
    <t>STARR Trubka s hrdlem; 2m; černá; DN160</t>
  </si>
  <si>
    <t>PBRM26</t>
  </si>
  <si>
    <t>Pol__0032</t>
  </si>
  <si>
    <t>STARR Trubka s hrdlem; 1m; černá; DN160</t>
  </si>
  <si>
    <t>PBRM16</t>
  </si>
  <si>
    <t>Pol__0033</t>
  </si>
  <si>
    <t>ZUB Distanční objímka universální 1 bal-6 ks</t>
  </si>
  <si>
    <t>PPFR60</t>
  </si>
  <si>
    <t>Pol__0034</t>
  </si>
  <si>
    <t>LAB trubka s hrdlem; 0,25m; DN160/225</t>
  </si>
  <si>
    <t>APRB06</t>
  </si>
  <si>
    <t>Pol__0035</t>
  </si>
  <si>
    <t>LAB vyústění s přisáváním; DN160/225</t>
  </si>
  <si>
    <t>APMSB6</t>
  </si>
  <si>
    <t>Pol__0036</t>
  </si>
  <si>
    <t>Pol__0037</t>
  </si>
  <si>
    <t>Pol__0038</t>
  </si>
  <si>
    <t>Pol__0039</t>
  </si>
  <si>
    <t>Pol__0040</t>
  </si>
  <si>
    <t>Pol__0041</t>
  </si>
  <si>
    <t>Pol__0042</t>
  </si>
  <si>
    <t>Pol__0043</t>
  </si>
  <si>
    <t>Pol__0044</t>
  </si>
  <si>
    <t>Pol__0045</t>
  </si>
  <si>
    <t>Pol__0046</t>
  </si>
  <si>
    <t>Pol__0047</t>
  </si>
  <si>
    <t>Pol__0048</t>
  </si>
  <si>
    <t>Pol__0049</t>
  </si>
  <si>
    <t>Pol__0050</t>
  </si>
  <si>
    <t>Pol__0051</t>
  </si>
  <si>
    <t>Pol__0052</t>
  </si>
  <si>
    <t>Pol__0053</t>
  </si>
  <si>
    <t>Pol__0054</t>
  </si>
  <si>
    <t>Pol__0055</t>
  </si>
  <si>
    <t>doprava a montáž spalinových cest</t>
  </si>
  <si>
    <t>Pol__0056</t>
  </si>
  <si>
    <t>Oddělovací člen s kontaktním vodoměrem pro přímé doplňování z rozvodu pitné vody do topných soustav, asoustav chladicí vody.Šířka (mm): 293; Výška (mm): 230; Hmotnost (kg): 1,7; DN připojení: R 1/2,</t>
  </si>
  <si>
    <t>R 1/2; Fillset FKV</t>
  </si>
  <si>
    <t>Pol__0057</t>
  </si>
  <si>
    <t>kulový kohout DN 20</t>
  </si>
  <si>
    <t>Pol__0058</t>
  </si>
  <si>
    <t>vypouštěcí kohout DN 15</t>
  </si>
  <si>
    <t>Pol__0059</t>
  </si>
  <si>
    <t>filtr hrubých nečistot DN 20</t>
  </si>
  <si>
    <t>Pol__0061</t>
  </si>
  <si>
    <t>pojistný ventil DN 15, otevírací tlak 400 kPa</t>
  </si>
  <si>
    <t>Pol__0062</t>
  </si>
  <si>
    <t>vypuštění otopné soustavy (3,6m3), proplach k odstranění mech. Nečistot</t>
  </si>
  <si>
    <t>Pol__0063</t>
  </si>
  <si>
    <t>Předčištění - obsahuje jednorázové naplnění, jednorázové dávkování neutrálních dispergátorů - 3,6 kg, (objem soustavy 3,6 m3), doprava, práce</t>
  </si>
  <si>
    <t>dle nabídky FIPEKO</t>
  </si>
  <si>
    <t>Pol__0064</t>
  </si>
  <si>
    <t>Proplach a finální ošetření - obsahuje:- proplach pomocí přenosné reverzní osmózy, antiscalant-, Inhibitor 9kg- práce a doprava</t>
  </si>
  <si>
    <t>Pol__0065</t>
  </si>
  <si>
    <t>zásobní nádrž z ušlechtilé oceli o objemu 35l, tlakové čerpadlo, digitální manometr, 100 litrů, roztoku pro doplnění</t>
  </si>
  <si>
    <t>Pol__0066</t>
  </si>
  <si>
    <t>duplexní změkčovací filtr 2x30l, průtok max 2m3, elektronické řízení, 230V/50Hz, 5 W</t>
  </si>
  <si>
    <t>Pol__0067</t>
  </si>
  <si>
    <t>pancéřová hadice DN25, 0,5m</t>
  </si>
  <si>
    <t>Pol__0068</t>
  </si>
  <si>
    <t>přívod větracího vzduchu, spiro potrubí fí 250</t>
  </si>
  <si>
    <t>bm</t>
  </si>
  <si>
    <t>Pol__0069</t>
  </si>
  <si>
    <t>mřížka proti hmyzu, cca 500x500mm, vsazená do stávajícího otvoru přívodního vzduchu</t>
  </si>
  <si>
    <t>Pol__0060</t>
  </si>
  <si>
    <t>tlakoměr typ 312, rozsah 0-600 kPa, trojcestný kohout, přivařovací smyčka</t>
  </si>
  <si>
    <t>Pol__0070</t>
  </si>
  <si>
    <t>protidešťová větrací žaluzie 250x400mm</t>
  </si>
  <si>
    <t>Pol__0071</t>
  </si>
  <si>
    <t>ELEKTRONICKÉ OBĚHOVÉ ČERPADLO, 230V, 50Hz, 50W, S FCÍ AUTOADAPT, VELIKOST 25-80, NASTAVENÍ KONST., TLAK, PŘEDPOKLÁDANÝ PRAC. BOD Q=2,6m3/h, H=30kPa</t>
  </si>
  <si>
    <t>ČERPADLO GRUNDFOS ALPHA 2 25-80, 230V, 50Hz, 50W</t>
  </si>
  <si>
    <t>Pol__0072</t>
  </si>
  <si>
    <t>ELEKTRONICKÉ OBĚHOVÉ ČERPADLO, 230V, 50Hz, 136W, S FCÍ AUTOADAPT, FLOWADAPT, VELIKOST 32-80,, NASTAVENÍ PROP. TLAK, PŘEDPOKLÁDANÝ PRAC. BOD Q=3,7m3/h, H=65kPa</t>
  </si>
  <si>
    <t>ČERPADLO GRUNDFOS MAGNA 3 32-80, 230V, 50Hz, 136W</t>
  </si>
  <si>
    <t>Pol__0073</t>
  </si>
  <si>
    <t>ELEKTRONICKÉ OBĚHOVÉ ČERPADLO, 230V, 50Hz, 84W, S FCÍ AUTOADAPT, FLOWADAPT, VELIKOST 25-60,, NASTAVENÍ KONST. TLAK, PŘEDPOKLÁDANÝ PRAC. BOD Q=2,4m3/h, H=48kPa</t>
  </si>
  <si>
    <t>ČERPADLO GRUNDFOS MAGNA 3 25-60, 230V, 50Hz, 84W</t>
  </si>
  <si>
    <t>Pol__0074</t>
  </si>
  <si>
    <t>PONORNÉ KALOVÉ ČERPADLO, PLOVÁKOVÝ SPÍNAČ, 230V, 50Hz, 480W</t>
  </si>
  <si>
    <t>PONORNÉ KALOVÉ ČERPADLO GRUNDFOS UNILIFT KP 250</t>
  </si>
  <si>
    <t>Pol__0075</t>
  </si>
  <si>
    <t>ELEKTRONICKÉ OBĚHOVÉ ČERPADLO, 230V, 50Hz, 18W, , VELIKOST 25-40, VHODNÉ PRO STYK S PITNOU VODOU</t>
  </si>
  <si>
    <t>GRUNDFOS ALPHA2 25-40 N 180, 230V, 18W</t>
  </si>
  <si>
    <t>Pol__0076</t>
  </si>
  <si>
    <t>mezipřírubová uzavírací klapka DN 65, protipříruby</t>
  </si>
  <si>
    <t>Pol__0077</t>
  </si>
  <si>
    <t>mezipřírubová uzavírací klapka DN 80, protipříruby</t>
  </si>
  <si>
    <t>Pol__0078</t>
  </si>
  <si>
    <t>mezipřírubová zpětná klapka, DN 65, protipříruby</t>
  </si>
  <si>
    <t>Pol__0079</t>
  </si>
  <si>
    <t>filtr přírubový, DN 65, protipříruby</t>
  </si>
  <si>
    <t>Pol__0081</t>
  </si>
  <si>
    <t>kulový kohout DN 40</t>
  </si>
  <si>
    <t>Pol__0082</t>
  </si>
  <si>
    <t>kulový kohout DN 32</t>
  </si>
  <si>
    <t>Pol__0083</t>
  </si>
  <si>
    <t>kulový kohout DN 25</t>
  </si>
  <si>
    <t>Pol__0084</t>
  </si>
  <si>
    <t>Pol__0085</t>
  </si>
  <si>
    <t>kulový kohout s filtrem DN 50</t>
  </si>
  <si>
    <t>Pol__0086</t>
  </si>
  <si>
    <t>vypouštěcí kohout, DN 15</t>
  </si>
  <si>
    <t>Pol__0087</t>
  </si>
  <si>
    <t>vypouštěcí kohout, DN 20</t>
  </si>
  <si>
    <t>Pol__0088</t>
  </si>
  <si>
    <t>vyvažovací ventil DN 32, měřící vsuvky, bez vypouštění</t>
  </si>
  <si>
    <t>Pol__0089</t>
  </si>
  <si>
    <t>vyvažovací ventil DN 40, měřící vsuvky, bez vypouštění</t>
  </si>
  <si>
    <t>Pol__0091</t>
  </si>
  <si>
    <t>automatický odvzdušňovací ventil DN 15</t>
  </si>
  <si>
    <t>Pol__0092</t>
  </si>
  <si>
    <t>filtr závitový DN 20</t>
  </si>
  <si>
    <t>Pol__0093</t>
  </si>
  <si>
    <t>filtr závitový DN 40</t>
  </si>
  <si>
    <t>Pol__0094</t>
  </si>
  <si>
    <t>filtr závitový DN 50</t>
  </si>
  <si>
    <t>Pol__0095</t>
  </si>
  <si>
    <t>zpětný ventil závitový DN 20</t>
  </si>
  <si>
    <t>Pol__0096</t>
  </si>
  <si>
    <t>zpětný ventil závitový DN 32</t>
  </si>
  <si>
    <t>Pol__0097</t>
  </si>
  <si>
    <t>zpětný ventil závitový DN 40</t>
  </si>
  <si>
    <t>Pol__0098</t>
  </si>
  <si>
    <t>zpětný ventil závitový DN 50</t>
  </si>
  <si>
    <t>Pol__0099</t>
  </si>
  <si>
    <t>teploměr do potrubí TR 60-60, rozsah 0-120 °C, jímka 65 mm, návarek G15</t>
  </si>
  <si>
    <t>Pol__0101</t>
  </si>
  <si>
    <t>tlakoměr typ 312, rozsah 0-1000 kPa, trojcestný kohout, přivařovací smyčka</t>
  </si>
  <si>
    <t>Pol__0102</t>
  </si>
  <si>
    <t>pojistný ventil pitná voda DN 25, 10 bar</t>
  </si>
  <si>
    <t>Pol__0103</t>
  </si>
  <si>
    <t>vodoměr DN 25, Qn 2,5</t>
  </si>
  <si>
    <t>Pol__0104</t>
  </si>
  <si>
    <t>přímé šroubení DN 40</t>
  </si>
  <si>
    <t>Pol__0080</t>
  </si>
  <si>
    <t>kulový kohout DN 50</t>
  </si>
  <si>
    <t>Pol__0090</t>
  </si>
  <si>
    <t>vyvažovací ventil DN 50, měřící vsuvky, bez vypouštění</t>
  </si>
  <si>
    <t>Pol__0100</t>
  </si>
  <si>
    <t>Pol__0105</t>
  </si>
  <si>
    <t>Ocelová trubka závitová běžná, včetně fitinek DN 20</t>
  </si>
  <si>
    <t>Pol__0106</t>
  </si>
  <si>
    <t>Ocelová trubka závitová běžná, včetně fitinek DN 25</t>
  </si>
  <si>
    <t>Pol__0107</t>
  </si>
  <si>
    <t>Ocelová trubka závitová běžná, včetně fitinek DN 32</t>
  </si>
  <si>
    <t>Pol__0108</t>
  </si>
  <si>
    <t>Ocelová trubka závitová běžná, včetně fitinek DN 40</t>
  </si>
  <si>
    <t>Pol__0109</t>
  </si>
  <si>
    <t>Ocelová trubka závitová běžná, včetně fitinek DN 50</t>
  </si>
  <si>
    <t>Pol__0111</t>
  </si>
  <si>
    <t>ocelová trubka bezešvá DN 80, včetně fitinek</t>
  </si>
  <si>
    <t>Pol__0112</t>
  </si>
  <si>
    <t>protipříruba DN 80</t>
  </si>
  <si>
    <t>Pol__0113</t>
  </si>
  <si>
    <t>dýnko DN 80</t>
  </si>
  <si>
    <t>Pol__0114</t>
  </si>
  <si>
    <t>trubka PPR RCT PN28, 20x2,8 včetně tvarovek</t>
  </si>
  <si>
    <t>Pol__0115</t>
  </si>
  <si>
    <t>trubka PPR RCT PN28, 25x3,5 včetně tvarovek</t>
  </si>
  <si>
    <t>Pol__0116</t>
  </si>
  <si>
    <t>trubka PPR RCT PN28, 40x5,5 včetně tvarovek</t>
  </si>
  <si>
    <t>Pol__0117</t>
  </si>
  <si>
    <t>vyvedení vodovních výpustek</t>
  </si>
  <si>
    <t>Pol__0118</t>
  </si>
  <si>
    <t>trubka odpadní HT 50, včetně tvarovek</t>
  </si>
  <si>
    <t>Pol__0119</t>
  </si>
  <si>
    <t>trubka odpadní HT 75, včetně tvarovek</t>
  </si>
  <si>
    <t>Pol__0121</t>
  </si>
  <si>
    <t>kalich pro úkapy</t>
  </si>
  <si>
    <t>HL20</t>
  </si>
  <si>
    <t>Pol__0110</t>
  </si>
  <si>
    <t>ocelová trubka bezešvá DN 65, včetně fitinek</t>
  </si>
  <si>
    <t>Pol__0120</t>
  </si>
  <si>
    <t>podlahová vpust s variabilním odtokem DN 75, 0,5 l/s</t>
  </si>
  <si>
    <t>HL 80.1</t>
  </si>
  <si>
    <t>Pol__0122</t>
  </si>
  <si>
    <t>potrubní pouzdra z minerální vlny s hliníkovou fólií  89x50</t>
  </si>
  <si>
    <t>Rockwool PIPO ALS</t>
  </si>
  <si>
    <t>Pol__0123</t>
  </si>
  <si>
    <t>potrubní pouzdra z minerální vlny s hliníkovou fólií  76x50</t>
  </si>
  <si>
    <t>Pol__0124</t>
  </si>
  <si>
    <t>potrubní pouzdra z minerální vlny s hliníkovou fólií  60x40</t>
  </si>
  <si>
    <t>Pol__0125</t>
  </si>
  <si>
    <t>potrubní pouzdra z minerální vlny s hliníkovou fólií  48x40</t>
  </si>
  <si>
    <t>Pol__0126</t>
  </si>
  <si>
    <t>potrubní pouzdra z minerální vlny s hliníkovou fólií  42x30</t>
  </si>
  <si>
    <t>Pol__0127</t>
  </si>
  <si>
    <t>potrubní pouzdra z minerální vlny s hliníkovou fólií  35x30</t>
  </si>
  <si>
    <t>Pol__0128</t>
  </si>
  <si>
    <t>potrubní pouzdra z minerální vlny s hliníkovou fólií  28x20</t>
  </si>
  <si>
    <t>Pol__0129</t>
  </si>
  <si>
    <t>izolační trubice PE  20x13</t>
  </si>
  <si>
    <t>Mirelon PRO</t>
  </si>
  <si>
    <t>Pol__0131</t>
  </si>
  <si>
    <t>základní nátěr potrubí pod izolaci do DN 80</t>
  </si>
  <si>
    <t>Pol__0130</t>
  </si>
  <si>
    <t>izolační trubice PE  25x20</t>
  </si>
  <si>
    <t>Pol__0132</t>
  </si>
  <si>
    <t>třícestný ventil závitový,DN 25, kvs 6,3, s pohonem, ovládání 0-10 V DC, napájení 24V AC (ovládací, napětí konzultovat s MaR)</t>
  </si>
  <si>
    <t>Pol__0133</t>
  </si>
  <si>
    <t>třícestný ventil závitový,DN 32, kvs10, s pohonem, ovládání 0-10 V DC, napájení 24V AC (ovládací, napětí konzultovat s MaR)</t>
  </si>
  <si>
    <t>Pol__0134</t>
  </si>
  <si>
    <t>třícestný ventil závitový,DN 40, kvs16, s pohonem, ovládání 0-10 V DC, napájení 24V AC (ovládací, napětí konzultovat s MaR)</t>
  </si>
  <si>
    <t>Pol__0135</t>
  </si>
  <si>
    <t>kulový kohout  DN50, s el. pohonem, 24V AC, ON/OFF</t>
  </si>
  <si>
    <t>Pol__0139</t>
  </si>
  <si>
    <t>kotel litinový Viadrus G 100 120 kW</t>
  </si>
  <si>
    <t>Pol__0141</t>
  </si>
  <si>
    <t>sdružený rozdělovač sběrač, 3,2 m</t>
  </si>
  <si>
    <t>Pol__0142</t>
  </si>
  <si>
    <t>hydraulický vyrovnávač tlaků typ VI,</t>
  </si>
  <si>
    <t>Pol__0143</t>
  </si>
  <si>
    <t>tlaková expanzní nádoba 500 l</t>
  </si>
  <si>
    <t>Pol__0144</t>
  </si>
  <si>
    <t>čerpadla , armatury (6 větví, do DN 100)</t>
  </si>
  <si>
    <t>Pol__0145</t>
  </si>
  <si>
    <t>demontáž potrubí do DN 100 včetně izolace v kotelně a strojovně</t>
  </si>
  <si>
    <t>Pol__0146</t>
  </si>
  <si>
    <t>kouřovod DN 225, délka 3,5m</t>
  </si>
  <si>
    <t>Pol__0147</t>
  </si>
  <si>
    <t>komínová vložka ocel DN 225 17m</t>
  </si>
  <si>
    <t>Pol__0148</t>
  </si>
  <si>
    <t>ostatní strojní zařízení (úpravna vody,…)</t>
  </si>
  <si>
    <t>kg</t>
  </si>
  <si>
    <t>Pol__0149</t>
  </si>
  <si>
    <t>potrubí pitné vody ocel pozink do DN 65, vč. Izolace a armatur</t>
  </si>
  <si>
    <t>Pol__0151</t>
  </si>
  <si>
    <t>umyvadlo keramické</t>
  </si>
  <si>
    <t>Pol__0140</t>
  </si>
  <si>
    <t>ohřívač vody ACV 350l</t>
  </si>
  <si>
    <t>Pol__0150</t>
  </si>
  <si>
    <t>hydrantová skříň C 50</t>
  </si>
  <si>
    <t>Pol__0152</t>
  </si>
  <si>
    <t>doprava a přesun hmot</t>
  </si>
  <si>
    <t>POL1_9</t>
  </si>
  <si>
    <t>Pol__0153</t>
  </si>
  <si>
    <t>revize spalinových cest</t>
  </si>
  <si>
    <t>Pol__0154</t>
  </si>
  <si>
    <t>Topná a tlaková zkouška</t>
  </si>
  <si>
    <t>Pol__0155</t>
  </si>
  <si>
    <t>montážní a úpevňovací materiál</t>
  </si>
  <si>
    <t>Pol__0156</t>
  </si>
  <si>
    <t>požární dohled po svařování, 8 hod.</t>
  </si>
  <si>
    <t>Pol__0157</t>
  </si>
  <si>
    <t>protipožární utěsnění prostupů potrubí</t>
  </si>
  <si>
    <t>Pol__0158</t>
  </si>
  <si>
    <t>proplach, desinfekce vodovodního potrubí</t>
  </si>
  <si>
    <t>Pol__0159</t>
  </si>
  <si>
    <t>prostupy a drážky</t>
  </si>
  <si>
    <t>Pol__0161</t>
  </si>
  <si>
    <t>dokumentace skutečného provedení</t>
  </si>
  <si>
    <t>Pol__0162</t>
  </si>
  <si>
    <t>popisné štítky větví a výstražné cedule</t>
  </si>
  <si>
    <t>Pol__0163</t>
  </si>
  <si>
    <t>návrh provozního řádu kotelny</t>
  </si>
  <si>
    <t>Pol__0164</t>
  </si>
  <si>
    <t>zaškolení obsluhy</t>
  </si>
  <si>
    <t>Pol__0160</t>
  </si>
  <si>
    <t>uvedení do provozu</t>
  </si>
  <si>
    <t>regulátor tlaku plynu C50, rohový, 120/2 kPa</t>
  </si>
  <si>
    <t>Samočinný uzavírací ventil SVG036-03-50, DN 50, závitový, přetlak plynu 0-36 kPa, bez proudu zavřeno</t>
  </si>
  <si>
    <t>kulový kohout plyn DN 25</t>
  </si>
  <si>
    <t>manomentr 0-6 kPa, trojcestný kohout, přivařovací smyčka</t>
  </si>
  <si>
    <t>přímé šroubení DN 25</t>
  </si>
  <si>
    <t>ocelová trubka závitová DN 25</t>
  </si>
  <si>
    <t>ocelová trubka závitová DN 32</t>
  </si>
  <si>
    <t>ocelová trubka závitová DN 50</t>
  </si>
  <si>
    <t>nátěr základní + dvojnásobný email žlutý pro potrubí do DN 65</t>
  </si>
  <si>
    <t>uchycení potrubí</t>
  </si>
  <si>
    <t>regulátor Alz-6U BD</t>
  </si>
  <si>
    <t>armatury přípojek kotlů</t>
  </si>
  <si>
    <t>potrubí do DN 65</t>
  </si>
  <si>
    <t>revize plyn</t>
  </si>
  <si>
    <t>Prostupy konstrukcemi  a drážky pro potrubí</t>
  </si>
  <si>
    <t>ADZ11</t>
  </si>
  <si>
    <t>Automatické zařízení na doplňování vody ÚT, zapojení napájení , sig.poruchy dodávka ÚT</t>
  </si>
  <si>
    <t>Čk</t>
  </si>
  <si>
    <t>Čerpadlo kalové v jímce,  zapojení napájení, sig.jističe, dodávka ÚT</t>
  </si>
  <si>
    <t>EV.HUP</t>
  </si>
  <si>
    <t>Havarijní uzávěr plynu 230V AC, bez napětí zavřeno, dodávka ÚT</t>
  </si>
  <si>
    <t>EV4</t>
  </si>
  <si>
    <t>dvojcestný uzavírací ventil se servopohonem 24V, zapojení napájení, sig.polohy OTV/ZAV, dodávka ÚT</t>
  </si>
  <si>
    <t>K1, K2, K3, K4</t>
  </si>
  <si>
    <t>Plynový kotel, zapojení napájení, ovládání a signalizace , propojení komunikace, dodávka ÚT</t>
  </si>
  <si>
    <t>KRK1</t>
  </si>
  <si>
    <t>Kaskádový regulátor kotlů, vč.čidel teploty B10+B70, součást K1, dodávka ÚT</t>
  </si>
  <si>
    <t>soubor</t>
  </si>
  <si>
    <t>LSAH1,LSAH2</t>
  </si>
  <si>
    <t>Snímač zaplavení s reléovým výstupem, napájení 24V DC, vč.sondy DS</t>
  </si>
  <si>
    <t>MČxx</t>
  </si>
  <si>
    <t>motor čerpadla 230V zapojení napájení , sig.chodu, dodávka ÚT</t>
  </si>
  <si>
    <t>P11</t>
  </si>
  <si>
    <t>Čidlo tlaku kapaliny (H2O) do potrubí, rozsah 0-6 bar, výstup 0-10V,24V DC, G1/2" vč. odběru</t>
  </si>
  <si>
    <t>QAH1.1, QAH1.2, QAH1.3</t>
  </si>
  <si>
    <t>Snímač úniku plynu CH4, Napájení: 24 VDC,Výstup relé: porucha čidla,I.stupeň, II.stupeň,, vč.kalibračního listu, Krytí: IP 54</t>
  </si>
  <si>
    <t>QAH2</t>
  </si>
  <si>
    <t>Snímač úniku plynu CO (0-150ppm), Napájení: 24 VDC,Výstup relé: porucha čidla,I.stupeň, II.stupeň,, vč.kalibračního listu, Krytí: IP 54</t>
  </si>
  <si>
    <t>T.TUV</t>
  </si>
  <si>
    <t>Čidlo teploty stonkové, odporové, l=240mm,IP65 vč. jímky nerez G1/2" l=220mm</t>
  </si>
  <si>
    <t>T01, T11</t>
  </si>
  <si>
    <t>Čidlo teploty stonkové, odporové, l=120mm,IP65 vč. jímky nerez G1/2" l=100mm</t>
  </si>
  <si>
    <t>TE00</t>
  </si>
  <si>
    <t>Čidlo teploty venkovní, odporové, IP64 vč. příslušenství</t>
  </si>
  <si>
    <t>TP98, TP99</t>
  </si>
  <si>
    <t>Čidlo teploty prostorové, odporové, IP54 vč. příslušenství</t>
  </si>
  <si>
    <t>TSAH.TV</t>
  </si>
  <si>
    <t>Regulátor teploty příložný na potrubí, 20-90°C, jednoobvodový, IP54</t>
  </si>
  <si>
    <t>TV1,2,3,5,6</t>
  </si>
  <si>
    <t>Čidlo teploty příložné, odporové, IP54 vč. příslušenství</t>
  </si>
  <si>
    <t>Yvxx</t>
  </si>
  <si>
    <t>Třícestný ventil+servopohon 24 V AC, 0-10V, dodávka ÚT</t>
  </si>
  <si>
    <t>Switch 5 portů ethernet, nap. 24V , na DIN lištu</t>
  </si>
  <si>
    <t>Universální GSM komunikátor a ovladač 4xDI vč. adaptéru napájení 12V DC</t>
  </si>
  <si>
    <t>Zálohovací modul bateriový pro GSM komunikátor 12V DC</t>
  </si>
  <si>
    <t>Externí anténa pro GSM komunikátor včetně propojovacího kabelu</t>
  </si>
  <si>
    <t>PLC+I/O</t>
  </si>
  <si>
    <t>Podcentrála ř.s.pro AI=12,AO=6,DI=21,DO=14, CPU+ I/O moduly a další nutné příslušenství, vč., ovládacího grafického dotykového displeje 7" na dveře rozvaděče, Webserver</t>
  </si>
  <si>
    <t>RMRK</t>
  </si>
  <si>
    <t>Rozvaděč oceloplechový, vxšxh = 1200x800x300 mm, IP54/20, montážní panel,vč. vybavení, nutného, příslušenství a kompletního vydrátování</t>
  </si>
  <si>
    <t>Dotykový displej  Webserver</t>
  </si>
  <si>
    <t>Aplikace Webserver pro ovládání a monitoring zařízení MaR z dotykového grafického displeje a, vzdáleného PC po LAN, možnost zobrazování a nastavování parametrů pro regulaci kotelny, změny</t>
  </si>
  <si>
    <t>DB</t>
  </si>
  <si>
    <t>nastavení teplot, časů, možnost ručního provozu atd., tvorba obrazovek, parametrizace, archív, nastavení pro koncového uživatele</t>
  </si>
  <si>
    <t>Ož_pr_zk</t>
  </si>
  <si>
    <t>Oživení a provedení zkoušek zařízení MaR, testy zařízení měření a regulace 1:1</t>
  </si>
  <si>
    <t>SW</t>
  </si>
  <si>
    <t>Zpracování uživatelských programů pro zařízení MaR (PLC+I/O), zobrazování stavů a měření v ovládacím, panelu.</t>
  </si>
  <si>
    <t>Kabel stíněný JYTY-O 2x1</t>
  </si>
  <si>
    <t>Kabel stíněný JYTY-O 4x1</t>
  </si>
  <si>
    <t>Kabel stíněný JYTY-O 7x1</t>
  </si>
  <si>
    <t>Kabel silový CYKY-O 2x1,5</t>
  </si>
  <si>
    <t>Kabel silový CYKY-J 3x1,5</t>
  </si>
  <si>
    <t>Kabel silový CYKY-J 3x2,5</t>
  </si>
  <si>
    <t>Kabel silový CYKY-J 5x2,5</t>
  </si>
  <si>
    <t>Kabel silový CYKY-J 5x4 (stávající napájecí, úprava v zapojení v novém rozvaděči)</t>
  </si>
  <si>
    <t>Ochranné pospojení - vodič CY6 ZŽ, vč. příslušenství</t>
  </si>
  <si>
    <t>Svorkovnice ekvipotenciální EVP-SK s krytem</t>
  </si>
  <si>
    <t>Kabelový žlab drátěný 50/50 mm, vč.  víka, konzol a příslušenství pro upevnění</t>
  </si>
  <si>
    <t>Kabelový žlab drátěný 62/50 mm, vč.  víka, konzol a příslušenství pro upevnění</t>
  </si>
  <si>
    <t>Kabelový žlab drátěný 100/50 mm, vč.  přepážky, víka, konzol a příslušenství pro upevnění</t>
  </si>
  <si>
    <t>Kabelový žlab drátěný 200/50 mm, vč.  přepážky, víka, konzol a příslušenství pro upevnění</t>
  </si>
  <si>
    <t>El.instalační trubka PE 23, vč. upevnění</t>
  </si>
  <si>
    <t>Odbočná hranatá krabice se svorkovnicí Wago 75x75x36 s vývodkami, IP44</t>
  </si>
  <si>
    <t>Dvojzásuvka na povrch 230V,16A, IP44</t>
  </si>
  <si>
    <t>R-položka</t>
  </si>
  <si>
    <t>POL12_0</t>
  </si>
  <si>
    <t>FV (RH)</t>
  </si>
  <si>
    <t>Přepěťová ochrana 1. třídy v hlavním rozvaděči, dořešení ochrany proti přepětí</t>
  </si>
  <si>
    <t>SBK01-02</t>
  </si>
  <si>
    <t>XAL-K178F Vypínací tlačítko ve skříňce, IP54, barva rudá, kontakt NC, vývodka, nápis. VYPNUTÍ KOTLŮ</t>
  </si>
  <si>
    <t>ZS12</t>
  </si>
  <si>
    <t>Zásuvka na povrch 400V,16A, 5P, IP44</t>
  </si>
  <si>
    <t>ZS13, 2x ZS Č.11</t>
  </si>
  <si>
    <t>Zásuvka na povrch 230V,16A, IP44</t>
  </si>
  <si>
    <t>Testy zařízení měření a regulace 1:1</t>
  </si>
  <si>
    <t>Uvedení do provozu, zaškolení obsluhy vč. návodu k obsluze</t>
  </si>
  <si>
    <t>Spolupráce s profesí ÚT na tvorbě software MaR</t>
  </si>
  <si>
    <t>Dílenská/dodavatelská projektová dokumentace vč. skutečného stavu</t>
  </si>
  <si>
    <t>Revize elektrického zařízení MaR+PRS</t>
  </si>
  <si>
    <t>Montáž (veškeré práce pro komplexně funkční dílo)</t>
  </si>
  <si>
    <t>Stavební přípomoc</t>
  </si>
  <si>
    <t>Demontáž starého zařízení PRS, vč. rozvaděče MR</t>
  </si>
  <si>
    <t>Likvidace odpadů po montáži, úklid staveniště</t>
  </si>
  <si>
    <t>VRN, doprava, přesun, zařízení staveniště apod.</t>
  </si>
  <si>
    <t>Jiné materiály, neuvedené výše, ale které je nutné zahrnout do celkového rozsahu prací podle výkresů, a praxe dodavatele, uveďte podrobný technický popis a cenovou kalkulaci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</si>
</sst>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16" fillId="3" borderId="0" xfId="0" applyNumberFormat="1" applyFont="1" applyFill="1" applyBorder="1" applyAlignment="1" applyProtection="1">
      <alignment vertical="top"/>
      <protection locked="0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16" fillId="3" borderId="18" xfId="0" applyNumberFormat="1" applyFont="1" applyFill="1" applyBorder="1" applyAlignment="1" applyProtection="1">
      <alignment vertical="top"/>
      <protection locked="0"/>
    </xf>
    <xf numFmtId="0" fontId="16" fillId="0" borderId="0" xfId="0" applyNumberFormat="1" applyFont="1" applyBorder="1" applyAlignment="1">
      <alignment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3" borderId="18" xfId="0" applyNumberFormat="1" applyFont="1" applyFill="1" applyBorder="1" applyAlignment="1" applyProtection="1">
      <alignment horizontal="left" vertical="top" wrapTex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4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22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6"/>
      <c r="E11" s="126"/>
      <c r="F11" s="126"/>
      <c r="G11" s="126"/>
      <c r="H11" s="18" t="s">
        <v>38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34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3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SUMIF(F63:F100,A16,I63:I100)+SUMIF(F63:F100,"PSU",I63:I100)</f>
        <v>0</v>
      </c>
      <c r="J16" s="84"/>
    </row>
    <row r="17" spans="1:10" ht="23.25" customHeight="1" x14ac:dyDescent="0.25">
      <c r="A17" s="193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SUMIF(F63:F100,A17,I63:I100)</f>
        <v>0</v>
      </c>
      <c r="J17" s="84"/>
    </row>
    <row r="18" spans="1:10" ht="23.25" customHeight="1" x14ac:dyDescent="0.25">
      <c r="A18" s="193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SUMIF(F63:F100,A18,I63:I100)</f>
        <v>0</v>
      </c>
      <c r="J18" s="84"/>
    </row>
    <row r="19" spans="1:10" ht="23.25" customHeight="1" x14ac:dyDescent="0.25">
      <c r="A19" s="193" t="s">
        <v>143</v>
      </c>
      <c r="B19" s="38" t="s">
        <v>27</v>
      </c>
      <c r="C19" s="62"/>
      <c r="D19" s="63"/>
      <c r="E19" s="82"/>
      <c r="F19" s="83"/>
      <c r="G19" s="82"/>
      <c r="H19" s="83"/>
      <c r="I19" s="82">
        <f>SUMIF(F63:F100,A19,I63:I100)</f>
        <v>0</v>
      </c>
      <c r="J19" s="84"/>
    </row>
    <row r="20" spans="1:10" ht="23.25" customHeight="1" x14ac:dyDescent="0.25">
      <c r="A20" s="193" t="s">
        <v>144</v>
      </c>
      <c r="B20" s="38" t="s">
        <v>28</v>
      </c>
      <c r="C20" s="62"/>
      <c r="D20" s="63"/>
      <c r="E20" s="82"/>
      <c r="F20" s="83"/>
      <c r="G20" s="82"/>
      <c r="H20" s="83"/>
      <c r="I20" s="82">
        <f>SUMIF(F63:F100,A20,I63:I100)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IF(A24&gt;50, ROUNDUP(A23, 0), ROUNDDOWN(A23, 0))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IF(A26&gt;50, ROUNDUP(A25, 0), ROUNDDOWN(A25, 0))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23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35</v>
      </c>
      <c r="C29" s="168"/>
      <c r="D29" s="168"/>
      <c r="E29" s="168"/>
      <c r="F29" s="169"/>
      <c r="G29" s="170">
        <f>IF(A29&gt;50, ROUNDUP(A27, 0), ROUNDDOWN(A27, 0))</f>
        <v>0</v>
      </c>
      <c r="H29" s="170"/>
      <c r="I29" s="170"/>
      <c r="J29" s="171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16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37</v>
      </c>
      <c r="B38" s="138" t="s">
        <v>17</v>
      </c>
      <c r="C38" s="139" t="s">
        <v>5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18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43</v>
      </c>
      <c r="C39" s="144"/>
      <c r="D39" s="144"/>
      <c r="E39" s="144"/>
      <c r="F39" s="145">
        <f>'00 00 Naklady'!AE29+'SO 01 D.1.1.1. Pol'!AE306+'SO 01 D.1.4.1 Pol'!AE414+'SO 01 D.1.4.2 Pol'!AE48+'SO 01 D.1.4.3 Pol'!AE133</f>
        <v>0</v>
      </c>
      <c r="G39" s="146">
        <f>'00 00 Naklady'!AF29+'SO 01 D.1.1.1. Pol'!AF306+'SO 01 D.1.4.1 Pol'!AF414+'SO 01 D.1.4.2 Pol'!AF48+'SO 01 D.1.4.3 Pol'!AF133</f>
        <v>0</v>
      </c>
      <c r="H39" s="147">
        <f>(F39*SazbaDPH1/100)+(G39*SazbaDPH2/100)</f>
        <v>0</v>
      </c>
      <c r="I39" s="147">
        <f>F39+G39+H39</f>
        <v>0</v>
      </c>
      <c r="J39" s="148" t="str">
        <f>IF(_xlfn.SINGLE(CenaCelkemVypocet)=0,"",I39/_xlfn.SINGLE(CenaCelkemVypocet)*100)</f>
        <v/>
      </c>
    </row>
    <row r="40" spans="1:10" ht="25.5" customHeight="1" x14ac:dyDescent="0.25">
      <c r="A40" s="133">
        <v>2</v>
      </c>
      <c r="B40" s="149"/>
      <c r="C40" s="150" t="s">
        <v>44</v>
      </c>
      <c r="D40" s="150"/>
      <c r="E40" s="150"/>
      <c r="F40" s="151">
        <f>'00 00 Naklady'!AE29</f>
        <v>0</v>
      </c>
      <c r="G40" s="152">
        <f>'00 00 Naklady'!AF29</f>
        <v>0</v>
      </c>
      <c r="H40" s="152">
        <f>(F40*SazbaDPH1/100)+(G40*SazbaDPH2/100)</f>
        <v>0</v>
      </c>
      <c r="I40" s="152">
        <f>F40+G40+H40</f>
        <v>0</v>
      </c>
      <c r="J40" s="153" t="str">
        <f>IF(_xlfn.SINGLE(CenaCelkemVypocet)=0,"",I40/_xlfn.SINGLE(CenaCelkemVypocet)*100)</f>
        <v/>
      </c>
    </row>
    <row r="41" spans="1:10" ht="25.5" customHeight="1" x14ac:dyDescent="0.25">
      <c r="A41" s="133">
        <v>3</v>
      </c>
      <c r="B41" s="154" t="s">
        <v>45</v>
      </c>
      <c r="C41" s="144" t="s">
        <v>46</v>
      </c>
      <c r="D41" s="144"/>
      <c r="E41" s="144"/>
      <c r="F41" s="155">
        <f>'00 00 Naklady'!AE29</f>
        <v>0</v>
      </c>
      <c r="G41" s="147">
        <f>'00 00 Naklady'!AF29</f>
        <v>0</v>
      </c>
      <c r="H41" s="147">
        <f>(F41*SazbaDPH1/100)+(G41*SazbaDPH2/100)</f>
        <v>0</v>
      </c>
      <c r="I41" s="147">
        <f>F41+G41+H41</f>
        <v>0</v>
      </c>
      <c r="J41" s="148" t="str">
        <f>IF(_xlfn.SINGLE(CenaCelkemVypocet)=0,"",I41/_xlfn.SINGLE(CenaCelkemVypocet)*100)</f>
        <v/>
      </c>
    </row>
    <row r="42" spans="1:10" ht="25.5" customHeight="1" x14ac:dyDescent="0.25">
      <c r="A42" s="133">
        <v>2</v>
      </c>
      <c r="B42" s="149"/>
      <c r="C42" s="150" t="s">
        <v>47</v>
      </c>
      <c r="D42" s="150"/>
      <c r="E42" s="150"/>
      <c r="F42" s="151"/>
      <c r="G42" s="152"/>
      <c r="H42" s="152">
        <f>(F42*SazbaDPH1/100)+(G42*SazbaDPH2/100)</f>
        <v>0</v>
      </c>
      <c r="I42" s="152"/>
      <c r="J42" s="153"/>
    </row>
    <row r="43" spans="1:10" ht="25.5" customHeight="1" x14ac:dyDescent="0.25">
      <c r="A43" s="133">
        <v>2</v>
      </c>
      <c r="B43" s="149" t="s">
        <v>48</v>
      </c>
      <c r="C43" s="150" t="s">
        <v>42</v>
      </c>
      <c r="D43" s="150"/>
      <c r="E43" s="150"/>
      <c r="F43" s="151">
        <f>'SO 01 D.1.1.1. Pol'!AE306+'SO 01 D.1.4.1 Pol'!AE414+'SO 01 D.1.4.2 Pol'!AE48+'SO 01 D.1.4.3 Pol'!AE133</f>
        <v>0</v>
      </c>
      <c r="G43" s="152">
        <f>'SO 01 D.1.1.1. Pol'!AF306+'SO 01 D.1.4.1 Pol'!AF414+'SO 01 D.1.4.2 Pol'!AF48+'SO 01 D.1.4.3 Pol'!AF133</f>
        <v>0</v>
      </c>
      <c r="H43" s="152">
        <f>(F43*SazbaDPH1/100)+(G43*SazbaDPH2/100)</f>
        <v>0</v>
      </c>
      <c r="I43" s="152">
        <f>F43+G43+H43</f>
        <v>0</v>
      </c>
      <c r="J43" s="153" t="str">
        <f>IF(_xlfn.SINGLE(CenaCelkemVypocet)=0,"",I43/_xlfn.SINGLE(CenaCelkemVypocet)*100)</f>
        <v/>
      </c>
    </row>
    <row r="44" spans="1:10" ht="25.5" customHeight="1" x14ac:dyDescent="0.25">
      <c r="A44" s="133">
        <v>3</v>
      </c>
      <c r="B44" s="154" t="s">
        <v>49</v>
      </c>
      <c r="C44" s="144" t="s">
        <v>50</v>
      </c>
      <c r="D44" s="144"/>
      <c r="E44" s="144"/>
      <c r="F44" s="155">
        <f>'SO 01 D.1.1.1. Pol'!AE306</f>
        <v>0</v>
      </c>
      <c r="G44" s="147">
        <f>'SO 01 D.1.1.1. Pol'!AF306</f>
        <v>0</v>
      </c>
      <c r="H44" s="147">
        <f>(F44*SazbaDPH1/100)+(G44*SazbaDPH2/100)</f>
        <v>0</v>
      </c>
      <c r="I44" s="147">
        <f>F44+G44+H44</f>
        <v>0</v>
      </c>
      <c r="J44" s="148" t="str">
        <f>IF(_xlfn.SINGLE(CenaCelkemVypocet)=0,"",I44/_xlfn.SINGLE(CenaCelkemVypocet)*100)</f>
        <v/>
      </c>
    </row>
    <row r="45" spans="1:10" ht="25.5" customHeight="1" x14ac:dyDescent="0.25">
      <c r="A45" s="133">
        <v>3</v>
      </c>
      <c r="B45" s="154" t="s">
        <v>51</v>
      </c>
      <c r="C45" s="144" t="s">
        <v>52</v>
      </c>
      <c r="D45" s="144"/>
      <c r="E45" s="144"/>
      <c r="F45" s="155">
        <f>'SO 01 D.1.4.1 Pol'!AE414</f>
        <v>0</v>
      </c>
      <c r="G45" s="147">
        <f>'SO 01 D.1.4.1 Pol'!AF414</f>
        <v>0</v>
      </c>
      <c r="H45" s="147">
        <f>(F45*SazbaDPH1/100)+(G45*SazbaDPH2/100)</f>
        <v>0</v>
      </c>
      <c r="I45" s="147">
        <f>F45+G45+H45</f>
        <v>0</v>
      </c>
      <c r="J45" s="148" t="str">
        <f>IF(_xlfn.SINGLE(CenaCelkemVypocet)=0,"",I45/_xlfn.SINGLE(CenaCelkemVypocet)*100)</f>
        <v/>
      </c>
    </row>
    <row r="46" spans="1:10" ht="25.5" customHeight="1" x14ac:dyDescent="0.25">
      <c r="A46" s="133">
        <v>3</v>
      </c>
      <c r="B46" s="154" t="s">
        <v>53</v>
      </c>
      <c r="C46" s="144" t="s">
        <v>54</v>
      </c>
      <c r="D46" s="144"/>
      <c r="E46" s="144"/>
      <c r="F46" s="155">
        <f>'SO 01 D.1.4.2 Pol'!AE48</f>
        <v>0</v>
      </c>
      <c r="G46" s="147">
        <f>'SO 01 D.1.4.2 Pol'!AF48</f>
        <v>0</v>
      </c>
      <c r="H46" s="147">
        <f>(F46*SazbaDPH1/100)+(G46*SazbaDPH2/100)</f>
        <v>0</v>
      </c>
      <c r="I46" s="147">
        <f>F46+G46+H46</f>
        <v>0</v>
      </c>
      <c r="J46" s="148" t="str">
        <f>IF(_xlfn.SINGLE(CenaCelkemVypocet)=0,"",I46/_xlfn.SINGLE(CenaCelkemVypocet)*100)</f>
        <v/>
      </c>
    </row>
    <row r="47" spans="1:10" ht="25.5" customHeight="1" x14ac:dyDescent="0.25">
      <c r="A47" s="133">
        <v>3</v>
      </c>
      <c r="B47" s="154" t="s">
        <v>55</v>
      </c>
      <c r="C47" s="144" t="s">
        <v>56</v>
      </c>
      <c r="D47" s="144"/>
      <c r="E47" s="144"/>
      <c r="F47" s="155">
        <f>'SO 01 D.1.4.3 Pol'!AE133</f>
        <v>0</v>
      </c>
      <c r="G47" s="147">
        <f>'SO 01 D.1.4.3 Pol'!AF133</f>
        <v>0</v>
      </c>
      <c r="H47" s="147">
        <f>(F47*SazbaDPH1/100)+(G47*SazbaDPH2/100)</f>
        <v>0</v>
      </c>
      <c r="I47" s="147">
        <f>F47+G47+H47</f>
        <v>0</v>
      </c>
      <c r="J47" s="148" t="str">
        <f>IF(_xlfn.SINGLE(CenaCelkemVypocet)=0,"",I47/_xlfn.SINGLE(CenaCelkemVypocet)*100)</f>
        <v/>
      </c>
    </row>
    <row r="48" spans="1:10" ht="25.5" customHeight="1" x14ac:dyDescent="0.25">
      <c r="A48" s="133"/>
      <c r="B48" s="156" t="s">
        <v>57</v>
      </c>
      <c r="C48" s="157"/>
      <c r="D48" s="157"/>
      <c r="E48" s="158"/>
      <c r="F48" s="159">
        <f>SUMIF(A39:A47,"=1",F39:F47)</f>
        <v>0</v>
      </c>
      <c r="G48" s="160">
        <f>SUMIF(A39:A47,"=1",G39:G47)</f>
        <v>0</v>
      </c>
      <c r="H48" s="160">
        <f>SUMIF(A39:A47,"=1",H39:H47)</f>
        <v>0</v>
      </c>
      <c r="I48" s="160">
        <f>SUMIF(A39:A47,"=1",I39:I47)</f>
        <v>0</v>
      </c>
      <c r="J48" s="161">
        <f>SUMIF(A39:A47,"=1",J39:J47)</f>
        <v>0</v>
      </c>
    </row>
    <row r="50" spans="1:10" x14ac:dyDescent="0.25">
      <c r="A50" t="s">
        <v>59</v>
      </c>
      <c r="B50" t="s">
        <v>60</v>
      </c>
    </row>
    <row r="51" spans="1:10" x14ac:dyDescent="0.25">
      <c r="A51" t="s">
        <v>61</v>
      </c>
      <c r="B51" t="s">
        <v>62</v>
      </c>
    </row>
    <row r="52" spans="1:10" x14ac:dyDescent="0.25">
      <c r="A52" t="s">
        <v>63</v>
      </c>
      <c r="B52" t="s">
        <v>64</v>
      </c>
    </row>
    <row r="53" spans="1:10" x14ac:dyDescent="0.25">
      <c r="A53" t="s">
        <v>61</v>
      </c>
      <c r="B53" t="s">
        <v>65</v>
      </c>
    </row>
    <row r="54" spans="1:10" x14ac:dyDescent="0.25">
      <c r="A54" t="s">
        <v>63</v>
      </c>
      <c r="B54" t="s">
        <v>66</v>
      </c>
    </row>
    <row r="55" spans="1:10" x14ac:dyDescent="0.25">
      <c r="A55" t="s">
        <v>63</v>
      </c>
      <c r="B55" t="s">
        <v>67</v>
      </c>
    </row>
    <row r="56" spans="1:10" x14ac:dyDescent="0.25">
      <c r="A56" t="s">
        <v>63</v>
      </c>
      <c r="B56" t="s">
        <v>68</v>
      </c>
    </row>
    <row r="57" spans="1:10" x14ac:dyDescent="0.25">
      <c r="A57" t="s">
        <v>63</v>
      </c>
      <c r="B57" t="s">
        <v>69</v>
      </c>
    </row>
    <row r="60" spans="1:10" ht="15.6" x14ac:dyDescent="0.3">
      <c r="B60" s="172" t="s">
        <v>70</v>
      </c>
    </row>
    <row r="62" spans="1:10" ht="25.5" customHeight="1" x14ac:dyDescent="0.25">
      <c r="A62" s="174"/>
      <c r="B62" s="177" t="s">
        <v>17</v>
      </c>
      <c r="C62" s="177" t="s">
        <v>5</v>
      </c>
      <c r="D62" s="178"/>
      <c r="E62" s="178"/>
      <c r="F62" s="179" t="s">
        <v>71</v>
      </c>
      <c r="G62" s="179"/>
      <c r="H62" s="179"/>
      <c r="I62" s="179" t="s">
        <v>29</v>
      </c>
      <c r="J62" s="179" t="s">
        <v>0</v>
      </c>
    </row>
    <row r="63" spans="1:10" ht="36.75" customHeight="1" x14ac:dyDescent="0.25">
      <c r="A63" s="175"/>
      <c r="B63" s="180" t="s">
        <v>45</v>
      </c>
      <c r="C63" s="181" t="s">
        <v>72</v>
      </c>
      <c r="D63" s="182"/>
      <c r="E63" s="182"/>
      <c r="F63" s="189" t="s">
        <v>24</v>
      </c>
      <c r="G63" s="190"/>
      <c r="H63" s="190"/>
      <c r="I63" s="190">
        <f>'SO 01 D.1.1.1. Pol'!G8</f>
        <v>0</v>
      </c>
      <c r="J63" s="186" t="str">
        <f>IF(I101=0,"",I63/I101*100)</f>
        <v/>
      </c>
    </row>
    <row r="64" spans="1:10" ht="36.75" customHeight="1" x14ac:dyDescent="0.25">
      <c r="A64" s="175"/>
      <c r="B64" s="180" t="s">
        <v>73</v>
      </c>
      <c r="C64" s="181" t="s">
        <v>74</v>
      </c>
      <c r="D64" s="182"/>
      <c r="E64" s="182"/>
      <c r="F64" s="189" t="s">
        <v>24</v>
      </c>
      <c r="G64" s="190"/>
      <c r="H64" s="190"/>
      <c r="I64" s="190">
        <f>'SO 01 D.1.1.1. Pol'!G27</f>
        <v>0</v>
      </c>
      <c r="J64" s="186" t="str">
        <f>IF(I101=0,"",I64/I101*100)</f>
        <v/>
      </c>
    </row>
    <row r="65" spans="1:10" ht="36.75" customHeight="1" x14ac:dyDescent="0.25">
      <c r="A65" s="175"/>
      <c r="B65" s="180" t="s">
        <v>75</v>
      </c>
      <c r="C65" s="181" t="s">
        <v>76</v>
      </c>
      <c r="D65" s="182"/>
      <c r="E65" s="182"/>
      <c r="F65" s="189" t="s">
        <v>24</v>
      </c>
      <c r="G65" s="190"/>
      <c r="H65" s="190"/>
      <c r="I65" s="190">
        <f>'SO 01 D.1.1.1. Pol'!G63</f>
        <v>0</v>
      </c>
      <c r="J65" s="186" t="str">
        <f>IF(I101=0,"",I65/I101*100)</f>
        <v/>
      </c>
    </row>
    <row r="66" spans="1:10" ht="36.75" customHeight="1" x14ac:dyDescent="0.25">
      <c r="A66" s="175"/>
      <c r="B66" s="180" t="s">
        <v>77</v>
      </c>
      <c r="C66" s="181" t="s">
        <v>78</v>
      </c>
      <c r="D66" s="182"/>
      <c r="E66" s="182"/>
      <c r="F66" s="189" t="s">
        <v>24</v>
      </c>
      <c r="G66" s="190"/>
      <c r="H66" s="190"/>
      <c r="I66" s="190">
        <f>'SO 01 D.1.1.1. Pol'!G74</f>
        <v>0</v>
      </c>
      <c r="J66" s="186" t="str">
        <f>IF(I101=0,"",I66/I101*100)</f>
        <v/>
      </c>
    </row>
    <row r="67" spans="1:10" ht="36.75" customHeight="1" x14ac:dyDescent="0.25">
      <c r="A67" s="175"/>
      <c r="B67" s="180" t="s">
        <v>79</v>
      </c>
      <c r="C67" s="181" t="s">
        <v>80</v>
      </c>
      <c r="D67" s="182"/>
      <c r="E67" s="182"/>
      <c r="F67" s="189" t="s">
        <v>24</v>
      </c>
      <c r="G67" s="190"/>
      <c r="H67" s="190"/>
      <c r="I67" s="190">
        <f>'SO 01 D.1.1.1. Pol'!G97</f>
        <v>0</v>
      </c>
      <c r="J67" s="186" t="str">
        <f>IF(I101=0,"",I67/I101*100)</f>
        <v/>
      </c>
    </row>
    <row r="68" spans="1:10" ht="36.75" customHeight="1" x14ac:dyDescent="0.25">
      <c r="A68" s="175"/>
      <c r="B68" s="180" t="s">
        <v>81</v>
      </c>
      <c r="C68" s="181" t="s">
        <v>82</v>
      </c>
      <c r="D68" s="182"/>
      <c r="E68" s="182"/>
      <c r="F68" s="189" t="s">
        <v>24</v>
      </c>
      <c r="G68" s="190"/>
      <c r="H68" s="190"/>
      <c r="I68" s="190">
        <f>'SO 01 D.1.1.1. Pol'!G122</f>
        <v>0</v>
      </c>
      <c r="J68" s="186" t="str">
        <f>IF(I101=0,"",I68/I101*100)</f>
        <v/>
      </c>
    </row>
    <row r="69" spans="1:10" ht="36.75" customHeight="1" x14ac:dyDescent="0.25">
      <c r="A69" s="175"/>
      <c r="B69" s="180" t="s">
        <v>83</v>
      </c>
      <c r="C69" s="181" t="s">
        <v>84</v>
      </c>
      <c r="D69" s="182"/>
      <c r="E69" s="182"/>
      <c r="F69" s="189" t="s">
        <v>24</v>
      </c>
      <c r="G69" s="190"/>
      <c r="H69" s="190"/>
      <c r="I69" s="190">
        <f>'SO 01 D.1.1.1. Pol'!G128</f>
        <v>0</v>
      </c>
      <c r="J69" s="186" t="str">
        <f>IF(I101=0,"",I69/I101*100)</f>
        <v/>
      </c>
    </row>
    <row r="70" spans="1:10" ht="36.75" customHeight="1" x14ac:dyDescent="0.25">
      <c r="A70" s="175"/>
      <c r="B70" s="180" t="s">
        <v>85</v>
      </c>
      <c r="C70" s="181" t="s">
        <v>86</v>
      </c>
      <c r="D70" s="182"/>
      <c r="E70" s="182"/>
      <c r="F70" s="189" t="s">
        <v>24</v>
      </c>
      <c r="G70" s="190"/>
      <c r="H70" s="190"/>
      <c r="I70" s="190">
        <f>'SO 01 D.1.1.1. Pol'!G156</f>
        <v>0</v>
      </c>
      <c r="J70" s="186" t="str">
        <f>IF(I101=0,"",I70/I101*100)</f>
        <v/>
      </c>
    </row>
    <row r="71" spans="1:10" ht="36.75" customHeight="1" x14ac:dyDescent="0.25">
      <c r="A71" s="175"/>
      <c r="B71" s="180" t="s">
        <v>87</v>
      </c>
      <c r="C71" s="181" t="s">
        <v>88</v>
      </c>
      <c r="D71" s="182"/>
      <c r="E71" s="182"/>
      <c r="F71" s="189" t="s">
        <v>24</v>
      </c>
      <c r="G71" s="190"/>
      <c r="H71" s="190"/>
      <c r="I71" s="190">
        <f>'SO 01 D.1.1.1. Pol'!G202</f>
        <v>0</v>
      </c>
      <c r="J71" s="186" t="str">
        <f>IF(I101=0,"",I71/I101*100)</f>
        <v/>
      </c>
    </row>
    <row r="72" spans="1:10" ht="36.75" customHeight="1" x14ac:dyDescent="0.25">
      <c r="A72" s="175"/>
      <c r="B72" s="180" t="s">
        <v>89</v>
      </c>
      <c r="C72" s="181" t="s">
        <v>90</v>
      </c>
      <c r="D72" s="182"/>
      <c r="E72" s="182"/>
      <c r="F72" s="189" t="s">
        <v>25</v>
      </c>
      <c r="G72" s="190"/>
      <c r="H72" s="190"/>
      <c r="I72" s="190">
        <f>'SO 01 D.1.4.2 Pol'!G8</f>
        <v>0</v>
      </c>
      <c r="J72" s="186" t="str">
        <f>IF(I101=0,"",I72/I101*100)</f>
        <v/>
      </c>
    </row>
    <row r="73" spans="1:10" ht="36.75" customHeight="1" x14ac:dyDescent="0.25">
      <c r="A73" s="175"/>
      <c r="B73" s="180" t="s">
        <v>91</v>
      </c>
      <c r="C73" s="181" t="s">
        <v>92</v>
      </c>
      <c r="D73" s="182"/>
      <c r="E73" s="182"/>
      <c r="F73" s="189" t="s">
        <v>25</v>
      </c>
      <c r="G73" s="190"/>
      <c r="H73" s="190"/>
      <c r="I73" s="190">
        <f>'SO 01 D.1.4.2 Pol'!G29</f>
        <v>0</v>
      </c>
      <c r="J73" s="186" t="str">
        <f>IF(I101=0,"",I73/I101*100)</f>
        <v/>
      </c>
    </row>
    <row r="74" spans="1:10" ht="36.75" customHeight="1" x14ac:dyDescent="0.25">
      <c r="A74" s="175"/>
      <c r="B74" s="180" t="s">
        <v>93</v>
      </c>
      <c r="C74" s="181" t="s">
        <v>94</v>
      </c>
      <c r="D74" s="182"/>
      <c r="E74" s="182"/>
      <c r="F74" s="189" t="s">
        <v>25</v>
      </c>
      <c r="G74" s="190"/>
      <c r="H74" s="190"/>
      <c r="I74" s="190">
        <f>'SO 01 D.1.4.1 Pol'!G8</f>
        <v>0</v>
      </c>
      <c r="J74" s="186" t="str">
        <f>IF(I101=0,"",I74/I101*100)</f>
        <v/>
      </c>
    </row>
    <row r="75" spans="1:10" ht="36.75" customHeight="1" x14ac:dyDescent="0.25">
      <c r="A75" s="175"/>
      <c r="B75" s="180" t="s">
        <v>95</v>
      </c>
      <c r="C75" s="181" t="s">
        <v>96</v>
      </c>
      <c r="D75" s="182"/>
      <c r="E75" s="182"/>
      <c r="F75" s="189" t="s">
        <v>25</v>
      </c>
      <c r="G75" s="190"/>
      <c r="H75" s="190"/>
      <c r="I75" s="190">
        <f>'SO 01 D.1.1.1. Pol'!G209</f>
        <v>0</v>
      </c>
      <c r="J75" s="186" t="str">
        <f>IF(I101=0,"",I75/I101*100)</f>
        <v/>
      </c>
    </row>
    <row r="76" spans="1:10" ht="36.75" customHeight="1" x14ac:dyDescent="0.25">
      <c r="A76" s="175"/>
      <c r="B76" s="180" t="s">
        <v>97</v>
      </c>
      <c r="C76" s="181" t="s">
        <v>98</v>
      </c>
      <c r="D76" s="182"/>
      <c r="E76" s="182"/>
      <c r="F76" s="189" t="s">
        <v>25</v>
      </c>
      <c r="G76" s="190"/>
      <c r="H76" s="190"/>
      <c r="I76" s="190">
        <f>'SO 01 D.1.4.1 Pol'!G15</f>
        <v>0</v>
      </c>
      <c r="J76" s="186" t="str">
        <f>IF(I101=0,"",I76/I101*100)</f>
        <v/>
      </c>
    </row>
    <row r="77" spans="1:10" ht="36.75" customHeight="1" x14ac:dyDescent="0.25">
      <c r="A77" s="175"/>
      <c r="B77" s="180" t="s">
        <v>99</v>
      </c>
      <c r="C77" s="181" t="s">
        <v>100</v>
      </c>
      <c r="D77" s="182"/>
      <c r="E77" s="182"/>
      <c r="F77" s="189" t="s">
        <v>25</v>
      </c>
      <c r="G77" s="190"/>
      <c r="H77" s="190"/>
      <c r="I77" s="190">
        <f>'SO 01 D.1.4.1 Pol'!G49</f>
        <v>0</v>
      </c>
      <c r="J77" s="186" t="str">
        <f>IF(I101=0,"",I77/I101*100)</f>
        <v/>
      </c>
    </row>
    <row r="78" spans="1:10" ht="36.75" customHeight="1" x14ac:dyDescent="0.25">
      <c r="A78" s="175"/>
      <c r="B78" s="180" t="s">
        <v>101</v>
      </c>
      <c r="C78" s="181" t="s">
        <v>102</v>
      </c>
      <c r="D78" s="182"/>
      <c r="E78" s="182"/>
      <c r="F78" s="189" t="s">
        <v>25</v>
      </c>
      <c r="G78" s="190"/>
      <c r="H78" s="190"/>
      <c r="I78" s="190">
        <f>'SO 01 D.1.4.1 Pol'!G89</f>
        <v>0</v>
      </c>
      <c r="J78" s="186" t="str">
        <f>IF(I101=0,"",I78/I101*100)</f>
        <v/>
      </c>
    </row>
    <row r="79" spans="1:10" ht="36.75" customHeight="1" x14ac:dyDescent="0.25">
      <c r="A79" s="175"/>
      <c r="B79" s="180" t="s">
        <v>103</v>
      </c>
      <c r="C79" s="181" t="s">
        <v>104</v>
      </c>
      <c r="D79" s="182"/>
      <c r="E79" s="182"/>
      <c r="F79" s="189" t="s">
        <v>25</v>
      </c>
      <c r="G79" s="190"/>
      <c r="H79" s="190"/>
      <c r="I79" s="190">
        <f>'SO 01 D.1.4.1 Pol'!G111</f>
        <v>0</v>
      </c>
      <c r="J79" s="186" t="str">
        <f>IF(I101=0,"",I79/I101*100)</f>
        <v/>
      </c>
    </row>
    <row r="80" spans="1:10" ht="36.75" customHeight="1" x14ac:dyDescent="0.25">
      <c r="A80" s="175"/>
      <c r="B80" s="180" t="s">
        <v>105</v>
      </c>
      <c r="C80" s="181" t="s">
        <v>106</v>
      </c>
      <c r="D80" s="182"/>
      <c r="E80" s="182"/>
      <c r="F80" s="189" t="s">
        <v>25</v>
      </c>
      <c r="G80" s="190"/>
      <c r="H80" s="190"/>
      <c r="I80" s="190">
        <f>'SO 01 D.1.4.1 Pol'!G148</f>
        <v>0</v>
      </c>
      <c r="J80" s="186" t="str">
        <f>IF(I101=0,"",I80/I101*100)</f>
        <v/>
      </c>
    </row>
    <row r="81" spans="1:10" ht="36.75" customHeight="1" x14ac:dyDescent="0.25">
      <c r="A81" s="175"/>
      <c r="B81" s="180" t="s">
        <v>107</v>
      </c>
      <c r="C81" s="181" t="s">
        <v>108</v>
      </c>
      <c r="D81" s="182"/>
      <c r="E81" s="182"/>
      <c r="F81" s="189" t="s">
        <v>25</v>
      </c>
      <c r="G81" s="190"/>
      <c r="H81" s="190"/>
      <c r="I81" s="190">
        <f>'SO 01 D.1.4.1 Pol'!G172</f>
        <v>0</v>
      </c>
      <c r="J81" s="186" t="str">
        <f>IF(I101=0,"",I81/I101*100)</f>
        <v/>
      </c>
    </row>
    <row r="82" spans="1:10" ht="36.75" customHeight="1" x14ac:dyDescent="0.25">
      <c r="A82" s="175"/>
      <c r="B82" s="180" t="s">
        <v>109</v>
      </c>
      <c r="C82" s="181" t="s">
        <v>110</v>
      </c>
      <c r="D82" s="182"/>
      <c r="E82" s="182"/>
      <c r="F82" s="189" t="s">
        <v>25</v>
      </c>
      <c r="G82" s="190"/>
      <c r="H82" s="190"/>
      <c r="I82" s="190">
        <f>'SO 01 D.1.4.1 Pol'!G207</f>
        <v>0</v>
      </c>
      <c r="J82" s="186" t="str">
        <f>IF(I101=0,"",I82/I101*100)</f>
        <v/>
      </c>
    </row>
    <row r="83" spans="1:10" ht="36.75" customHeight="1" x14ac:dyDescent="0.25">
      <c r="A83" s="175"/>
      <c r="B83" s="180" t="s">
        <v>111</v>
      </c>
      <c r="C83" s="181" t="s">
        <v>112</v>
      </c>
      <c r="D83" s="182"/>
      <c r="E83" s="182"/>
      <c r="F83" s="189" t="s">
        <v>25</v>
      </c>
      <c r="G83" s="190"/>
      <c r="H83" s="190"/>
      <c r="I83" s="190">
        <f>'SO 01 D.1.4.1 Pol'!G223</f>
        <v>0</v>
      </c>
      <c r="J83" s="186" t="str">
        <f>IF(I101=0,"",I83/I101*100)</f>
        <v/>
      </c>
    </row>
    <row r="84" spans="1:10" ht="36.75" customHeight="1" x14ac:dyDescent="0.25">
      <c r="A84" s="175"/>
      <c r="B84" s="180" t="s">
        <v>113</v>
      </c>
      <c r="C84" s="181" t="s">
        <v>114</v>
      </c>
      <c r="D84" s="182"/>
      <c r="E84" s="182"/>
      <c r="F84" s="189" t="s">
        <v>25</v>
      </c>
      <c r="G84" s="190"/>
      <c r="H84" s="190"/>
      <c r="I84" s="190">
        <f>'SO 01 D.1.4.1 Pol'!G232</f>
        <v>0</v>
      </c>
      <c r="J84" s="186" t="str">
        <f>IF(I101=0,"",I84/I101*100)</f>
        <v/>
      </c>
    </row>
    <row r="85" spans="1:10" ht="36.75" customHeight="1" x14ac:dyDescent="0.25">
      <c r="A85" s="175"/>
      <c r="B85" s="180" t="s">
        <v>115</v>
      </c>
      <c r="C85" s="181" t="s">
        <v>116</v>
      </c>
      <c r="D85" s="182"/>
      <c r="E85" s="182"/>
      <c r="F85" s="189" t="s">
        <v>25</v>
      </c>
      <c r="G85" s="190"/>
      <c r="H85" s="190"/>
      <c r="I85" s="190">
        <f>'SO 01 D.1.4.1 Pol'!G283</f>
        <v>0</v>
      </c>
      <c r="J85" s="186" t="str">
        <f>IF(I101=0,"",I85/I101*100)</f>
        <v/>
      </c>
    </row>
    <row r="86" spans="1:10" ht="36.75" customHeight="1" x14ac:dyDescent="0.25">
      <c r="A86" s="175"/>
      <c r="B86" s="180" t="s">
        <v>117</v>
      </c>
      <c r="C86" s="181" t="s">
        <v>118</v>
      </c>
      <c r="D86" s="182"/>
      <c r="E86" s="182"/>
      <c r="F86" s="189" t="s">
        <v>25</v>
      </c>
      <c r="G86" s="190"/>
      <c r="H86" s="190"/>
      <c r="I86" s="190">
        <f>'SO 01 D.1.4.1 Pol'!G320</f>
        <v>0</v>
      </c>
      <c r="J86" s="186" t="str">
        <f>IF(I101=0,"",I86/I101*100)</f>
        <v/>
      </c>
    </row>
    <row r="87" spans="1:10" ht="36.75" customHeight="1" x14ac:dyDescent="0.25">
      <c r="A87" s="175"/>
      <c r="B87" s="180" t="s">
        <v>119</v>
      </c>
      <c r="C87" s="181" t="s">
        <v>120</v>
      </c>
      <c r="D87" s="182"/>
      <c r="E87" s="182"/>
      <c r="F87" s="189" t="s">
        <v>25</v>
      </c>
      <c r="G87" s="190"/>
      <c r="H87" s="190"/>
      <c r="I87" s="190">
        <f>'SO 01 D.1.4.1 Pol'!G350</f>
        <v>0</v>
      </c>
      <c r="J87" s="186" t="str">
        <f>IF(I101=0,"",I87/I101*100)</f>
        <v/>
      </c>
    </row>
    <row r="88" spans="1:10" ht="36.75" customHeight="1" x14ac:dyDescent="0.25">
      <c r="A88" s="175"/>
      <c r="B88" s="180" t="s">
        <v>121</v>
      </c>
      <c r="C88" s="181" t="s">
        <v>122</v>
      </c>
      <c r="D88" s="182"/>
      <c r="E88" s="182"/>
      <c r="F88" s="189" t="s">
        <v>25</v>
      </c>
      <c r="G88" s="190"/>
      <c r="H88" s="190"/>
      <c r="I88" s="190">
        <f>'SO 01 D.1.1.1. Pol'!G218</f>
        <v>0</v>
      </c>
      <c r="J88" s="186" t="str">
        <f>IF(I101=0,"",I88/I101*100)</f>
        <v/>
      </c>
    </row>
    <row r="89" spans="1:10" ht="36.75" customHeight="1" x14ac:dyDescent="0.25">
      <c r="A89" s="175"/>
      <c r="B89" s="180" t="s">
        <v>123</v>
      </c>
      <c r="C89" s="181" t="s">
        <v>124</v>
      </c>
      <c r="D89" s="182"/>
      <c r="E89" s="182"/>
      <c r="F89" s="189" t="s">
        <v>25</v>
      </c>
      <c r="G89" s="190"/>
      <c r="H89" s="190"/>
      <c r="I89" s="190">
        <f>'SO 01 D.1.1.1. Pol'!G227</f>
        <v>0</v>
      </c>
      <c r="J89" s="186" t="str">
        <f>IF(I101=0,"",I89/I101*100)</f>
        <v/>
      </c>
    </row>
    <row r="90" spans="1:10" ht="36.75" customHeight="1" x14ac:dyDescent="0.25">
      <c r="A90" s="175"/>
      <c r="B90" s="180" t="s">
        <v>125</v>
      </c>
      <c r="C90" s="181" t="s">
        <v>126</v>
      </c>
      <c r="D90" s="182"/>
      <c r="E90" s="182"/>
      <c r="F90" s="189" t="s">
        <v>25</v>
      </c>
      <c r="G90" s="190"/>
      <c r="H90" s="190"/>
      <c r="I90" s="190">
        <f>'SO 01 D.1.1.1. Pol'!G246</f>
        <v>0</v>
      </c>
      <c r="J90" s="186" t="str">
        <f>IF(I101=0,"",I90/I101*100)</f>
        <v/>
      </c>
    </row>
    <row r="91" spans="1:10" ht="36.75" customHeight="1" x14ac:dyDescent="0.25">
      <c r="A91" s="175"/>
      <c r="B91" s="180" t="s">
        <v>127</v>
      </c>
      <c r="C91" s="181" t="s">
        <v>92</v>
      </c>
      <c r="D91" s="182"/>
      <c r="E91" s="182"/>
      <c r="F91" s="189" t="s">
        <v>25</v>
      </c>
      <c r="G91" s="190"/>
      <c r="H91" s="190"/>
      <c r="I91" s="190">
        <f>'SO 01 D.1.4.1 Pol'!G359</f>
        <v>0</v>
      </c>
      <c r="J91" s="186" t="str">
        <f>IF(I101=0,"",I91/I101*100)</f>
        <v/>
      </c>
    </row>
    <row r="92" spans="1:10" ht="36.75" customHeight="1" x14ac:dyDescent="0.25">
      <c r="A92" s="175"/>
      <c r="B92" s="180" t="s">
        <v>128</v>
      </c>
      <c r="C92" s="181" t="s">
        <v>129</v>
      </c>
      <c r="D92" s="182"/>
      <c r="E92" s="182"/>
      <c r="F92" s="189" t="s">
        <v>26</v>
      </c>
      <c r="G92" s="190"/>
      <c r="H92" s="190"/>
      <c r="I92" s="190">
        <f>'SO 01 D.1.4.3 Pol'!G8</f>
        <v>0</v>
      </c>
      <c r="J92" s="186" t="str">
        <f>IF(I101=0,"",I92/I101*100)</f>
        <v/>
      </c>
    </row>
    <row r="93" spans="1:10" ht="36.75" customHeight="1" x14ac:dyDescent="0.25">
      <c r="A93" s="175"/>
      <c r="B93" s="180" t="s">
        <v>130</v>
      </c>
      <c r="C93" s="181" t="s">
        <v>131</v>
      </c>
      <c r="D93" s="182"/>
      <c r="E93" s="182"/>
      <c r="F93" s="189" t="s">
        <v>26</v>
      </c>
      <c r="G93" s="190"/>
      <c r="H93" s="190"/>
      <c r="I93" s="190">
        <f>'SO 01 D.1.4.3 Pol'!G45</f>
        <v>0</v>
      </c>
      <c r="J93" s="186" t="str">
        <f>IF(I101=0,"",I93/I101*100)</f>
        <v/>
      </c>
    </row>
    <row r="94" spans="1:10" ht="36.75" customHeight="1" x14ac:dyDescent="0.25">
      <c r="A94" s="175"/>
      <c r="B94" s="180" t="s">
        <v>132</v>
      </c>
      <c r="C94" s="181" t="s">
        <v>133</v>
      </c>
      <c r="D94" s="182"/>
      <c r="E94" s="182"/>
      <c r="F94" s="189" t="s">
        <v>26</v>
      </c>
      <c r="G94" s="190"/>
      <c r="H94" s="190"/>
      <c r="I94" s="190">
        <f>'SO 01 D.1.4.3 Pol'!G58</f>
        <v>0</v>
      </c>
      <c r="J94" s="186" t="str">
        <f>IF(I101=0,"",I94/I101*100)</f>
        <v/>
      </c>
    </row>
    <row r="95" spans="1:10" ht="36.75" customHeight="1" x14ac:dyDescent="0.25">
      <c r="A95" s="175"/>
      <c r="B95" s="180" t="s">
        <v>134</v>
      </c>
      <c r="C95" s="181" t="s">
        <v>135</v>
      </c>
      <c r="D95" s="182"/>
      <c r="E95" s="182"/>
      <c r="F95" s="189" t="s">
        <v>26</v>
      </c>
      <c r="G95" s="190"/>
      <c r="H95" s="190"/>
      <c r="I95" s="190">
        <f>'SO 01 D.1.4.3 Pol'!G66</f>
        <v>0</v>
      </c>
      <c r="J95" s="186" t="str">
        <f>IF(I101=0,"",I95/I101*100)</f>
        <v/>
      </c>
    </row>
    <row r="96" spans="1:10" ht="36.75" customHeight="1" x14ac:dyDescent="0.25">
      <c r="A96" s="175"/>
      <c r="B96" s="180" t="s">
        <v>136</v>
      </c>
      <c r="C96" s="181" t="s">
        <v>137</v>
      </c>
      <c r="D96" s="182"/>
      <c r="E96" s="182"/>
      <c r="F96" s="189" t="s">
        <v>26</v>
      </c>
      <c r="G96" s="190"/>
      <c r="H96" s="190"/>
      <c r="I96" s="190">
        <f>'SO 01 D.1.4.3 Pol'!G109</f>
        <v>0</v>
      </c>
      <c r="J96" s="186" t="str">
        <f>IF(I101=0,"",I96/I101*100)</f>
        <v/>
      </c>
    </row>
    <row r="97" spans="1:10" ht="36.75" customHeight="1" x14ac:dyDescent="0.25">
      <c r="A97" s="175"/>
      <c r="B97" s="180" t="s">
        <v>138</v>
      </c>
      <c r="C97" s="181" t="s">
        <v>139</v>
      </c>
      <c r="D97" s="182"/>
      <c r="E97" s="182"/>
      <c r="F97" s="189" t="s">
        <v>26</v>
      </c>
      <c r="G97" s="190"/>
      <c r="H97" s="190"/>
      <c r="I97" s="190">
        <f>'SO 01 D.1.4.2 Pol'!G36</f>
        <v>0</v>
      </c>
      <c r="J97" s="186" t="str">
        <f>IF(I101=0,"",I97/I101*100)</f>
        <v/>
      </c>
    </row>
    <row r="98" spans="1:10" ht="36.75" customHeight="1" x14ac:dyDescent="0.25">
      <c r="A98" s="175"/>
      <c r="B98" s="180" t="s">
        <v>140</v>
      </c>
      <c r="C98" s="181" t="s">
        <v>141</v>
      </c>
      <c r="D98" s="182"/>
      <c r="E98" s="182"/>
      <c r="F98" s="189" t="s">
        <v>142</v>
      </c>
      <c r="G98" s="190"/>
      <c r="H98" s="190"/>
      <c r="I98" s="190">
        <f>'SO 01 D.1.1.1. Pol'!G262</f>
        <v>0</v>
      </c>
      <c r="J98" s="186" t="str">
        <f>IF(I101=0,"",I98/I101*100)</f>
        <v/>
      </c>
    </row>
    <row r="99" spans="1:10" ht="36.75" customHeight="1" x14ac:dyDescent="0.25">
      <c r="A99" s="175"/>
      <c r="B99" s="180" t="s">
        <v>143</v>
      </c>
      <c r="C99" s="181" t="s">
        <v>27</v>
      </c>
      <c r="D99" s="182"/>
      <c r="E99" s="182"/>
      <c r="F99" s="189" t="s">
        <v>143</v>
      </c>
      <c r="G99" s="190"/>
      <c r="H99" s="190"/>
      <c r="I99" s="190">
        <f>'00 00 Naklady'!G8</f>
        <v>0</v>
      </c>
      <c r="J99" s="186" t="str">
        <f>IF(I101=0,"",I99/I101*100)</f>
        <v/>
      </c>
    </row>
    <row r="100" spans="1:10" ht="36.75" customHeight="1" x14ac:dyDescent="0.25">
      <c r="A100" s="175"/>
      <c r="B100" s="180" t="s">
        <v>144</v>
      </c>
      <c r="C100" s="181" t="s">
        <v>28</v>
      </c>
      <c r="D100" s="182"/>
      <c r="E100" s="182"/>
      <c r="F100" s="189" t="s">
        <v>144</v>
      </c>
      <c r="G100" s="190"/>
      <c r="H100" s="190"/>
      <c r="I100" s="190">
        <f>'00 00 Naklady'!G18+'SO 01 D.1.4.1 Pol'!G386</f>
        <v>0</v>
      </c>
      <c r="J100" s="186" t="str">
        <f>IF(I101=0,"",I100/I101*100)</f>
        <v/>
      </c>
    </row>
    <row r="101" spans="1:10" ht="25.5" customHeight="1" x14ac:dyDescent="0.25">
      <c r="A101" s="176"/>
      <c r="B101" s="183" t="s">
        <v>1</v>
      </c>
      <c r="C101" s="184"/>
      <c r="D101" s="185"/>
      <c r="E101" s="185"/>
      <c r="F101" s="191"/>
      <c r="G101" s="192"/>
      <c r="H101" s="192"/>
      <c r="I101" s="192">
        <f>SUM(I63:I100)</f>
        <v>0</v>
      </c>
      <c r="J101" s="187">
        <f>SUM(J63:J100)</f>
        <v>0</v>
      </c>
    </row>
    <row r="102" spans="1:10" x14ac:dyDescent="0.25">
      <c r="F102" s="132"/>
      <c r="G102" s="132"/>
      <c r="H102" s="132"/>
      <c r="I102" s="132"/>
      <c r="J102" s="188"/>
    </row>
    <row r="103" spans="1:10" x14ac:dyDescent="0.25">
      <c r="F103" s="132"/>
      <c r="G103" s="132"/>
      <c r="H103" s="132"/>
      <c r="I103" s="132"/>
      <c r="J103" s="188"/>
    </row>
    <row r="104" spans="1:10" x14ac:dyDescent="0.25">
      <c r="F104" s="132"/>
      <c r="G104" s="132"/>
      <c r="H104" s="132"/>
      <c r="I104" s="132"/>
      <c r="J104" s="188"/>
    </row>
  </sheetData>
  <sheetProtection algorithmName="SHA-512" hashValue="vB8OVMpNblN32ceO9eZfxNnxzQouJ/9BagITle3F+8WsFNd1YvrM1WMNUde8QYsBgC4u3vk5tf25c7CjkFolmQ==" saltValue="jCshYrtoV91sR8nEfVci2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9">
    <mergeCell ref="C98:E98"/>
    <mergeCell ref="C99:E99"/>
    <mergeCell ref="C100:E100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Z8D9c3tlm2wYTZ9ESy0edh3VH/I2u6GRA6ymt7VhrkcdspSlZkRltQC/UPgVTLUWtKueIE3QqYqZTp27zNYqbQ==" saltValue="tfR5iXb+ExSklCsPpCfT+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D0C8-E415-476F-9435-7D4FB38098A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145</v>
      </c>
      <c r="B1" s="194"/>
      <c r="C1" s="194"/>
      <c r="D1" s="194"/>
      <c r="E1" s="194"/>
      <c r="F1" s="194"/>
      <c r="G1" s="194"/>
      <c r="AG1" t="s">
        <v>146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147</v>
      </c>
    </row>
    <row r="3" spans="1:60" ht="25.05" customHeight="1" x14ac:dyDescent="0.25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3" t="s">
        <v>148</v>
      </c>
      <c r="AG3" t="s">
        <v>149</v>
      </c>
    </row>
    <row r="4" spans="1:60" ht="25.05" customHeight="1" x14ac:dyDescent="0.25">
      <c r="A4" s="199" t="s">
        <v>9</v>
      </c>
      <c r="B4" s="200" t="s">
        <v>45</v>
      </c>
      <c r="C4" s="201" t="s">
        <v>46</v>
      </c>
      <c r="D4" s="202"/>
      <c r="E4" s="202"/>
      <c r="F4" s="202"/>
      <c r="G4" s="203"/>
      <c r="AG4" t="s">
        <v>150</v>
      </c>
    </row>
    <row r="5" spans="1:60" x14ac:dyDescent="0.25">
      <c r="D5" s="10"/>
    </row>
    <row r="6" spans="1:60" ht="39.6" x14ac:dyDescent="0.25">
      <c r="A6" s="205" t="s">
        <v>151</v>
      </c>
      <c r="B6" s="207" t="s">
        <v>152</v>
      </c>
      <c r="C6" s="207" t="s">
        <v>153</v>
      </c>
      <c r="D6" s="206" t="s">
        <v>154</v>
      </c>
      <c r="E6" s="205" t="s">
        <v>155</v>
      </c>
      <c r="F6" s="204" t="s">
        <v>156</v>
      </c>
      <c r="G6" s="205" t="s">
        <v>29</v>
      </c>
      <c r="H6" s="208" t="s">
        <v>30</v>
      </c>
      <c r="I6" s="208" t="s">
        <v>157</v>
      </c>
      <c r="J6" s="208" t="s">
        <v>31</v>
      </c>
      <c r="K6" s="208" t="s">
        <v>158</v>
      </c>
      <c r="L6" s="208" t="s">
        <v>159</v>
      </c>
      <c r="M6" s="208" t="s">
        <v>160</v>
      </c>
      <c r="N6" s="208" t="s">
        <v>161</v>
      </c>
      <c r="O6" s="208" t="s">
        <v>162</v>
      </c>
      <c r="P6" s="208" t="s">
        <v>163</v>
      </c>
      <c r="Q6" s="208" t="s">
        <v>164</v>
      </c>
      <c r="R6" s="208" t="s">
        <v>165</v>
      </c>
      <c r="S6" s="208" t="s">
        <v>166</v>
      </c>
      <c r="T6" s="208" t="s">
        <v>167</v>
      </c>
      <c r="U6" s="208" t="s">
        <v>168</v>
      </c>
      <c r="V6" s="208" t="s">
        <v>169</v>
      </c>
      <c r="W6" s="208" t="s">
        <v>170</v>
      </c>
      <c r="X6" s="208" t="s">
        <v>171</v>
      </c>
      <c r="Y6" s="208" t="s">
        <v>172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173</v>
      </c>
      <c r="B8" s="224" t="s">
        <v>143</v>
      </c>
      <c r="C8" s="241" t="s">
        <v>27</v>
      </c>
      <c r="D8" s="225"/>
      <c r="E8" s="226"/>
      <c r="F8" s="227"/>
      <c r="G8" s="227">
        <f>SUMIF(AG9:AG17,"&lt;&gt;NOR",G9:G17)</f>
        <v>0</v>
      </c>
      <c r="H8" s="227"/>
      <c r="I8" s="227">
        <f>SUM(I9:I17)</f>
        <v>0</v>
      </c>
      <c r="J8" s="227"/>
      <c r="K8" s="227">
        <f>SUM(K9:K17)</f>
        <v>0</v>
      </c>
      <c r="L8" s="227"/>
      <c r="M8" s="227">
        <f>SUM(M9:M17)</f>
        <v>0</v>
      </c>
      <c r="N8" s="226"/>
      <c r="O8" s="226">
        <f>SUM(O9:O17)</f>
        <v>0</v>
      </c>
      <c r="P8" s="226"/>
      <c r="Q8" s="226">
        <f>SUM(Q9:Q17)</f>
        <v>0</v>
      </c>
      <c r="R8" s="227"/>
      <c r="S8" s="227"/>
      <c r="T8" s="228"/>
      <c r="U8" s="222"/>
      <c r="V8" s="222">
        <f>SUM(V9:V17)</f>
        <v>0</v>
      </c>
      <c r="W8" s="222"/>
      <c r="X8" s="222"/>
      <c r="Y8" s="222"/>
      <c r="AG8" t="s">
        <v>174</v>
      </c>
    </row>
    <row r="9" spans="1:60" outlineLevel="1" x14ac:dyDescent="0.25">
      <c r="A9" s="230">
        <v>1</v>
      </c>
      <c r="B9" s="231" t="s">
        <v>175</v>
      </c>
      <c r="C9" s="242" t="s">
        <v>176</v>
      </c>
      <c r="D9" s="232" t="s">
        <v>177</v>
      </c>
      <c r="E9" s="233">
        <v>1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178</v>
      </c>
      <c r="T9" s="236" t="s">
        <v>179</v>
      </c>
      <c r="U9" s="220">
        <v>0</v>
      </c>
      <c r="V9" s="220">
        <f>ROUND(E9*U9,2)</f>
        <v>0</v>
      </c>
      <c r="W9" s="220"/>
      <c r="X9" s="220" t="s">
        <v>180</v>
      </c>
      <c r="Y9" s="220" t="s">
        <v>181</v>
      </c>
      <c r="Z9" s="209"/>
      <c r="AA9" s="209"/>
      <c r="AB9" s="209"/>
      <c r="AC9" s="209"/>
      <c r="AD9" s="209"/>
      <c r="AE9" s="209"/>
      <c r="AF9" s="209"/>
      <c r="AG9" s="209" t="s">
        <v>182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31.2" outlineLevel="2" x14ac:dyDescent="0.25">
      <c r="A10" s="216"/>
      <c r="B10" s="217"/>
      <c r="C10" s="243" t="s">
        <v>183</v>
      </c>
      <c r="D10" s="238"/>
      <c r="E10" s="238"/>
      <c r="F10" s="238"/>
      <c r="G10" s="238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184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7" t="str">
        <f>C10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44"/>
      <c r="D11" s="240"/>
      <c r="E11" s="240"/>
      <c r="F11" s="240"/>
      <c r="G11" s="24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185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30">
        <v>2</v>
      </c>
      <c r="B12" s="231" t="s">
        <v>186</v>
      </c>
      <c r="C12" s="242" t="s">
        <v>187</v>
      </c>
      <c r="D12" s="232" t="s">
        <v>177</v>
      </c>
      <c r="E12" s="233">
        <v>1</v>
      </c>
      <c r="F12" s="234"/>
      <c r="G12" s="235">
        <f>ROUND(E12*F12,2)</f>
        <v>0</v>
      </c>
      <c r="H12" s="234"/>
      <c r="I12" s="235">
        <f>ROUND(E12*H12,2)</f>
        <v>0</v>
      </c>
      <c r="J12" s="234"/>
      <c r="K12" s="235">
        <f>ROUND(E12*J12,2)</f>
        <v>0</v>
      </c>
      <c r="L12" s="235">
        <v>21</v>
      </c>
      <c r="M12" s="235">
        <f>G12*(1+L12/100)</f>
        <v>0</v>
      </c>
      <c r="N12" s="233">
        <v>0</v>
      </c>
      <c r="O12" s="233">
        <f>ROUND(E12*N12,2)</f>
        <v>0</v>
      </c>
      <c r="P12" s="233">
        <v>0</v>
      </c>
      <c r="Q12" s="233">
        <f>ROUND(E12*P12,2)</f>
        <v>0</v>
      </c>
      <c r="R12" s="235"/>
      <c r="S12" s="235" t="s">
        <v>178</v>
      </c>
      <c r="T12" s="236" t="s">
        <v>179</v>
      </c>
      <c r="U12" s="220">
        <v>0</v>
      </c>
      <c r="V12" s="220">
        <f>ROUND(E12*U12,2)</f>
        <v>0</v>
      </c>
      <c r="W12" s="220"/>
      <c r="X12" s="220" t="s">
        <v>180</v>
      </c>
      <c r="Y12" s="220" t="s">
        <v>181</v>
      </c>
      <c r="Z12" s="209"/>
      <c r="AA12" s="209"/>
      <c r="AB12" s="209"/>
      <c r="AC12" s="209"/>
      <c r="AD12" s="209"/>
      <c r="AE12" s="209"/>
      <c r="AF12" s="209"/>
      <c r="AG12" s="209" t="s">
        <v>182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31.2" outlineLevel="2" x14ac:dyDescent="0.25">
      <c r="A13" s="216"/>
      <c r="B13" s="217"/>
      <c r="C13" s="243" t="s">
        <v>188</v>
      </c>
      <c r="D13" s="238"/>
      <c r="E13" s="238"/>
      <c r="F13" s="238"/>
      <c r="G13" s="238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184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37" t="str">
        <f>C13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44"/>
      <c r="D14" s="240"/>
      <c r="E14" s="240"/>
      <c r="F14" s="240"/>
      <c r="G14" s="24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185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30">
        <v>3</v>
      </c>
      <c r="B15" s="231" t="s">
        <v>189</v>
      </c>
      <c r="C15" s="242" t="s">
        <v>190</v>
      </c>
      <c r="D15" s="232" t="s">
        <v>177</v>
      </c>
      <c r="E15" s="233">
        <v>1</v>
      </c>
      <c r="F15" s="234"/>
      <c r="G15" s="235">
        <f>ROUND(E15*F15,2)</f>
        <v>0</v>
      </c>
      <c r="H15" s="234"/>
      <c r="I15" s="235">
        <f>ROUND(E15*H15,2)</f>
        <v>0</v>
      </c>
      <c r="J15" s="234"/>
      <c r="K15" s="235">
        <f>ROUND(E15*J15,2)</f>
        <v>0</v>
      </c>
      <c r="L15" s="235">
        <v>21</v>
      </c>
      <c r="M15" s="235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5"/>
      <c r="S15" s="235" t="s">
        <v>178</v>
      </c>
      <c r="T15" s="236" t="s">
        <v>179</v>
      </c>
      <c r="U15" s="220">
        <v>0</v>
      </c>
      <c r="V15" s="220">
        <f>ROUND(E15*U15,2)</f>
        <v>0</v>
      </c>
      <c r="W15" s="220"/>
      <c r="X15" s="220" t="s">
        <v>180</v>
      </c>
      <c r="Y15" s="220" t="s">
        <v>181</v>
      </c>
      <c r="Z15" s="209"/>
      <c r="AA15" s="209"/>
      <c r="AB15" s="209"/>
      <c r="AC15" s="209"/>
      <c r="AD15" s="209"/>
      <c r="AE15" s="209"/>
      <c r="AF15" s="209"/>
      <c r="AG15" s="209" t="s">
        <v>182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21" outlineLevel="2" x14ac:dyDescent="0.25">
      <c r="A16" s="216"/>
      <c r="B16" s="217"/>
      <c r="C16" s="243" t="s">
        <v>191</v>
      </c>
      <c r="D16" s="238"/>
      <c r="E16" s="238"/>
      <c r="F16" s="238"/>
      <c r="G16" s="238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184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37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16"/>
      <c r="B17" s="217"/>
      <c r="C17" s="244"/>
      <c r="D17" s="240"/>
      <c r="E17" s="240"/>
      <c r="F17" s="240"/>
      <c r="G17" s="24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185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x14ac:dyDescent="0.25">
      <c r="A18" s="223" t="s">
        <v>173</v>
      </c>
      <c r="B18" s="224" t="s">
        <v>144</v>
      </c>
      <c r="C18" s="241" t="s">
        <v>28</v>
      </c>
      <c r="D18" s="225"/>
      <c r="E18" s="226"/>
      <c r="F18" s="227"/>
      <c r="G18" s="227">
        <f>SUMIF(AG19:AG27,"&lt;&gt;NOR",G19:G27)</f>
        <v>0</v>
      </c>
      <c r="H18" s="227"/>
      <c r="I18" s="227">
        <f>SUM(I19:I27)</f>
        <v>0</v>
      </c>
      <c r="J18" s="227"/>
      <c r="K18" s="227">
        <f>SUM(K19:K27)</f>
        <v>0</v>
      </c>
      <c r="L18" s="227"/>
      <c r="M18" s="227">
        <f>SUM(M19:M27)</f>
        <v>0</v>
      </c>
      <c r="N18" s="226"/>
      <c r="O18" s="226">
        <f>SUM(O19:O27)</f>
        <v>0</v>
      </c>
      <c r="P18" s="226"/>
      <c r="Q18" s="226">
        <f>SUM(Q19:Q27)</f>
        <v>0</v>
      </c>
      <c r="R18" s="227"/>
      <c r="S18" s="227"/>
      <c r="T18" s="228"/>
      <c r="U18" s="222"/>
      <c r="V18" s="222">
        <f>SUM(V19:V27)</f>
        <v>0</v>
      </c>
      <c r="W18" s="222"/>
      <c r="X18" s="222"/>
      <c r="Y18" s="222"/>
      <c r="AG18" t="s">
        <v>174</v>
      </c>
    </row>
    <row r="19" spans="1:60" outlineLevel="1" x14ac:dyDescent="0.25">
      <c r="A19" s="230">
        <v>4</v>
      </c>
      <c r="B19" s="231" t="s">
        <v>192</v>
      </c>
      <c r="C19" s="242" t="s">
        <v>193</v>
      </c>
      <c r="D19" s="232" t="s">
        <v>177</v>
      </c>
      <c r="E19" s="233">
        <v>1</v>
      </c>
      <c r="F19" s="234"/>
      <c r="G19" s="235">
        <f>ROUND(E19*F19,2)</f>
        <v>0</v>
      </c>
      <c r="H19" s="234"/>
      <c r="I19" s="235">
        <f>ROUND(E19*H19,2)</f>
        <v>0</v>
      </c>
      <c r="J19" s="234"/>
      <c r="K19" s="235">
        <f>ROUND(E19*J19,2)</f>
        <v>0</v>
      </c>
      <c r="L19" s="235">
        <v>21</v>
      </c>
      <c r="M19" s="235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5"/>
      <c r="S19" s="235" t="s">
        <v>178</v>
      </c>
      <c r="T19" s="236" t="s">
        <v>179</v>
      </c>
      <c r="U19" s="220">
        <v>0</v>
      </c>
      <c r="V19" s="220">
        <f>ROUND(E19*U19,2)</f>
        <v>0</v>
      </c>
      <c r="W19" s="220"/>
      <c r="X19" s="220" t="s">
        <v>180</v>
      </c>
      <c r="Y19" s="220" t="s">
        <v>181</v>
      </c>
      <c r="Z19" s="209"/>
      <c r="AA19" s="209"/>
      <c r="AB19" s="209"/>
      <c r="AC19" s="209"/>
      <c r="AD19" s="209"/>
      <c r="AE19" s="209"/>
      <c r="AF19" s="209"/>
      <c r="AG19" s="209" t="s">
        <v>182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31.2" outlineLevel="2" x14ac:dyDescent="0.25">
      <c r="A20" s="216"/>
      <c r="B20" s="217"/>
      <c r="C20" s="243" t="s">
        <v>194</v>
      </c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184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37" t="str">
        <f>C20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20" s="209"/>
      <c r="BC20" s="209"/>
      <c r="BD20" s="209"/>
      <c r="BE20" s="209"/>
      <c r="BF20" s="209"/>
      <c r="BG20" s="209"/>
      <c r="BH20" s="209"/>
    </row>
    <row r="21" spans="1:60" outlineLevel="2" x14ac:dyDescent="0.25">
      <c r="A21" s="216"/>
      <c r="B21" s="217"/>
      <c r="C21" s="244"/>
      <c r="D21" s="240"/>
      <c r="E21" s="240"/>
      <c r="F21" s="240"/>
      <c r="G21" s="24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09"/>
      <c r="AA21" s="209"/>
      <c r="AB21" s="209"/>
      <c r="AC21" s="209"/>
      <c r="AD21" s="209"/>
      <c r="AE21" s="209"/>
      <c r="AF21" s="209"/>
      <c r="AG21" s="209" t="s">
        <v>185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30">
        <v>5</v>
      </c>
      <c r="B22" s="231" t="s">
        <v>195</v>
      </c>
      <c r="C22" s="242" t="s">
        <v>196</v>
      </c>
      <c r="D22" s="232" t="s">
        <v>177</v>
      </c>
      <c r="E22" s="233">
        <v>1</v>
      </c>
      <c r="F22" s="234"/>
      <c r="G22" s="235">
        <f>ROUND(E22*F22,2)</f>
        <v>0</v>
      </c>
      <c r="H22" s="234"/>
      <c r="I22" s="235">
        <f>ROUND(E22*H22,2)</f>
        <v>0</v>
      </c>
      <c r="J22" s="234"/>
      <c r="K22" s="235">
        <f>ROUND(E22*J22,2)</f>
        <v>0</v>
      </c>
      <c r="L22" s="235">
        <v>21</v>
      </c>
      <c r="M22" s="235">
        <f>G22*(1+L22/100)</f>
        <v>0</v>
      </c>
      <c r="N22" s="233">
        <v>0</v>
      </c>
      <c r="O22" s="233">
        <f>ROUND(E22*N22,2)</f>
        <v>0</v>
      </c>
      <c r="P22" s="233">
        <v>0</v>
      </c>
      <c r="Q22" s="233">
        <f>ROUND(E22*P22,2)</f>
        <v>0</v>
      </c>
      <c r="R22" s="235"/>
      <c r="S22" s="235" t="s">
        <v>178</v>
      </c>
      <c r="T22" s="236" t="s">
        <v>179</v>
      </c>
      <c r="U22" s="220">
        <v>0</v>
      </c>
      <c r="V22" s="220">
        <f>ROUND(E22*U22,2)</f>
        <v>0</v>
      </c>
      <c r="W22" s="220"/>
      <c r="X22" s="220" t="s">
        <v>180</v>
      </c>
      <c r="Y22" s="220" t="s">
        <v>181</v>
      </c>
      <c r="Z22" s="209"/>
      <c r="AA22" s="209"/>
      <c r="AB22" s="209"/>
      <c r="AC22" s="209"/>
      <c r="AD22" s="209"/>
      <c r="AE22" s="209"/>
      <c r="AF22" s="209"/>
      <c r="AG22" s="209" t="s">
        <v>182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43" t="s">
        <v>197</v>
      </c>
      <c r="D23" s="238"/>
      <c r="E23" s="238"/>
      <c r="F23" s="238"/>
      <c r="G23" s="238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184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37" t="str">
        <f>C23</f>
        <v>Náklady na vyhotovení dokumentace skutečného provedení stavby a její předání objednateli v požadované formě a požadovaném počtu.</v>
      </c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44"/>
      <c r="D24" s="240"/>
      <c r="E24" s="240"/>
      <c r="F24" s="240"/>
      <c r="G24" s="24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185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0">
        <v>6</v>
      </c>
      <c r="B25" s="231" t="s">
        <v>198</v>
      </c>
      <c r="C25" s="242" t="s">
        <v>199</v>
      </c>
      <c r="D25" s="232" t="s">
        <v>177</v>
      </c>
      <c r="E25" s="233">
        <v>1</v>
      </c>
      <c r="F25" s="234"/>
      <c r="G25" s="235">
        <f>ROUND(E25*F25,2)</f>
        <v>0</v>
      </c>
      <c r="H25" s="234"/>
      <c r="I25" s="235">
        <f>ROUND(E25*H25,2)</f>
        <v>0</v>
      </c>
      <c r="J25" s="234"/>
      <c r="K25" s="235">
        <f>ROUND(E25*J25,2)</f>
        <v>0</v>
      </c>
      <c r="L25" s="235">
        <v>21</v>
      </c>
      <c r="M25" s="235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5"/>
      <c r="S25" s="235" t="s">
        <v>178</v>
      </c>
      <c r="T25" s="236" t="s">
        <v>179</v>
      </c>
      <c r="U25" s="220">
        <v>0</v>
      </c>
      <c r="V25" s="220">
        <f>ROUND(E25*U25,2)</f>
        <v>0</v>
      </c>
      <c r="W25" s="220"/>
      <c r="X25" s="220" t="s">
        <v>180</v>
      </c>
      <c r="Y25" s="220" t="s">
        <v>181</v>
      </c>
      <c r="Z25" s="209"/>
      <c r="AA25" s="209"/>
      <c r="AB25" s="209"/>
      <c r="AC25" s="209"/>
      <c r="AD25" s="209"/>
      <c r="AE25" s="209"/>
      <c r="AF25" s="209"/>
      <c r="AG25" s="209" t="s">
        <v>182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43" t="s">
        <v>200</v>
      </c>
      <c r="D26" s="238"/>
      <c r="E26" s="238"/>
      <c r="F26" s="238"/>
      <c r="G26" s="238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184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37" t="str">
        <f>C26</f>
        <v>Náklady spojené s povinným pojištěním dodavatele nebo stavebního díla či jeho části, v rozsahu obchodních podmínek.</v>
      </c>
      <c r="BB26" s="209"/>
      <c r="BC26" s="209"/>
      <c r="BD26" s="209"/>
      <c r="BE26" s="209"/>
      <c r="BF26" s="209"/>
      <c r="BG26" s="209"/>
      <c r="BH26" s="209"/>
    </row>
    <row r="27" spans="1:60" outlineLevel="2" x14ac:dyDescent="0.25">
      <c r="A27" s="216"/>
      <c r="B27" s="217"/>
      <c r="C27" s="244"/>
      <c r="D27" s="240"/>
      <c r="E27" s="240"/>
      <c r="F27" s="240"/>
      <c r="G27" s="24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09"/>
      <c r="AA27" s="209"/>
      <c r="AB27" s="209"/>
      <c r="AC27" s="209"/>
      <c r="AD27" s="209"/>
      <c r="AE27" s="209"/>
      <c r="AF27" s="209"/>
      <c r="AG27" s="209" t="s">
        <v>185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x14ac:dyDescent="0.25">
      <c r="A28" s="3"/>
      <c r="B28" s="4"/>
      <c r="C28" s="24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v>15</v>
      </c>
      <c r="AF28">
        <v>21</v>
      </c>
      <c r="AG28" t="s">
        <v>159</v>
      </c>
    </row>
    <row r="29" spans="1:60" x14ac:dyDescent="0.25">
      <c r="A29" s="212"/>
      <c r="B29" s="213" t="s">
        <v>29</v>
      </c>
      <c r="C29" s="246"/>
      <c r="D29" s="214"/>
      <c r="E29" s="215"/>
      <c r="F29" s="215"/>
      <c r="G29" s="229">
        <f>G8+G18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f>SUMIF(L7:L27,AE28,G7:G27)</f>
        <v>0</v>
      </c>
      <c r="AF29">
        <f>SUMIF(L7:L27,AF28,G7:G27)</f>
        <v>0</v>
      </c>
      <c r="AG29" t="s">
        <v>201</v>
      </c>
    </row>
    <row r="30" spans="1:60" x14ac:dyDescent="0.25">
      <c r="C30" s="247"/>
      <c r="D30" s="10"/>
      <c r="AG30" t="s">
        <v>202</v>
      </c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+m0CX4arltG5Qk12nmKG3+WN/0046JPGg9Lkjih7DbaOxScIavkdAQzb9oNA83Uwhfk7XsFmwk+ia/Vs0Ix8cg==" saltValue="+9uhX++vQG4iID4Erw8yPQ==" spinCount="100000" sheet="1" formatRows="0"/>
  <mergeCells count="16">
    <mergeCell ref="C23:G23"/>
    <mergeCell ref="C24:G24"/>
    <mergeCell ref="C26:G26"/>
    <mergeCell ref="C27:G27"/>
    <mergeCell ref="C13:G13"/>
    <mergeCell ref="C14:G14"/>
    <mergeCell ref="C16:G16"/>
    <mergeCell ref="C17:G17"/>
    <mergeCell ref="C20:G20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C96D-3363-45C4-B2A0-6B02724A814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203</v>
      </c>
      <c r="B1" s="194"/>
      <c r="C1" s="194"/>
      <c r="D1" s="194"/>
      <c r="E1" s="194"/>
      <c r="F1" s="194"/>
      <c r="G1" s="194"/>
      <c r="AG1" t="s">
        <v>146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147</v>
      </c>
    </row>
    <row r="3" spans="1:60" ht="25.05" customHeight="1" x14ac:dyDescent="0.25">
      <c r="A3" s="195" t="s">
        <v>8</v>
      </c>
      <c r="B3" s="49" t="s">
        <v>48</v>
      </c>
      <c r="C3" s="198" t="s">
        <v>42</v>
      </c>
      <c r="D3" s="196"/>
      <c r="E3" s="196"/>
      <c r="F3" s="196"/>
      <c r="G3" s="197"/>
      <c r="AC3" s="173" t="s">
        <v>147</v>
      </c>
      <c r="AG3" t="s">
        <v>149</v>
      </c>
    </row>
    <row r="4" spans="1:60" ht="25.05" customHeight="1" x14ac:dyDescent="0.25">
      <c r="A4" s="199" t="s">
        <v>9</v>
      </c>
      <c r="B4" s="200" t="s">
        <v>49</v>
      </c>
      <c r="C4" s="201" t="s">
        <v>50</v>
      </c>
      <c r="D4" s="202"/>
      <c r="E4" s="202"/>
      <c r="F4" s="202"/>
      <c r="G4" s="203"/>
      <c r="AG4" t="s">
        <v>150</v>
      </c>
    </row>
    <row r="5" spans="1:60" x14ac:dyDescent="0.25">
      <c r="D5" s="10"/>
    </row>
    <row r="6" spans="1:60" ht="39.6" x14ac:dyDescent="0.25">
      <c r="A6" s="205" t="s">
        <v>151</v>
      </c>
      <c r="B6" s="207" t="s">
        <v>152</v>
      </c>
      <c r="C6" s="207" t="s">
        <v>153</v>
      </c>
      <c r="D6" s="206" t="s">
        <v>154</v>
      </c>
      <c r="E6" s="205" t="s">
        <v>155</v>
      </c>
      <c r="F6" s="204" t="s">
        <v>156</v>
      </c>
      <c r="G6" s="205" t="s">
        <v>29</v>
      </c>
      <c r="H6" s="208" t="s">
        <v>30</v>
      </c>
      <c r="I6" s="208" t="s">
        <v>157</v>
      </c>
      <c r="J6" s="208" t="s">
        <v>31</v>
      </c>
      <c r="K6" s="208" t="s">
        <v>158</v>
      </c>
      <c r="L6" s="208" t="s">
        <v>159</v>
      </c>
      <c r="M6" s="208" t="s">
        <v>160</v>
      </c>
      <c r="N6" s="208" t="s">
        <v>161</v>
      </c>
      <c r="O6" s="208" t="s">
        <v>162</v>
      </c>
      <c r="P6" s="208" t="s">
        <v>163</v>
      </c>
      <c r="Q6" s="208" t="s">
        <v>164</v>
      </c>
      <c r="R6" s="208" t="s">
        <v>165</v>
      </c>
      <c r="S6" s="208" t="s">
        <v>166</v>
      </c>
      <c r="T6" s="208" t="s">
        <v>167</v>
      </c>
      <c r="U6" s="208" t="s">
        <v>168</v>
      </c>
      <c r="V6" s="208" t="s">
        <v>169</v>
      </c>
      <c r="W6" s="208" t="s">
        <v>170</v>
      </c>
      <c r="X6" s="208" t="s">
        <v>171</v>
      </c>
      <c r="Y6" s="208" t="s">
        <v>172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173</v>
      </c>
      <c r="B8" s="224" t="s">
        <v>45</v>
      </c>
      <c r="C8" s="241" t="s">
        <v>72</v>
      </c>
      <c r="D8" s="225"/>
      <c r="E8" s="226"/>
      <c r="F8" s="227"/>
      <c r="G8" s="227">
        <f>SUMIF(AG9:AG26,"&lt;&gt;NOR",G9:G26)</f>
        <v>0</v>
      </c>
      <c r="H8" s="227"/>
      <c r="I8" s="227">
        <f>SUM(I9:I26)</f>
        <v>0</v>
      </c>
      <c r="J8" s="227"/>
      <c r="K8" s="227">
        <f>SUM(K9:K26)</f>
        <v>0</v>
      </c>
      <c r="L8" s="227"/>
      <c r="M8" s="227">
        <f>SUM(M9:M26)</f>
        <v>0</v>
      </c>
      <c r="N8" s="226"/>
      <c r="O8" s="226">
        <f>SUM(O9:O26)</f>
        <v>0</v>
      </c>
      <c r="P8" s="226"/>
      <c r="Q8" s="226">
        <f>SUM(Q9:Q26)</f>
        <v>0</v>
      </c>
      <c r="R8" s="227"/>
      <c r="S8" s="227"/>
      <c r="T8" s="228"/>
      <c r="U8" s="222"/>
      <c r="V8" s="222">
        <f>SUM(V9:V26)</f>
        <v>0</v>
      </c>
      <c r="W8" s="222"/>
      <c r="X8" s="222"/>
      <c r="Y8" s="222"/>
      <c r="AG8" t="s">
        <v>174</v>
      </c>
    </row>
    <row r="9" spans="1:60" outlineLevel="1" x14ac:dyDescent="0.25">
      <c r="A9" s="230">
        <v>1</v>
      </c>
      <c r="B9" s="231" t="s">
        <v>45</v>
      </c>
      <c r="C9" s="242" t="s">
        <v>204</v>
      </c>
      <c r="D9" s="232"/>
      <c r="E9" s="233">
        <v>0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205</v>
      </c>
      <c r="T9" s="236" t="s">
        <v>179</v>
      </c>
      <c r="U9" s="220">
        <v>0</v>
      </c>
      <c r="V9" s="220">
        <f>ROUND(E9*U9,2)</f>
        <v>0</v>
      </c>
      <c r="W9" s="220"/>
      <c r="X9" s="220" t="s">
        <v>206</v>
      </c>
      <c r="Y9" s="220" t="s">
        <v>181</v>
      </c>
      <c r="Z9" s="209"/>
      <c r="AA9" s="209"/>
      <c r="AB9" s="209"/>
      <c r="AC9" s="209"/>
      <c r="AD9" s="209"/>
      <c r="AE9" s="209"/>
      <c r="AF9" s="209"/>
      <c r="AG9" s="209" t="s">
        <v>207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40.799999999999997" outlineLevel="2" x14ac:dyDescent="0.25">
      <c r="A10" s="216"/>
      <c r="B10" s="217"/>
      <c r="C10" s="254" t="s">
        <v>208</v>
      </c>
      <c r="D10" s="248"/>
      <c r="E10" s="249"/>
      <c r="F10" s="220"/>
      <c r="G10" s="22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209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3" x14ac:dyDescent="0.25">
      <c r="A11" s="216"/>
      <c r="B11" s="217"/>
      <c r="C11" s="254" t="s">
        <v>210</v>
      </c>
      <c r="D11" s="248"/>
      <c r="E11" s="249"/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209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0.399999999999999" outlineLevel="3" x14ac:dyDescent="0.25">
      <c r="A12" s="216"/>
      <c r="B12" s="217"/>
      <c r="C12" s="254" t="s">
        <v>211</v>
      </c>
      <c r="D12" s="248"/>
      <c r="E12" s="249"/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209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30.6" outlineLevel="3" x14ac:dyDescent="0.25">
      <c r="A13" s="216"/>
      <c r="B13" s="217"/>
      <c r="C13" s="254" t="s">
        <v>212</v>
      </c>
      <c r="D13" s="248"/>
      <c r="E13" s="249"/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209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0.399999999999999" outlineLevel="3" x14ac:dyDescent="0.25">
      <c r="A14" s="216"/>
      <c r="B14" s="217"/>
      <c r="C14" s="254" t="s">
        <v>213</v>
      </c>
      <c r="D14" s="248"/>
      <c r="E14" s="249"/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209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ht="20.399999999999999" outlineLevel="3" x14ac:dyDescent="0.25">
      <c r="A15" s="216"/>
      <c r="B15" s="217"/>
      <c r="C15" s="254" t="s">
        <v>214</v>
      </c>
      <c r="D15" s="248"/>
      <c r="E15" s="249"/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09"/>
      <c r="AA15" s="209"/>
      <c r="AB15" s="209"/>
      <c r="AC15" s="209"/>
      <c r="AD15" s="209"/>
      <c r="AE15" s="209"/>
      <c r="AF15" s="209"/>
      <c r="AG15" s="209" t="s">
        <v>209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30.6" outlineLevel="3" x14ac:dyDescent="0.25">
      <c r="A16" s="216"/>
      <c r="B16" s="217"/>
      <c r="C16" s="254" t="s">
        <v>215</v>
      </c>
      <c r="D16" s="248"/>
      <c r="E16" s="249"/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209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0.399999999999999" outlineLevel="3" x14ac:dyDescent="0.25">
      <c r="A17" s="216"/>
      <c r="B17" s="217"/>
      <c r="C17" s="254" t="s">
        <v>216</v>
      </c>
      <c r="D17" s="248"/>
      <c r="E17" s="249"/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209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0.399999999999999" outlineLevel="3" x14ac:dyDescent="0.25">
      <c r="A18" s="216"/>
      <c r="B18" s="217"/>
      <c r="C18" s="254" t="s">
        <v>217</v>
      </c>
      <c r="D18" s="248"/>
      <c r="E18" s="249"/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209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ht="30.6" outlineLevel="3" x14ac:dyDescent="0.25">
      <c r="A19" s="216"/>
      <c r="B19" s="217"/>
      <c r="C19" s="254" t="s">
        <v>218</v>
      </c>
      <c r="D19" s="248"/>
      <c r="E19" s="249"/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209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30.6" outlineLevel="3" x14ac:dyDescent="0.25">
      <c r="A20" s="216"/>
      <c r="B20" s="217"/>
      <c r="C20" s="254" t="s">
        <v>219</v>
      </c>
      <c r="D20" s="248"/>
      <c r="E20" s="249"/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209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3" x14ac:dyDescent="0.25">
      <c r="A21" s="216"/>
      <c r="B21" s="217"/>
      <c r="C21" s="254" t="s">
        <v>220</v>
      </c>
      <c r="D21" s="248"/>
      <c r="E21" s="249"/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09"/>
      <c r="AA21" s="209"/>
      <c r="AB21" s="209"/>
      <c r="AC21" s="209"/>
      <c r="AD21" s="209"/>
      <c r="AE21" s="209"/>
      <c r="AF21" s="209"/>
      <c r="AG21" s="209" t="s">
        <v>209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3" x14ac:dyDescent="0.25">
      <c r="A22" s="216"/>
      <c r="B22" s="217"/>
      <c r="C22" s="254" t="s">
        <v>221</v>
      </c>
      <c r="D22" s="248"/>
      <c r="E22" s="249"/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209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5">
      <c r="A23" s="216"/>
      <c r="B23" s="217"/>
      <c r="C23" s="254" t="s">
        <v>222</v>
      </c>
      <c r="D23" s="248"/>
      <c r="E23" s="249"/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209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5">
      <c r="A24" s="216"/>
      <c r="B24" s="217"/>
      <c r="C24" s="254" t="s">
        <v>223</v>
      </c>
      <c r="D24" s="248"/>
      <c r="E24" s="249"/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209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20.399999999999999" outlineLevel="3" x14ac:dyDescent="0.25">
      <c r="A25" s="216"/>
      <c r="B25" s="217"/>
      <c r="C25" s="254" t="s">
        <v>224</v>
      </c>
      <c r="D25" s="248"/>
      <c r="E25" s="249"/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09"/>
      <c r="AA25" s="209"/>
      <c r="AB25" s="209"/>
      <c r="AC25" s="209"/>
      <c r="AD25" s="209"/>
      <c r="AE25" s="209"/>
      <c r="AF25" s="209"/>
      <c r="AG25" s="209" t="s">
        <v>209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44"/>
      <c r="D26" s="240"/>
      <c r="E26" s="240"/>
      <c r="F26" s="240"/>
      <c r="G26" s="24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185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5">
      <c r="A27" s="223" t="s">
        <v>173</v>
      </c>
      <c r="B27" s="224" t="s">
        <v>73</v>
      </c>
      <c r="C27" s="241" t="s">
        <v>74</v>
      </c>
      <c r="D27" s="225"/>
      <c r="E27" s="226"/>
      <c r="F27" s="227"/>
      <c r="G27" s="227">
        <f>SUMIF(AG28:AG62,"&lt;&gt;NOR",G28:G62)</f>
        <v>0</v>
      </c>
      <c r="H27" s="227"/>
      <c r="I27" s="227">
        <f>SUM(I28:I62)</f>
        <v>0</v>
      </c>
      <c r="J27" s="227"/>
      <c r="K27" s="227">
        <f>SUM(K28:K62)</f>
        <v>0</v>
      </c>
      <c r="L27" s="227"/>
      <c r="M27" s="227">
        <f>SUM(M28:M62)</f>
        <v>0</v>
      </c>
      <c r="N27" s="226"/>
      <c r="O27" s="226">
        <f>SUM(O28:O62)</f>
        <v>6.35</v>
      </c>
      <c r="P27" s="226"/>
      <c r="Q27" s="226">
        <f>SUM(Q28:Q62)</f>
        <v>0</v>
      </c>
      <c r="R27" s="227"/>
      <c r="S27" s="227"/>
      <c r="T27" s="228"/>
      <c r="U27" s="222"/>
      <c r="V27" s="222">
        <f>SUM(V28:V62)</f>
        <v>26.089999999999996</v>
      </c>
      <c r="W27" s="222"/>
      <c r="X27" s="222"/>
      <c r="Y27" s="222"/>
      <c r="AG27" t="s">
        <v>174</v>
      </c>
    </row>
    <row r="28" spans="1:60" outlineLevel="1" x14ac:dyDescent="0.25">
      <c r="A28" s="230">
        <v>2</v>
      </c>
      <c r="B28" s="231" t="s">
        <v>225</v>
      </c>
      <c r="C28" s="242" t="s">
        <v>226</v>
      </c>
      <c r="D28" s="232" t="s">
        <v>227</v>
      </c>
      <c r="E28" s="233">
        <v>3.7374999999999998</v>
      </c>
      <c r="F28" s="234"/>
      <c r="G28" s="235">
        <f>ROUND(E28*F28,2)</f>
        <v>0</v>
      </c>
      <c r="H28" s="234"/>
      <c r="I28" s="235">
        <f>ROUND(E28*H28,2)</f>
        <v>0</v>
      </c>
      <c r="J28" s="234"/>
      <c r="K28" s="235">
        <f>ROUND(E28*J28,2)</f>
        <v>0</v>
      </c>
      <c r="L28" s="235">
        <v>21</v>
      </c>
      <c r="M28" s="235">
        <f>G28*(1+L28/100)</f>
        <v>0</v>
      </c>
      <c r="N28" s="233">
        <v>0</v>
      </c>
      <c r="O28" s="233">
        <f>ROUND(E28*N28,2)</f>
        <v>0</v>
      </c>
      <c r="P28" s="233">
        <v>0</v>
      </c>
      <c r="Q28" s="233">
        <f>ROUND(E28*P28,2)</f>
        <v>0</v>
      </c>
      <c r="R28" s="235" t="s">
        <v>228</v>
      </c>
      <c r="S28" s="235" t="s">
        <v>178</v>
      </c>
      <c r="T28" s="236" t="s">
        <v>178</v>
      </c>
      <c r="U28" s="220">
        <v>3.5329999999999999</v>
      </c>
      <c r="V28" s="220">
        <f>ROUND(E28*U28,2)</f>
        <v>13.2</v>
      </c>
      <c r="W28" s="220"/>
      <c r="X28" s="220" t="s">
        <v>206</v>
      </c>
      <c r="Y28" s="220" t="s">
        <v>181</v>
      </c>
      <c r="Z28" s="209"/>
      <c r="AA28" s="209"/>
      <c r="AB28" s="209"/>
      <c r="AC28" s="209"/>
      <c r="AD28" s="209"/>
      <c r="AE28" s="209"/>
      <c r="AF28" s="209"/>
      <c r="AG28" s="209" t="s">
        <v>207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2" x14ac:dyDescent="0.25">
      <c r="A29" s="216"/>
      <c r="B29" s="217"/>
      <c r="C29" s="255" t="s">
        <v>229</v>
      </c>
      <c r="D29" s="250"/>
      <c r="E29" s="250"/>
      <c r="F29" s="250"/>
      <c r="G29" s="25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230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5">
      <c r="A30" s="216"/>
      <c r="B30" s="217"/>
      <c r="C30" s="254" t="s">
        <v>231</v>
      </c>
      <c r="D30" s="248"/>
      <c r="E30" s="249"/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209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16"/>
      <c r="B31" s="217"/>
      <c r="C31" s="254" t="s">
        <v>232</v>
      </c>
      <c r="D31" s="248"/>
      <c r="E31" s="249">
        <v>3.7374999999999998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209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2" x14ac:dyDescent="0.25">
      <c r="A32" s="216"/>
      <c r="B32" s="217"/>
      <c r="C32" s="244"/>
      <c r="D32" s="240"/>
      <c r="E32" s="240"/>
      <c r="F32" s="240"/>
      <c r="G32" s="24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09"/>
      <c r="AA32" s="209"/>
      <c r="AB32" s="209"/>
      <c r="AC32" s="209"/>
      <c r="AD32" s="209"/>
      <c r="AE32" s="209"/>
      <c r="AF32" s="209"/>
      <c r="AG32" s="209" t="s">
        <v>185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30">
        <v>3</v>
      </c>
      <c r="B33" s="231" t="s">
        <v>233</v>
      </c>
      <c r="C33" s="242" t="s">
        <v>234</v>
      </c>
      <c r="D33" s="232" t="s">
        <v>227</v>
      </c>
      <c r="E33" s="233">
        <v>3.7374999999999998</v>
      </c>
      <c r="F33" s="234"/>
      <c r="G33" s="235">
        <f>ROUND(E33*F33,2)</f>
        <v>0</v>
      </c>
      <c r="H33" s="234"/>
      <c r="I33" s="235">
        <f>ROUND(E33*H33,2)</f>
        <v>0</v>
      </c>
      <c r="J33" s="234"/>
      <c r="K33" s="235">
        <f>ROUND(E33*J33,2)</f>
        <v>0</v>
      </c>
      <c r="L33" s="235">
        <v>21</v>
      </c>
      <c r="M33" s="235">
        <f>G33*(1+L33/100)</f>
        <v>0</v>
      </c>
      <c r="N33" s="233">
        <v>0</v>
      </c>
      <c r="O33" s="233">
        <f>ROUND(E33*N33,2)</f>
        <v>0</v>
      </c>
      <c r="P33" s="233">
        <v>0</v>
      </c>
      <c r="Q33" s="233">
        <f>ROUND(E33*P33,2)</f>
        <v>0</v>
      </c>
      <c r="R33" s="235" t="s">
        <v>228</v>
      </c>
      <c r="S33" s="235" t="s">
        <v>178</v>
      </c>
      <c r="T33" s="236" t="s">
        <v>178</v>
      </c>
      <c r="U33" s="220">
        <v>1.0999999999999999E-2</v>
      </c>
      <c r="V33" s="220">
        <f>ROUND(E33*U33,2)</f>
        <v>0.04</v>
      </c>
      <c r="W33" s="220"/>
      <c r="X33" s="220" t="s">
        <v>206</v>
      </c>
      <c r="Y33" s="220" t="s">
        <v>181</v>
      </c>
      <c r="Z33" s="209"/>
      <c r="AA33" s="209"/>
      <c r="AB33" s="209"/>
      <c r="AC33" s="209"/>
      <c r="AD33" s="209"/>
      <c r="AE33" s="209"/>
      <c r="AF33" s="209"/>
      <c r="AG33" s="209" t="s">
        <v>207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5">
      <c r="A34" s="216"/>
      <c r="B34" s="217"/>
      <c r="C34" s="255" t="s">
        <v>235</v>
      </c>
      <c r="D34" s="250"/>
      <c r="E34" s="250"/>
      <c r="F34" s="250"/>
      <c r="G34" s="25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09"/>
      <c r="AA34" s="209"/>
      <c r="AB34" s="209"/>
      <c r="AC34" s="209"/>
      <c r="AD34" s="209"/>
      <c r="AE34" s="209"/>
      <c r="AF34" s="209"/>
      <c r="AG34" s="209" t="s">
        <v>230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4" t="s">
        <v>231</v>
      </c>
      <c r="D35" s="248"/>
      <c r="E35" s="249"/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209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16"/>
      <c r="B36" s="217"/>
      <c r="C36" s="254" t="s">
        <v>232</v>
      </c>
      <c r="D36" s="248"/>
      <c r="E36" s="249">
        <v>3.7374999999999998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09"/>
      <c r="AA36" s="209"/>
      <c r="AB36" s="209"/>
      <c r="AC36" s="209"/>
      <c r="AD36" s="209"/>
      <c r="AE36" s="209"/>
      <c r="AF36" s="209"/>
      <c r="AG36" s="209" t="s">
        <v>209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5">
      <c r="A37" s="216"/>
      <c r="B37" s="217"/>
      <c r="C37" s="244"/>
      <c r="D37" s="240"/>
      <c r="E37" s="240"/>
      <c r="F37" s="240"/>
      <c r="G37" s="24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09"/>
      <c r="AA37" s="209"/>
      <c r="AB37" s="209"/>
      <c r="AC37" s="209"/>
      <c r="AD37" s="209"/>
      <c r="AE37" s="209"/>
      <c r="AF37" s="209"/>
      <c r="AG37" s="209" t="s">
        <v>185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ht="20.399999999999999" outlineLevel="1" x14ac:dyDescent="0.25">
      <c r="A38" s="230">
        <v>4</v>
      </c>
      <c r="B38" s="231" t="s">
        <v>236</v>
      </c>
      <c r="C38" s="242" t="s">
        <v>237</v>
      </c>
      <c r="D38" s="232" t="s">
        <v>227</v>
      </c>
      <c r="E38" s="233">
        <v>37.375</v>
      </c>
      <c r="F38" s="234"/>
      <c r="G38" s="235">
        <f>ROUND(E38*F38,2)</f>
        <v>0</v>
      </c>
      <c r="H38" s="234"/>
      <c r="I38" s="235">
        <f>ROUND(E38*H38,2)</f>
        <v>0</v>
      </c>
      <c r="J38" s="234"/>
      <c r="K38" s="235">
        <f>ROUND(E38*J38,2)</f>
        <v>0</v>
      </c>
      <c r="L38" s="235">
        <v>21</v>
      </c>
      <c r="M38" s="235">
        <f>G38*(1+L38/100)</f>
        <v>0</v>
      </c>
      <c r="N38" s="233">
        <v>0</v>
      </c>
      <c r="O38" s="233">
        <f>ROUND(E38*N38,2)</f>
        <v>0</v>
      </c>
      <c r="P38" s="233">
        <v>0</v>
      </c>
      <c r="Q38" s="233">
        <f>ROUND(E38*P38,2)</f>
        <v>0</v>
      </c>
      <c r="R38" s="235" t="s">
        <v>228</v>
      </c>
      <c r="S38" s="235" t="s">
        <v>178</v>
      </c>
      <c r="T38" s="236" t="s">
        <v>178</v>
      </c>
      <c r="U38" s="220">
        <v>0</v>
      </c>
      <c r="V38" s="220">
        <f>ROUND(E38*U38,2)</f>
        <v>0</v>
      </c>
      <c r="W38" s="220"/>
      <c r="X38" s="220" t="s">
        <v>206</v>
      </c>
      <c r="Y38" s="220" t="s">
        <v>181</v>
      </c>
      <c r="Z38" s="209"/>
      <c r="AA38" s="209"/>
      <c r="AB38" s="209"/>
      <c r="AC38" s="209"/>
      <c r="AD38" s="209"/>
      <c r="AE38" s="209"/>
      <c r="AF38" s="209"/>
      <c r="AG38" s="209" t="s">
        <v>207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5">
      <c r="A39" s="216"/>
      <c r="B39" s="217"/>
      <c r="C39" s="255" t="s">
        <v>235</v>
      </c>
      <c r="D39" s="250"/>
      <c r="E39" s="250"/>
      <c r="F39" s="250"/>
      <c r="G39" s="25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09"/>
      <c r="AA39" s="209"/>
      <c r="AB39" s="209"/>
      <c r="AC39" s="209"/>
      <c r="AD39" s="209"/>
      <c r="AE39" s="209"/>
      <c r="AF39" s="209"/>
      <c r="AG39" s="209" t="s">
        <v>230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54" t="s">
        <v>231</v>
      </c>
      <c r="D40" s="248"/>
      <c r="E40" s="249"/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209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3" x14ac:dyDescent="0.25">
      <c r="A41" s="216"/>
      <c r="B41" s="217"/>
      <c r="C41" s="254" t="s">
        <v>238</v>
      </c>
      <c r="D41" s="248"/>
      <c r="E41" s="249">
        <v>37.375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209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16"/>
      <c r="B42" s="217"/>
      <c r="C42" s="244"/>
      <c r="D42" s="240"/>
      <c r="E42" s="240"/>
      <c r="F42" s="240"/>
      <c r="G42" s="24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09"/>
      <c r="AA42" s="209"/>
      <c r="AB42" s="209"/>
      <c r="AC42" s="209"/>
      <c r="AD42" s="209"/>
      <c r="AE42" s="209"/>
      <c r="AF42" s="209"/>
      <c r="AG42" s="209" t="s">
        <v>185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30">
        <v>5</v>
      </c>
      <c r="B43" s="231" t="s">
        <v>239</v>
      </c>
      <c r="C43" s="242" t="s">
        <v>240</v>
      </c>
      <c r="D43" s="232" t="s">
        <v>227</v>
      </c>
      <c r="E43" s="233">
        <v>3.7374999999999998</v>
      </c>
      <c r="F43" s="234"/>
      <c r="G43" s="235">
        <f>ROUND(E43*F43,2)</f>
        <v>0</v>
      </c>
      <c r="H43" s="234"/>
      <c r="I43" s="235">
        <f>ROUND(E43*H43,2)</f>
        <v>0</v>
      </c>
      <c r="J43" s="234"/>
      <c r="K43" s="235">
        <f>ROUND(E43*J43,2)</f>
        <v>0</v>
      </c>
      <c r="L43" s="235">
        <v>21</v>
      </c>
      <c r="M43" s="235">
        <f>G43*(1+L43/100)</f>
        <v>0</v>
      </c>
      <c r="N43" s="233">
        <v>0</v>
      </c>
      <c r="O43" s="233">
        <f>ROUND(E43*N43,2)</f>
        <v>0</v>
      </c>
      <c r="P43" s="233">
        <v>0</v>
      </c>
      <c r="Q43" s="233">
        <f>ROUND(E43*P43,2)</f>
        <v>0</v>
      </c>
      <c r="R43" s="235" t="s">
        <v>228</v>
      </c>
      <c r="S43" s="235" t="s">
        <v>178</v>
      </c>
      <c r="T43" s="236" t="s">
        <v>178</v>
      </c>
      <c r="U43" s="220">
        <v>0.66800000000000004</v>
      </c>
      <c r="V43" s="220">
        <f>ROUND(E43*U43,2)</f>
        <v>2.5</v>
      </c>
      <c r="W43" s="220"/>
      <c r="X43" s="220" t="s">
        <v>206</v>
      </c>
      <c r="Y43" s="220" t="s">
        <v>181</v>
      </c>
      <c r="Z43" s="209"/>
      <c r="AA43" s="209"/>
      <c r="AB43" s="209"/>
      <c r="AC43" s="209"/>
      <c r="AD43" s="209"/>
      <c r="AE43" s="209"/>
      <c r="AF43" s="209"/>
      <c r="AG43" s="209" t="s">
        <v>207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5">
      <c r="A44" s="216"/>
      <c r="B44" s="217"/>
      <c r="C44" s="255" t="s">
        <v>241</v>
      </c>
      <c r="D44" s="250"/>
      <c r="E44" s="250"/>
      <c r="F44" s="250"/>
      <c r="G44" s="25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09"/>
      <c r="AA44" s="209"/>
      <c r="AB44" s="209"/>
      <c r="AC44" s="209"/>
      <c r="AD44" s="209"/>
      <c r="AE44" s="209"/>
      <c r="AF44" s="209"/>
      <c r="AG44" s="209" t="s">
        <v>230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5">
      <c r="A45" s="216"/>
      <c r="B45" s="217"/>
      <c r="C45" s="254" t="s">
        <v>231</v>
      </c>
      <c r="D45" s="248"/>
      <c r="E45" s="249"/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09"/>
      <c r="AA45" s="209"/>
      <c r="AB45" s="209"/>
      <c r="AC45" s="209"/>
      <c r="AD45" s="209"/>
      <c r="AE45" s="209"/>
      <c r="AF45" s="209"/>
      <c r="AG45" s="209" t="s">
        <v>209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16"/>
      <c r="B46" s="217"/>
      <c r="C46" s="254" t="s">
        <v>232</v>
      </c>
      <c r="D46" s="248"/>
      <c r="E46" s="249">
        <v>3.7374999999999998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209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2" x14ac:dyDescent="0.25">
      <c r="A47" s="216"/>
      <c r="B47" s="217"/>
      <c r="C47" s="244"/>
      <c r="D47" s="240"/>
      <c r="E47" s="240"/>
      <c r="F47" s="240"/>
      <c r="G47" s="24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09"/>
      <c r="AA47" s="209"/>
      <c r="AB47" s="209"/>
      <c r="AC47" s="209"/>
      <c r="AD47" s="209"/>
      <c r="AE47" s="209"/>
      <c r="AF47" s="209"/>
      <c r="AG47" s="209" t="s">
        <v>185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20.399999999999999" outlineLevel="1" x14ac:dyDescent="0.25">
      <c r="A48" s="230">
        <v>6</v>
      </c>
      <c r="B48" s="231" t="s">
        <v>242</v>
      </c>
      <c r="C48" s="242" t="s">
        <v>243</v>
      </c>
      <c r="D48" s="232" t="s">
        <v>227</v>
      </c>
      <c r="E48" s="233">
        <v>7.4749999999999996</v>
      </c>
      <c r="F48" s="234"/>
      <c r="G48" s="235">
        <f>ROUND(E48*F48,2)</f>
        <v>0</v>
      </c>
      <c r="H48" s="234"/>
      <c r="I48" s="235">
        <f>ROUND(E48*H48,2)</f>
        <v>0</v>
      </c>
      <c r="J48" s="234"/>
      <c r="K48" s="235">
        <f>ROUND(E48*J48,2)</f>
        <v>0</v>
      </c>
      <c r="L48" s="235">
        <v>21</v>
      </c>
      <c r="M48" s="235">
        <f>G48*(1+L48/100)</f>
        <v>0</v>
      </c>
      <c r="N48" s="233">
        <v>0</v>
      </c>
      <c r="O48" s="233">
        <f>ROUND(E48*N48,2)</f>
        <v>0</v>
      </c>
      <c r="P48" s="233">
        <v>0</v>
      </c>
      <c r="Q48" s="233">
        <f>ROUND(E48*P48,2)</f>
        <v>0</v>
      </c>
      <c r="R48" s="235" t="s">
        <v>228</v>
      </c>
      <c r="S48" s="235" t="s">
        <v>178</v>
      </c>
      <c r="T48" s="236" t="s">
        <v>178</v>
      </c>
      <c r="U48" s="220">
        <v>0.59099999999999997</v>
      </c>
      <c r="V48" s="220">
        <f>ROUND(E48*U48,2)</f>
        <v>4.42</v>
      </c>
      <c r="W48" s="220"/>
      <c r="X48" s="220" t="s">
        <v>206</v>
      </c>
      <c r="Y48" s="220" t="s">
        <v>181</v>
      </c>
      <c r="Z48" s="209"/>
      <c r="AA48" s="209"/>
      <c r="AB48" s="209"/>
      <c r="AC48" s="209"/>
      <c r="AD48" s="209"/>
      <c r="AE48" s="209"/>
      <c r="AF48" s="209"/>
      <c r="AG48" s="209" t="s">
        <v>207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5">
      <c r="A49" s="216"/>
      <c r="B49" s="217"/>
      <c r="C49" s="255" t="s">
        <v>241</v>
      </c>
      <c r="D49" s="250"/>
      <c r="E49" s="250"/>
      <c r="F49" s="250"/>
      <c r="G49" s="25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09"/>
      <c r="AA49" s="209"/>
      <c r="AB49" s="209"/>
      <c r="AC49" s="209"/>
      <c r="AD49" s="209"/>
      <c r="AE49" s="209"/>
      <c r="AF49" s="209"/>
      <c r="AG49" s="209" t="s">
        <v>230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5">
      <c r="A50" s="216"/>
      <c r="B50" s="217"/>
      <c r="C50" s="254" t="s">
        <v>231</v>
      </c>
      <c r="D50" s="248"/>
      <c r="E50" s="249"/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09"/>
      <c r="AA50" s="209"/>
      <c r="AB50" s="209"/>
      <c r="AC50" s="209"/>
      <c r="AD50" s="209"/>
      <c r="AE50" s="209"/>
      <c r="AF50" s="209"/>
      <c r="AG50" s="209" t="s">
        <v>209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3" x14ac:dyDescent="0.25">
      <c r="A51" s="216"/>
      <c r="B51" s="217"/>
      <c r="C51" s="254" t="s">
        <v>244</v>
      </c>
      <c r="D51" s="248"/>
      <c r="E51" s="249">
        <v>7.4749999999999996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09"/>
      <c r="AA51" s="209"/>
      <c r="AB51" s="209"/>
      <c r="AC51" s="209"/>
      <c r="AD51" s="209"/>
      <c r="AE51" s="209"/>
      <c r="AF51" s="209"/>
      <c r="AG51" s="209" t="s">
        <v>209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5">
      <c r="A52" s="216"/>
      <c r="B52" s="217"/>
      <c r="C52" s="244"/>
      <c r="D52" s="240"/>
      <c r="E52" s="240"/>
      <c r="F52" s="240"/>
      <c r="G52" s="24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09"/>
      <c r="AA52" s="209"/>
      <c r="AB52" s="209"/>
      <c r="AC52" s="209"/>
      <c r="AD52" s="209"/>
      <c r="AE52" s="209"/>
      <c r="AF52" s="209"/>
      <c r="AG52" s="209" t="s">
        <v>185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30">
        <v>7</v>
      </c>
      <c r="B53" s="231" t="s">
        <v>245</v>
      </c>
      <c r="C53" s="242" t="s">
        <v>246</v>
      </c>
      <c r="D53" s="232" t="s">
        <v>227</v>
      </c>
      <c r="E53" s="233">
        <v>3.7374999999999998</v>
      </c>
      <c r="F53" s="234"/>
      <c r="G53" s="235">
        <f>ROUND(E53*F53,2)</f>
        <v>0</v>
      </c>
      <c r="H53" s="234"/>
      <c r="I53" s="235">
        <f>ROUND(E53*H53,2)</f>
        <v>0</v>
      </c>
      <c r="J53" s="234"/>
      <c r="K53" s="235">
        <f>ROUND(E53*J53,2)</f>
        <v>0</v>
      </c>
      <c r="L53" s="235">
        <v>21</v>
      </c>
      <c r="M53" s="235">
        <f>G53*(1+L53/100)</f>
        <v>0</v>
      </c>
      <c r="N53" s="233">
        <v>1.7</v>
      </c>
      <c r="O53" s="233">
        <f>ROUND(E53*N53,2)</f>
        <v>6.35</v>
      </c>
      <c r="P53" s="233">
        <v>0</v>
      </c>
      <c r="Q53" s="233">
        <f>ROUND(E53*P53,2)</f>
        <v>0</v>
      </c>
      <c r="R53" s="235" t="s">
        <v>228</v>
      </c>
      <c r="S53" s="235" t="s">
        <v>178</v>
      </c>
      <c r="T53" s="236" t="s">
        <v>178</v>
      </c>
      <c r="U53" s="220">
        <v>1.587</v>
      </c>
      <c r="V53" s="220">
        <f>ROUND(E53*U53,2)</f>
        <v>5.93</v>
      </c>
      <c r="W53" s="220"/>
      <c r="X53" s="220" t="s">
        <v>206</v>
      </c>
      <c r="Y53" s="220" t="s">
        <v>181</v>
      </c>
      <c r="Z53" s="209"/>
      <c r="AA53" s="209"/>
      <c r="AB53" s="209"/>
      <c r="AC53" s="209"/>
      <c r="AD53" s="209"/>
      <c r="AE53" s="209"/>
      <c r="AF53" s="209"/>
      <c r="AG53" s="209" t="s">
        <v>207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21" outlineLevel="2" x14ac:dyDescent="0.25">
      <c r="A54" s="216"/>
      <c r="B54" s="217"/>
      <c r="C54" s="255" t="s">
        <v>247</v>
      </c>
      <c r="D54" s="250"/>
      <c r="E54" s="250"/>
      <c r="F54" s="250"/>
      <c r="G54" s="25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09"/>
      <c r="AA54" s="209"/>
      <c r="AB54" s="209"/>
      <c r="AC54" s="209"/>
      <c r="AD54" s="209"/>
      <c r="AE54" s="209"/>
      <c r="AF54" s="209"/>
      <c r="AG54" s="209" t="s">
        <v>230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37" t="str">
        <f>C54</f>
        <v>sypaninou z vhodných hornin tř. 1 - 4 nebo materiálem připraveným podél výkopu ve vzdálenosti do 3 m od jeho kraje, pro jakoukoliv hloubku výkopu a jakoukoliv míru zhutnění,</v>
      </c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54" t="s">
        <v>248</v>
      </c>
      <c r="D55" s="248"/>
      <c r="E55" s="249"/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209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5">
      <c r="A56" s="216"/>
      <c r="B56" s="217"/>
      <c r="C56" s="254" t="s">
        <v>231</v>
      </c>
      <c r="D56" s="248"/>
      <c r="E56" s="249"/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09"/>
      <c r="AA56" s="209"/>
      <c r="AB56" s="209"/>
      <c r="AC56" s="209"/>
      <c r="AD56" s="209"/>
      <c r="AE56" s="209"/>
      <c r="AF56" s="209"/>
      <c r="AG56" s="209" t="s">
        <v>209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3" x14ac:dyDescent="0.25">
      <c r="A57" s="216"/>
      <c r="B57" s="217"/>
      <c r="C57" s="254" t="s">
        <v>232</v>
      </c>
      <c r="D57" s="248"/>
      <c r="E57" s="249">
        <v>3.7374999999999998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09"/>
      <c r="AA57" s="209"/>
      <c r="AB57" s="209"/>
      <c r="AC57" s="209"/>
      <c r="AD57" s="209"/>
      <c r="AE57" s="209"/>
      <c r="AF57" s="209"/>
      <c r="AG57" s="209" t="s">
        <v>209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5">
      <c r="A58" s="216"/>
      <c r="B58" s="217"/>
      <c r="C58" s="244"/>
      <c r="D58" s="240"/>
      <c r="E58" s="240"/>
      <c r="F58" s="240"/>
      <c r="G58" s="24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09"/>
      <c r="AA58" s="209"/>
      <c r="AB58" s="209"/>
      <c r="AC58" s="209"/>
      <c r="AD58" s="209"/>
      <c r="AE58" s="209"/>
      <c r="AF58" s="209"/>
      <c r="AG58" s="209" t="s">
        <v>185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30">
        <v>8</v>
      </c>
      <c r="B59" s="231" t="s">
        <v>249</v>
      </c>
      <c r="C59" s="242" t="s">
        <v>250</v>
      </c>
      <c r="D59" s="232" t="s">
        <v>227</v>
      </c>
      <c r="E59" s="233">
        <v>3.7374999999999998</v>
      </c>
      <c r="F59" s="234"/>
      <c r="G59" s="235">
        <f>ROUND(E59*F59,2)</f>
        <v>0</v>
      </c>
      <c r="H59" s="234"/>
      <c r="I59" s="235">
        <f>ROUND(E59*H59,2)</f>
        <v>0</v>
      </c>
      <c r="J59" s="234"/>
      <c r="K59" s="235">
        <f>ROUND(E59*J59,2)</f>
        <v>0</v>
      </c>
      <c r="L59" s="235">
        <v>21</v>
      </c>
      <c r="M59" s="235">
        <f>G59*(1+L59/100)</f>
        <v>0</v>
      </c>
      <c r="N59" s="233">
        <v>0</v>
      </c>
      <c r="O59" s="233">
        <f>ROUND(E59*N59,2)</f>
        <v>0</v>
      </c>
      <c r="P59" s="233">
        <v>0</v>
      </c>
      <c r="Q59" s="233">
        <f>ROUND(E59*P59,2)</f>
        <v>0</v>
      </c>
      <c r="R59" s="235" t="s">
        <v>228</v>
      </c>
      <c r="S59" s="235" t="s">
        <v>178</v>
      </c>
      <c r="T59" s="236" t="s">
        <v>178</v>
      </c>
      <c r="U59" s="220">
        <v>0</v>
      </c>
      <c r="V59" s="220">
        <f>ROUND(E59*U59,2)</f>
        <v>0</v>
      </c>
      <c r="W59" s="220"/>
      <c r="X59" s="220" t="s">
        <v>206</v>
      </c>
      <c r="Y59" s="220" t="s">
        <v>181</v>
      </c>
      <c r="Z59" s="209"/>
      <c r="AA59" s="209"/>
      <c r="AB59" s="209"/>
      <c r="AC59" s="209"/>
      <c r="AD59" s="209"/>
      <c r="AE59" s="209"/>
      <c r="AF59" s="209"/>
      <c r="AG59" s="209" t="s">
        <v>207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54" t="s">
        <v>231</v>
      </c>
      <c r="D60" s="248"/>
      <c r="E60" s="249"/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09"/>
      <c r="AA60" s="209"/>
      <c r="AB60" s="209"/>
      <c r="AC60" s="209"/>
      <c r="AD60" s="209"/>
      <c r="AE60" s="209"/>
      <c r="AF60" s="209"/>
      <c r="AG60" s="209" t="s">
        <v>209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16"/>
      <c r="B61" s="217"/>
      <c r="C61" s="254" t="s">
        <v>232</v>
      </c>
      <c r="D61" s="248"/>
      <c r="E61" s="249">
        <v>3.7374999999999998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09"/>
      <c r="AA61" s="209"/>
      <c r="AB61" s="209"/>
      <c r="AC61" s="209"/>
      <c r="AD61" s="209"/>
      <c r="AE61" s="209"/>
      <c r="AF61" s="209"/>
      <c r="AG61" s="209" t="s">
        <v>209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16"/>
      <c r="B62" s="217"/>
      <c r="C62" s="244"/>
      <c r="D62" s="240"/>
      <c r="E62" s="240"/>
      <c r="F62" s="240"/>
      <c r="G62" s="24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09"/>
      <c r="AA62" s="209"/>
      <c r="AB62" s="209"/>
      <c r="AC62" s="209"/>
      <c r="AD62" s="209"/>
      <c r="AE62" s="209"/>
      <c r="AF62" s="209"/>
      <c r="AG62" s="209" t="s">
        <v>185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x14ac:dyDescent="0.25">
      <c r="A63" s="223" t="s">
        <v>173</v>
      </c>
      <c r="B63" s="224" t="s">
        <v>75</v>
      </c>
      <c r="C63" s="241" t="s">
        <v>76</v>
      </c>
      <c r="D63" s="225"/>
      <c r="E63" s="226"/>
      <c r="F63" s="227"/>
      <c r="G63" s="227">
        <f>SUMIF(AG64:AG73,"&lt;&gt;NOR",G64:G73)</f>
        <v>0</v>
      </c>
      <c r="H63" s="227"/>
      <c r="I63" s="227">
        <f>SUM(I64:I73)</f>
        <v>0</v>
      </c>
      <c r="J63" s="227"/>
      <c r="K63" s="227">
        <f>SUM(K64:K73)</f>
        <v>0</v>
      </c>
      <c r="L63" s="227"/>
      <c r="M63" s="227">
        <f>SUM(M64:M73)</f>
        <v>0</v>
      </c>
      <c r="N63" s="226"/>
      <c r="O63" s="226">
        <f>SUM(O64:O73)</f>
        <v>0.64</v>
      </c>
      <c r="P63" s="226"/>
      <c r="Q63" s="226">
        <f>SUM(Q64:Q73)</f>
        <v>0</v>
      </c>
      <c r="R63" s="227"/>
      <c r="S63" s="227"/>
      <c r="T63" s="228"/>
      <c r="U63" s="222"/>
      <c r="V63" s="222">
        <f>SUM(V64:V73)</f>
        <v>15.71</v>
      </c>
      <c r="W63" s="222"/>
      <c r="X63" s="222"/>
      <c r="Y63" s="222"/>
      <c r="AG63" t="s">
        <v>174</v>
      </c>
    </row>
    <row r="64" spans="1:60" ht="20.399999999999999" outlineLevel="1" x14ac:dyDescent="0.25">
      <c r="A64" s="230">
        <v>9</v>
      </c>
      <c r="B64" s="231" t="s">
        <v>251</v>
      </c>
      <c r="C64" s="242" t="s">
        <v>252</v>
      </c>
      <c r="D64" s="232" t="s">
        <v>253</v>
      </c>
      <c r="E64" s="233">
        <v>20</v>
      </c>
      <c r="F64" s="234"/>
      <c r="G64" s="235">
        <f>ROUND(E64*F64,2)</f>
        <v>0</v>
      </c>
      <c r="H64" s="234"/>
      <c r="I64" s="235">
        <f>ROUND(E64*H64,2)</f>
        <v>0</v>
      </c>
      <c r="J64" s="234"/>
      <c r="K64" s="235">
        <f>ROUND(E64*J64,2)</f>
        <v>0</v>
      </c>
      <c r="L64" s="235">
        <v>21</v>
      </c>
      <c r="M64" s="235">
        <f>G64*(1+L64/100)</f>
        <v>0</v>
      </c>
      <c r="N64" s="233">
        <v>3.1600000000000003E-2</v>
      </c>
      <c r="O64" s="233">
        <f>ROUND(E64*N64,2)</f>
        <v>0.63</v>
      </c>
      <c r="P64" s="233">
        <v>0</v>
      </c>
      <c r="Q64" s="233">
        <f>ROUND(E64*P64,2)</f>
        <v>0</v>
      </c>
      <c r="R64" s="235" t="s">
        <v>254</v>
      </c>
      <c r="S64" s="235" t="s">
        <v>178</v>
      </c>
      <c r="T64" s="236" t="s">
        <v>178</v>
      </c>
      <c r="U64" s="220">
        <v>0.73243999999999998</v>
      </c>
      <c r="V64" s="220">
        <f>ROUND(E64*U64,2)</f>
        <v>14.65</v>
      </c>
      <c r="W64" s="220"/>
      <c r="X64" s="220" t="s">
        <v>206</v>
      </c>
      <c r="Y64" s="220" t="s">
        <v>181</v>
      </c>
      <c r="Z64" s="209"/>
      <c r="AA64" s="209"/>
      <c r="AB64" s="209"/>
      <c r="AC64" s="209"/>
      <c r="AD64" s="209"/>
      <c r="AE64" s="209"/>
      <c r="AF64" s="209"/>
      <c r="AG64" s="209" t="s">
        <v>207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5">
      <c r="A65" s="216"/>
      <c r="B65" s="217"/>
      <c r="C65" s="254" t="s">
        <v>231</v>
      </c>
      <c r="D65" s="248"/>
      <c r="E65" s="249"/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09"/>
      <c r="AA65" s="209"/>
      <c r="AB65" s="209"/>
      <c r="AC65" s="209"/>
      <c r="AD65" s="209"/>
      <c r="AE65" s="209"/>
      <c r="AF65" s="209"/>
      <c r="AG65" s="209" t="s">
        <v>209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3" x14ac:dyDescent="0.25">
      <c r="A66" s="216"/>
      <c r="B66" s="217"/>
      <c r="C66" s="254" t="s">
        <v>255</v>
      </c>
      <c r="D66" s="248"/>
      <c r="E66" s="249"/>
      <c r="F66" s="220"/>
      <c r="G66" s="22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09"/>
      <c r="AA66" s="209"/>
      <c r="AB66" s="209"/>
      <c r="AC66" s="209"/>
      <c r="AD66" s="209"/>
      <c r="AE66" s="209"/>
      <c r="AF66" s="209"/>
      <c r="AG66" s="209" t="s">
        <v>209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3" x14ac:dyDescent="0.25">
      <c r="A67" s="216"/>
      <c r="B67" s="217"/>
      <c r="C67" s="254" t="s">
        <v>256</v>
      </c>
      <c r="D67" s="248"/>
      <c r="E67" s="249">
        <v>20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09"/>
      <c r="AA67" s="209"/>
      <c r="AB67" s="209"/>
      <c r="AC67" s="209"/>
      <c r="AD67" s="209"/>
      <c r="AE67" s="209"/>
      <c r="AF67" s="209"/>
      <c r="AG67" s="209" t="s">
        <v>209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2" x14ac:dyDescent="0.25">
      <c r="A68" s="216"/>
      <c r="B68" s="217"/>
      <c r="C68" s="244"/>
      <c r="D68" s="240"/>
      <c r="E68" s="240"/>
      <c r="F68" s="240"/>
      <c r="G68" s="24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09"/>
      <c r="AA68" s="209"/>
      <c r="AB68" s="209"/>
      <c r="AC68" s="209"/>
      <c r="AD68" s="209"/>
      <c r="AE68" s="209"/>
      <c r="AF68" s="209"/>
      <c r="AG68" s="209" t="s">
        <v>185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30">
        <v>10</v>
      </c>
      <c r="B69" s="231" t="s">
        <v>257</v>
      </c>
      <c r="C69" s="242" t="s">
        <v>258</v>
      </c>
      <c r="D69" s="232" t="s">
        <v>253</v>
      </c>
      <c r="E69" s="233">
        <v>5.6</v>
      </c>
      <c r="F69" s="234"/>
      <c r="G69" s="235">
        <f>ROUND(E69*F69,2)</f>
        <v>0</v>
      </c>
      <c r="H69" s="234"/>
      <c r="I69" s="235">
        <f>ROUND(E69*H69,2)</f>
        <v>0</v>
      </c>
      <c r="J69" s="234"/>
      <c r="K69" s="235">
        <f>ROUND(E69*J69,2)</f>
        <v>0</v>
      </c>
      <c r="L69" s="235">
        <v>21</v>
      </c>
      <c r="M69" s="235">
        <f>G69*(1+L69/100)</f>
        <v>0</v>
      </c>
      <c r="N69" s="233">
        <v>2.5200000000000001E-3</v>
      </c>
      <c r="O69" s="233">
        <f>ROUND(E69*N69,2)</f>
        <v>0.01</v>
      </c>
      <c r="P69" s="233">
        <v>0</v>
      </c>
      <c r="Q69" s="233">
        <f>ROUND(E69*P69,2)</f>
        <v>0</v>
      </c>
      <c r="R69" s="235"/>
      <c r="S69" s="235" t="s">
        <v>205</v>
      </c>
      <c r="T69" s="236" t="s">
        <v>259</v>
      </c>
      <c r="U69" s="220">
        <v>0.19</v>
      </c>
      <c r="V69" s="220">
        <f>ROUND(E69*U69,2)</f>
        <v>1.06</v>
      </c>
      <c r="W69" s="220"/>
      <c r="X69" s="220" t="s">
        <v>206</v>
      </c>
      <c r="Y69" s="220" t="s">
        <v>181</v>
      </c>
      <c r="Z69" s="209"/>
      <c r="AA69" s="209"/>
      <c r="AB69" s="209"/>
      <c r="AC69" s="209"/>
      <c r="AD69" s="209"/>
      <c r="AE69" s="209"/>
      <c r="AF69" s="209"/>
      <c r="AG69" s="209" t="s">
        <v>207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54" t="s">
        <v>231</v>
      </c>
      <c r="D70" s="248"/>
      <c r="E70" s="249"/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09"/>
      <c r="AA70" s="209"/>
      <c r="AB70" s="209"/>
      <c r="AC70" s="209"/>
      <c r="AD70" s="209"/>
      <c r="AE70" s="209"/>
      <c r="AF70" s="209"/>
      <c r="AG70" s="209" t="s">
        <v>209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3" x14ac:dyDescent="0.25">
      <c r="A71" s="216"/>
      <c r="B71" s="217"/>
      <c r="C71" s="254" t="s">
        <v>260</v>
      </c>
      <c r="D71" s="248"/>
      <c r="E71" s="249"/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09"/>
      <c r="AA71" s="209"/>
      <c r="AB71" s="209"/>
      <c r="AC71" s="209"/>
      <c r="AD71" s="209"/>
      <c r="AE71" s="209"/>
      <c r="AF71" s="209"/>
      <c r="AG71" s="209" t="s">
        <v>209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3" x14ac:dyDescent="0.25">
      <c r="A72" s="216"/>
      <c r="B72" s="217"/>
      <c r="C72" s="254" t="s">
        <v>261</v>
      </c>
      <c r="D72" s="248"/>
      <c r="E72" s="249">
        <v>5.6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09"/>
      <c r="AA72" s="209"/>
      <c r="AB72" s="209"/>
      <c r="AC72" s="209"/>
      <c r="AD72" s="209"/>
      <c r="AE72" s="209"/>
      <c r="AF72" s="209"/>
      <c r="AG72" s="209" t="s">
        <v>209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2" x14ac:dyDescent="0.25">
      <c r="A73" s="216"/>
      <c r="B73" s="217"/>
      <c r="C73" s="244"/>
      <c r="D73" s="240"/>
      <c r="E73" s="240"/>
      <c r="F73" s="240"/>
      <c r="G73" s="24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09"/>
      <c r="AA73" s="209"/>
      <c r="AB73" s="209"/>
      <c r="AC73" s="209"/>
      <c r="AD73" s="209"/>
      <c r="AE73" s="209"/>
      <c r="AF73" s="209"/>
      <c r="AG73" s="209" t="s">
        <v>185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x14ac:dyDescent="0.25">
      <c r="A74" s="223" t="s">
        <v>173</v>
      </c>
      <c r="B74" s="224" t="s">
        <v>77</v>
      </c>
      <c r="C74" s="241" t="s">
        <v>78</v>
      </c>
      <c r="D74" s="225"/>
      <c r="E74" s="226"/>
      <c r="F74" s="227"/>
      <c r="G74" s="227">
        <f>SUMIF(AG75:AG96,"&lt;&gt;NOR",G75:G96)</f>
        <v>0</v>
      </c>
      <c r="H74" s="227"/>
      <c r="I74" s="227">
        <f>SUM(I75:I96)</f>
        <v>0</v>
      </c>
      <c r="J74" s="227"/>
      <c r="K74" s="227">
        <f>SUM(K75:K96)</f>
        <v>0</v>
      </c>
      <c r="L74" s="227"/>
      <c r="M74" s="227">
        <f>SUM(M75:M96)</f>
        <v>0</v>
      </c>
      <c r="N74" s="226"/>
      <c r="O74" s="226">
        <f>SUM(O75:O96)</f>
        <v>0.24</v>
      </c>
      <c r="P74" s="226"/>
      <c r="Q74" s="226">
        <f>SUM(Q75:Q96)</f>
        <v>0</v>
      </c>
      <c r="R74" s="227"/>
      <c r="S74" s="227"/>
      <c r="T74" s="228"/>
      <c r="U74" s="222"/>
      <c r="V74" s="222">
        <f>SUM(V75:V96)</f>
        <v>5.99</v>
      </c>
      <c r="W74" s="222"/>
      <c r="X74" s="222"/>
      <c r="Y74" s="222"/>
      <c r="AG74" t="s">
        <v>174</v>
      </c>
    </row>
    <row r="75" spans="1:60" ht="20.399999999999999" outlineLevel="1" x14ac:dyDescent="0.25">
      <c r="A75" s="230">
        <v>11</v>
      </c>
      <c r="B75" s="231" t="s">
        <v>262</v>
      </c>
      <c r="C75" s="242" t="s">
        <v>263</v>
      </c>
      <c r="D75" s="232" t="s">
        <v>253</v>
      </c>
      <c r="E75" s="233">
        <v>5.6</v>
      </c>
      <c r="F75" s="234"/>
      <c r="G75" s="235">
        <f>ROUND(E75*F75,2)</f>
        <v>0</v>
      </c>
      <c r="H75" s="234"/>
      <c r="I75" s="235">
        <f>ROUND(E75*H75,2)</f>
        <v>0</v>
      </c>
      <c r="J75" s="234"/>
      <c r="K75" s="235">
        <f>ROUND(E75*J75,2)</f>
        <v>0</v>
      </c>
      <c r="L75" s="235">
        <v>21</v>
      </c>
      <c r="M75" s="235">
        <f>G75*(1+L75/100)</f>
        <v>0</v>
      </c>
      <c r="N75" s="233">
        <v>3.2599999999999999E-3</v>
      </c>
      <c r="O75" s="233">
        <f>ROUND(E75*N75,2)</f>
        <v>0.02</v>
      </c>
      <c r="P75" s="233">
        <v>0</v>
      </c>
      <c r="Q75" s="233">
        <f>ROUND(E75*P75,2)</f>
        <v>0</v>
      </c>
      <c r="R75" s="235" t="s">
        <v>264</v>
      </c>
      <c r="S75" s="235" t="s">
        <v>178</v>
      </c>
      <c r="T75" s="236" t="s">
        <v>178</v>
      </c>
      <c r="U75" s="220">
        <v>0.22400999999999999</v>
      </c>
      <c r="V75" s="220">
        <f>ROUND(E75*U75,2)</f>
        <v>1.25</v>
      </c>
      <c r="W75" s="220"/>
      <c r="X75" s="220" t="s">
        <v>206</v>
      </c>
      <c r="Y75" s="220" t="s">
        <v>181</v>
      </c>
      <c r="Z75" s="209"/>
      <c r="AA75" s="209"/>
      <c r="AB75" s="209"/>
      <c r="AC75" s="209"/>
      <c r="AD75" s="209"/>
      <c r="AE75" s="209"/>
      <c r="AF75" s="209"/>
      <c r="AG75" s="209" t="s">
        <v>207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2" x14ac:dyDescent="0.25">
      <c r="A76" s="216"/>
      <c r="B76" s="217"/>
      <c r="C76" s="255" t="s">
        <v>265</v>
      </c>
      <c r="D76" s="250"/>
      <c r="E76" s="250"/>
      <c r="F76" s="250"/>
      <c r="G76" s="25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09"/>
      <c r="AA76" s="209"/>
      <c r="AB76" s="209"/>
      <c r="AC76" s="209"/>
      <c r="AD76" s="209"/>
      <c r="AE76" s="209"/>
      <c r="AF76" s="209"/>
      <c r="AG76" s="209" t="s">
        <v>230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2" x14ac:dyDescent="0.25">
      <c r="A77" s="216"/>
      <c r="B77" s="217"/>
      <c r="C77" s="254" t="s">
        <v>231</v>
      </c>
      <c r="D77" s="248"/>
      <c r="E77" s="249"/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09"/>
      <c r="AA77" s="209"/>
      <c r="AB77" s="209"/>
      <c r="AC77" s="209"/>
      <c r="AD77" s="209"/>
      <c r="AE77" s="209"/>
      <c r="AF77" s="209"/>
      <c r="AG77" s="209" t="s">
        <v>209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3" x14ac:dyDescent="0.25">
      <c r="A78" s="216"/>
      <c r="B78" s="217"/>
      <c r="C78" s="254" t="s">
        <v>260</v>
      </c>
      <c r="D78" s="248"/>
      <c r="E78" s="249"/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09"/>
      <c r="AA78" s="209"/>
      <c r="AB78" s="209"/>
      <c r="AC78" s="209"/>
      <c r="AD78" s="209"/>
      <c r="AE78" s="209"/>
      <c r="AF78" s="209"/>
      <c r="AG78" s="209" t="s">
        <v>209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3" x14ac:dyDescent="0.25">
      <c r="A79" s="216"/>
      <c r="B79" s="217"/>
      <c r="C79" s="254" t="s">
        <v>261</v>
      </c>
      <c r="D79" s="248"/>
      <c r="E79" s="249">
        <v>5.6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09"/>
      <c r="AA79" s="209"/>
      <c r="AB79" s="209"/>
      <c r="AC79" s="209"/>
      <c r="AD79" s="209"/>
      <c r="AE79" s="209"/>
      <c r="AF79" s="209"/>
      <c r="AG79" s="209" t="s">
        <v>209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5">
      <c r="A80" s="216"/>
      <c r="B80" s="217"/>
      <c r="C80" s="244"/>
      <c r="D80" s="240"/>
      <c r="E80" s="240"/>
      <c r="F80" s="240"/>
      <c r="G80" s="24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09"/>
      <c r="AA80" s="209"/>
      <c r="AB80" s="209"/>
      <c r="AC80" s="209"/>
      <c r="AD80" s="209"/>
      <c r="AE80" s="209"/>
      <c r="AF80" s="209"/>
      <c r="AG80" s="209" t="s">
        <v>185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0.399999999999999" outlineLevel="1" x14ac:dyDescent="0.25">
      <c r="A81" s="230">
        <v>12</v>
      </c>
      <c r="B81" s="231" t="s">
        <v>266</v>
      </c>
      <c r="C81" s="242" t="s">
        <v>267</v>
      </c>
      <c r="D81" s="232" t="s">
        <v>253</v>
      </c>
      <c r="E81" s="233">
        <v>5.6</v>
      </c>
      <c r="F81" s="234"/>
      <c r="G81" s="235">
        <f>ROUND(E81*F81,2)</f>
        <v>0</v>
      </c>
      <c r="H81" s="234"/>
      <c r="I81" s="235">
        <f>ROUND(E81*H81,2)</f>
        <v>0</v>
      </c>
      <c r="J81" s="234"/>
      <c r="K81" s="235">
        <f>ROUND(E81*J81,2)</f>
        <v>0</v>
      </c>
      <c r="L81" s="235">
        <v>21</v>
      </c>
      <c r="M81" s="235">
        <f>G81*(1+L81/100)</f>
        <v>0</v>
      </c>
      <c r="N81" s="233">
        <v>3.2000000000000003E-4</v>
      </c>
      <c r="O81" s="233">
        <f>ROUND(E81*N81,2)</f>
        <v>0</v>
      </c>
      <c r="P81" s="233">
        <v>0</v>
      </c>
      <c r="Q81" s="233">
        <f>ROUND(E81*P81,2)</f>
        <v>0</v>
      </c>
      <c r="R81" s="235" t="s">
        <v>264</v>
      </c>
      <c r="S81" s="235" t="s">
        <v>178</v>
      </c>
      <c r="T81" s="236" t="s">
        <v>178</v>
      </c>
      <c r="U81" s="220">
        <v>7.0000000000000007E-2</v>
      </c>
      <c r="V81" s="220">
        <f>ROUND(E81*U81,2)</f>
        <v>0.39</v>
      </c>
      <c r="W81" s="220"/>
      <c r="X81" s="220" t="s">
        <v>206</v>
      </c>
      <c r="Y81" s="220" t="s">
        <v>181</v>
      </c>
      <c r="Z81" s="209"/>
      <c r="AA81" s="209"/>
      <c r="AB81" s="209"/>
      <c r="AC81" s="209"/>
      <c r="AD81" s="209"/>
      <c r="AE81" s="209"/>
      <c r="AF81" s="209"/>
      <c r="AG81" s="209" t="s">
        <v>207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55" t="s">
        <v>265</v>
      </c>
      <c r="D82" s="250"/>
      <c r="E82" s="250"/>
      <c r="F82" s="250"/>
      <c r="G82" s="25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09"/>
      <c r="AA82" s="209"/>
      <c r="AB82" s="209"/>
      <c r="AC82" s="209"/>
      <c r="AD82" s="209"/>
      <c r="AE82" s="209"/>
      <c r="AF82" s="209"/>
      <c r="AG82" s="209" t="s">
        <v>230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2" x14ac:dyDescent="0.25">
      <c r="A83" s="216"/>
      <c r="B83" s="217"/>
      <c r="C83" s="254" t="s">
        <v>231</v>
      </c>
      <c r="D83" s="248"/>
      <c r="E83" s="249"/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09"/>
      <c r="AA83" s="209"/>
      <c r="AB83" s="209"/>
      <c r="AC83" s="209"/>
      <c r="AD83" s="209"/>
      <c r="AE83" s="209"/>
      <c r="AF83" s="209"/>
      <c r="AG83" s="209" t="s">
        <v>209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5">
      <c r="A84" s="216"/>
      <c r="B84" s="217"/>
      <c r="C84" s="254" t="s">
        <v>260</v>
      </c>
      <c r="D84" s="248"/>
      <c r="E84" s="249"/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09"/>
      <c r="AA84" s="209"/>
      <c r="AB84" s="209"/>
      <c r="AC84" s="209"/>
      <c r="AD84" s="209"/>
      <c r="AE84" s="209"/>
      <c r="AF84" s="209"/>
      <c r="AG84" s="209" t="s">
        <v>209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3" x14ac:dyDescent="0.25">
      <c r="A85" s="216"/>
      <c r="B85" s="217"/>
      <c r="C85" s="254" t="s">
        <v>261</v>
      </c>
      <c r="D85" s="248"/>
      <c r="E85" s="249">
        <v>5.6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09"/>
      <c r="AA85" s="209"/>
      <c r="AB85" s="209"/>
      <c r="AC85" s="209"/>
      <c r="AD85" s="209"/>
      <c r="AE85" s="209"/>
      <c r="AF85" s="209"/>
      <c r="AG85" s="209" t="s">
        <v>209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2" x14ac:dyDescent="0.25">
      <c r="A86" s="216"/>
      <c r="B86" s="217"/>
      <c r="C86" s="244"/>
      <c r="D86" s="240"/>
      <c r="E86" s="240"/>
      <c r="F86" s="240"/>
      <c r="G86" s="24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09"/>
      <c r="AA86" s="209"/>
      <c r="AB86" s="209"/>
      <c r="AC86" s="209"/>
      <c r="AD86" s="209"/>
      <c r="AE86" s="209"/>
      <c r="AF86" s="209"/>
      <c r="AG86" s="209" t="s">
        <v>185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30">
        <v>13</v>
      </c>
      <c r="B87" s="231" t="s">
        <v>268</v>
      </c>
      <c r="C87" s="242" t="s">
        <v>269</v>
      </c>
      <c r="D87" s="232" t="s">
        <v>253</v>
      </c>
      <c r="E87" s="233">
        <v>5.6</v>
      </c>
      <c r="F87" s="234"/>
      <c r="G87" s="235">
        <f>ROUND(E87*F87,2)</f>
        <v>0</v>
      </c>
      <c r="H87" s="234"/>
      <c r="I87" s="235">
        <f>ROUND(E87*H87,2)</f>
        <v>0</v>
      </c>
      <c r="J87" s="234"/>
      <c r="K87" s="235">
        <f>ROUND(E87*J87,2)</f>
        <v>0</v>
      </c>
      <c r="L87" s="235">
        <v>21</v>
      </c>
      <c r="M87" s="235">
        <f>G87*(1+L87/100)</f>
        <v>0</v>
      </c>
      <c r="N87" s="233">
        <v>3.6150000000000002E-2</v>
      </c>
      <c r="O87" s="233">
        <f>ROUND(E87*N87,2)</f>
        <v>0.2</v>
      </c>
      <c r="P87" s="233">
        <v>0</v>
      </c>
      <c r="Q87" s="233">
        <f>ROUND(E87*P87,2)</f>
        <v>0</v>
      </c>
      <c r="R87" s="235" t="s">
        <v>264</v>
      </c>
      <c r="S87" s="235" t="s">
        <v>178</v>
      </c>
      <c r="T87" s="236" t="s">
        <v>178</v>
      </c>
      <c r="U87" s="220">
        <v>0.41402</v>
      </c>
      <c r="V87" s="220">
        <f>ROUND(E87*U87,2)</f>
        <v>2.3199999999999998</v>
      </c>
      <c r="W87" s="220"/>
      <c r="X87" s="220" t="s">
        <v>206</v>
      </c>
      <c r="Y87" s="220" t="s">
        <v>181</v>
      </c>
      <c r="Z87" s="209"/>
      <c r="AA87" s="209"/>
      <c r="AB87" s="209"/>
      <c r="AC87" s="209"/>
      <c r="AD87" s="209"/>
      <c r="AE87" s="209"/>
      <c r="AF87" s="209"/>
      <c r="AG87" s="209" t="s">
        <v>207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16"/>
      <c r="B88" s="217"/>
      <c r="C88" s="254" t="s">
        <v>231</v>
      </c>
      <c r="D88" s="248"/>
      <c r="E88" s="249"/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09"/>
      <c r="AA88" s="209"/>
      <c r="AB88" s="209"/>
      <c r="AC88" s="209"/>
      <c r="AD88" s="209"/>
      <c r="AE88" s="209"/>
      <c r="AF88" s="209"/>
      <c r="AG88" s="209" t="s">
        <v>209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3" x14ac:dyDescent="0.25">
      <c r="A89" s="216"/>
      <c r="B89" s="217"/>
      <c r="C89" s="254" t="s">
        <v>260</v>
      </c>
      <c r="D89" s="248"/>
      <c r="E89" s="249"/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09"/>
      <c r="AA89" s="209"/>
      <c r="AB89" s="209"/>
      <c r="AC89" s="209"/>
      <c r="AD89" s="209"/>
      <c r="AE89" s="209"/>
      <c r="AF89" s="209"/>
      <c r="AG89" s="209" t="s">
        <v>209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5">
      <c r="A90" s="216"/>
      <c r="B90" s="217"/>
      <c r="C90" s="254" t="s">
        <v>261</v>
      </c>
      <c r="D90" s="248"/>
      <c r="E90" s="249">
        <v>5.6</v>
      </c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09"/>
      <c r="AA90" s="209"/>
      <c r="AB90" s="209"/>
      <c r="AC90" s="209"/>
      <c r="AD90" s="209"/>
      <c r="AE90" s="209"/>
      <c r="AF90" s="209"/>
      <c r="AG90" s="209" t="s">
        <v>209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5">
      <c r="A91" s="216"/>
      <c r="B91" s="217"/>
      <c r="C91" s="244"/>
      <c r="D91" s="240"/>
      <c r="E91" s="240"/>
      <c r="F91" s="240"/>
      <c r="G91" s="24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09"/>
      <c r="AA91" s="209"/>
      <c r="AB91" s="209"/>
      <c r="AC91" s="209"/>
      <c r="AD91" s="209"/>
      <c r="AE91" s="209"/>
      <c r="AF91" s="209"/>
      <c r="AG91" s="209" t="s">
        <v>185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ht="20.399999999999999" outlineLevel="1" x14ac:dyDescent="0.25">
      <c r="A92" s="230">
        <v>14</v>
      </c>
      <c r="B92" s="231" t="s">
        <v>270</v>
      </c>
      <c r="C92" s="242" t="s">
        <v>271</v>
      </c>
      <c r="D92" s="232" t="s">
        <v>253</v>
      </c>
      <c r="E92" s="233">
        <v>5.6</v>
      </c>
      <c r="F92" s="234"/>
      <c r="G92" s="235">
        <f>ROUND(E92*F92,2)</f>
        <v>0</v>
      </c>
      <c r="H92" s="234"/>
      <c r="I92" s="235">
        <f>ROUND(E92*H92,2)</f>
        <v>0</v>
      </c>
      <c r="J92" s="234"/>
      <c r="K92" s="235">
        <f>ROUND(E92*J92,2)</f>
        <v>0</v>
      </c>
      <c r="L92" s="235">
        <v>21</v>
      </c>
      <c r="M92" s="235">
        <f>G92*(1+L92/100)</f>
        <v>0</v>
      </c>
      <c r="N92" s="233">
        <v>3.6700000000000001E-3</v>
      </c>
      <c r="O92" s="233">
        <f>ROUND(E92*N92,2)</f>
        <v>0.02</v>
      </c>
      <c r="P92" s="233">
        <v>0</v>
      </c>
      <c r="Q92" s="233">
        <f>ROUND(E92*P92,2)</f>
        <v>0</v>
      </c>
      <c r="R92" s="235" t="s">
        <v>264</v>
      </c>
      <c r="S92" s="235" t="s">
        <v>178</v>
      </c>
      <c r="T92" s="236" t="s">
        <v>178</v>
      </c>
      <c r="U92" s="220">
        <v>0.36199999999999999</v>
      </c>
      <c r="V92" s="220">
        <f>ROUND(E92*U92,2)</f>
        <v>2.0299999999999998</v>
      </c>
      <c r="W92" s="220"/>
      <c r="X92" s="220" t="s">
        <v>206</v>
      </c>
      <c r="Y92" s="220" t="s">
        <v>181</v>
      </c>
      <c r="Z92" s="209"/>
      <c r="AA92" s="209"/>
      <c r="AB92" s="209"/>
      <c r="AC92" s="209"/>
      <c r="AD92" s="209"/>
      <c r="AE92" s="209"/>
      <c r="AF92" s="209"/>
      <c r="AG92" s="209" t="s">
        <v>207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2" x14ac:dyDescent="0.25">
      <c r="A93" s="216"/>
      <c r="B93" s="217"/>
      <c r="C93" s="254" t="s">
        <v>231</v>
      </c>
      <c r="D93" s="248"/>
      <c r="E93" s="249"/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09"/>
      <c r="AA93" s="209"/>
      <c r="AB93" s="209"/>
      <c r="AC93" s="209"/>
      <c r="AD93" s="209"/>
      <c r="AE93" s="209"/>
      <c r="AF93" s="209"/>
      <c r="AG93" s="209" t="s">
        <v>209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3" x14ac:dyDescent="0.25">
      <c r="A94" s="216"/>
      <c r="B94" s="217"/>
      <c r="C94" s="254" t="s">
        <v>260</v>
      </c>
      <c r="D94" s="248"/>
      <c r="E94" s="249"/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09"/>
      <c r="AA94" s="209"/>
      <c r="AB94" s="209"/>
      <c r="AC94" s="209"/>
      <c r="AD94" s="209"/>
      <c r="AE94" s="209"/>
      <c r="AF94" s="209"/>
      <c r="AG94" s="209" t="s">
        <v>209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5">
      <c r="A95" s="216"/>
      <c r="B95" s="217"/>
      <c r="C95" s="254" t="s">
        <v>261</v>
      </c>
      <c r="D95" s="248"/>
      <c r="E95" s="249">
        <v>5.6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09"/>
      <c r="AA95" s="209"/>
      <c r="AB95" s="209"/>
      <c r="AC95" s="209"/>
      <c r="AD95" s="209"/>
      <c r="AE95" s="209"/>
      <c r="AF95" s="209"/>
      <c r="AG95" s="209" t="s">
        <v>209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5">
      <c r="A96" s="216"/>
      <c r="B96" s="217"/>
      <c r="C96" s="244"/>
      <c r="D96" s="240"/>
      <c r="E96" s="240"/>
      <c r="F96" s="240"/>
      <c r="G96" s="24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09"/>
      <c r="AA96" s="209"/>
      <c r="AB96" s="209"/>
      <c r="AC96" s="209"/>
      <c r="AD96" s="209"/>
      <c r="AE96" s="209"/>
      <c r="AF96" s="209"/>
      <c r="AG96" s="209" t="s">
        <v>185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x14ac:dyDescent="0.25">
      <c r="A97" s="223" t="s">
        <v>173</v>
      </c>
      <c r="B97" s="224" t="s">
        <v>79</v>
      </c>
      <c r="C97" s="241" t="s">
        <v>80</v>
      </c>
      <c r="D97" s="225"/>
      <c r="E97" s="226"/>
      <c r="F97" s="227"/>
      <c r="G97" s="227">
        <f>SUMIF(AG98:AG121,"&lt;&gt;NOR",G98:G121)</f>
        <v>0</v>
      </c>
      <c r="H97" s="227"/>
      <c r="I97" s="227">
        <f>SUM(I98:I121)</f>
        <v>0</v>
      </c>
      <c r="J97" s="227"/>
      <c r="K97" s="227">
        <f>SUM(K98:K121)</f>
        <v>0</v>
      </c>
      <c r="L97" s="227"/>
      <c r="M97" s="227">
        <f>SUM(M98:M121)</f>
        <v>0</v>
      </c>
      <c r="N97" s="226"/>
      <c r="O97" s="226">
        <f>SUM(O98:O121)</f>
        <v>5.13</v>
      </c>
      <c r="P97" s="226"/>
      <c r="Q97" s="226">
        <f>SUM(Q98:Q121)</f>
        <v>0</v>
      </c>
      <c r="R97" s="227"/>
      <c r="S97" s="227"/>
      <c r="T97" s="228"/>
      <c r="U97" s="222"/>
      <c r="V97" s="222">
        <f>SUM(V98:V121)</f>
        <v>14.23</v>
      </c>
      <c r="W97" s="222"/>
      <c r="X97" s="222"/>
      <c r="Y97" s="222"/>
      <c r="AG97" t="s">
        <v>174</v>
      </c>
    </row>
    <row r="98" spans="1:60" outlineLevel="1" x14ac:dyDescent="0.25">
      <c r="A98" s="230">
        <v>15</v>
      </c>
      <c r="B98" s="231" t="s">
        <v>272</v>
      </c>
      <c r="C98" s="242" t="s">
        <v>273</v>
      </c>
      <c r="D98" s="232" t="s">
        <v>227</v>
      </c>
      <c r="E98" s="233">
        <v>1.96</v>
      </c>
      <c r="F98" s="234"/>
      <c r="G98" s="235">
        <f>ROUND(E98*F98,2)</f>
        <v>0</v>
      </c>
      <c r="H98" s="234"/>
      <c r="I98" s="235">
        <f>ROUND(E98*H98,2)</f>
        <v>0</v>
      </c>
      <c r="J98" s="234"/>
      <c r="K98" s="235">
        <f>ROUND(E98*J98,2)</f>
        <v>0</v>
      </c>
      <c r="L98" s="235">
        <v>21</v>
      </c>
      <c r="M98" s="235">
        <f>G98*(1+L98/100)</f>
        <v>0</v>
      </c>
      <c r="N98" s="233">
        <v>2.5249999999999999</v>
      </c>
      <c r="O98" s="233">
        <f>ROUND(E98*N98,2)</f>
        <v>4.95</v>
      </c>
      <c r="P98" s="233">
        <v>0</v>
      </c>
      <c r="Q98" s="233">
        <f>ROUND(E98*P98,2)</f>
        <v>0</v>
      </c>
      <c r="R98" s="235" t="s">
        <v>264</v>
      </c>
      <c r="S98" s="235" t="s">
        <v>178</v>
      </c>
      <c r="T98" s="236" t="s">
        <v>178</v>
      </c>
      <c r="U98" s="220">
        <v>2.3170000000000002</v>
      </c>
      <c r="V98" s="220">
        <f>ROUND(E98*U98,2)</f>
        <v>4.54</v>
      </c>
      <c r="W98" s="220"/>
      <c r="X98" s="220" t="s">
        <v>206</v>
      </c>
      <c r="Y98" s="220" t="s">
        <v>181</v>
      </c>
      <c r="Z98" s="209"/>
      <c r="AA98" s="209"/>
      <c r="AB98" s="209"/>
      <c r="AC98" s="209"/>
      <c r="AD98" s="209"/>
      <c r="AE98" s="209"/>
      <c r="AF98" s="209"/>
      <c r="AG98" s="209" t="s">
        <v>207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2" x14ac:dyDescent="0.25">
      <c r="A99" s="216"/>
      <c r="B99" s="217"/>
      <c r="C99" s="255" t="s">
        <v>274</v>
      </c>
      <c r="D99" s="250"/>
      <c r="E99" s="250"/>
      <c r="F99" s="250"/>
      <c r="G99" s="25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09"/>
      <c r="AA99" s="209"/>
      <c r="AB99" s="209"/>
      <c r="AC99" s="209"/>
      <c r="AD99" s="209"/>
      <c r="AE99" s="209"/>
      <c r="AF99" s="209"/>
      <c r="AG99" s="209" t="s">
        <v>230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2" x14ac:dyDescent="0.25">
      <c r="A100" s="216"/>
      <c r="B100" s="217"/>
      <c r="C100" s="256" t="s">
        <v>275</v>
      </c>
      <c r="D100" s="251"/>
      <c r="E100" s="251"/>
      <c r="F100" s="251"/>
      <c r="G100" s="251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09"/>
      <c r="AA100" s="209"/>
      <c r="AB100" s="209"/>
      <c r="AC100" s="209"/>
      <c r="AD100" s="209"/>
      <c r="AE100" s="209"/>
      <c r="AF100" s="209"/>
      <c r="AG100" s="209" t="s">
        <v>184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2" x14ac:dyDescent="0.25">
      <c r="A101" s="216"/>
      <c r="B101" s="217"/>
      <c r="C101" s="254" t="s">
        <v>231</v>
      </c>
      <c r="D101" s="248"/>
      <c r="E101" s="249"/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09"/>
      <c r="AA101" s="209"/>
      <c r="AB101" s="209"/>
      <c r="AC101" s="209"/>
      <c r="AD101" s="209"/>
      <c r="AE101" s="209"/>
      <c r="AF101" s="209"/>
      <c r="AG101" s="209" t="s">
        <v>209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5">
      <c r="A102" s="216"/>
      <c r="B102" s="217"/>
      <c r="C102" s="254" t="s">
        <v>276</v>
      </c>
      <c r="D102" s="248"/>
      <c r="E102" s="249"/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09"/>
      <c r="AA102" s="209"/>
      <c r="AB102" s="209"/>
      <c r="AC102" s="209"/>
      <c r="AD102" s="209"/>
      <c r="AE102" s="209"/>
      <c r="AF102" s="209"/>
      <c r="AG102" s="209" t="s">
        <v>209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5">
      <c r="A103" s="216"/>
      <c r="B103" s="217"/>
      <c r="C103" s="254" t="s">
        <v>277</v>
      </c>
      <c r="D103" s="248"/>
      <c r="E103" s="249">
        <v>1.96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09"/>
      <c r="AA103" s="209"/>
      <c r="AB103" s="209"/>
      <c r="AC103" s="209"/>
      <c r="AD103" s="209"/>
      <c r="AE103" s="209"/>
      <c r="AF103" s="209"/>
      <c r="AG103" s="209" t="s">
        <v>209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2" x14ac:dyDescent="0.25">
      <c r="A104" s="216"/>
      <c r="B104" s="217"/>
      <c r="C104" s="244"/>
      <c r="D104" s="240"/>
      <c r="E104" s="240"/>
      <c r="F104" s="240"/>
      <c r="G104" s="24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09"/>
      <c r="AA104" s="209"/>
      <c r="AB104" s="209"/>
      <c r="AC104" s="209"/>
      <c r="AD104" s="209"/>
      <c r="AE104" s="209"/>
      <c r="AF104" s="209"/>
      <c r="AG104" s="209" t="s">
        <v>185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30">
        <v>16</v>
      </c>
      <c r="B105" s="231" t="s">
        <v>278</v>
      </c>
      <c r="C105" s="242" t="s">
        <v>279</v>
      </c>
      <c r="D105" s="232" t="s">
        <v>227</v>
      </c>
      <c r="E105" s="233">
        <v>1.96</v>
      </c>
      <c r="F105" s="234"/>
      <c r="G105" s="235">
        <f>ROUND(E105*F105,2)</f>
        <v>0</v>
      </c>
      <c r="H105" s="234"/>
      <c r="I105" s="235">
        <f>ROUND(E105*H105,2)</f>
        <v>0</v>
      </c>
      <c r="J105" s="234"/>
      <c r="K105" s="235">
        <f>ROUND(E105*J105,2)</f>
        <v>0</v>
      </c>
      <c r="L105" s="235">
        <v>21</v>
      </c>
      <c r="M105" s="235">
        <f>G105*(1+L105/100)</f>
        <v>0</v>
      </c>
      <c r="N105" s="233">
        <v>0</v>
      </c>
      <c r="O105" s="233">
        <f>ROUND(E105*N105,2)</f>
        <v>0</v>
      </c>
      <c r="P105" s="233">
        <v>0</v>
      </c>
      <c r="Q105" s="233">
        <f>ROUND(E105*P105,2)</f>
        <v>0</v>
      </c>
      <c r="R105" s="235" t="s">
        <v>264</v>
      </c>
      <c r="S105" s="235" t="s">
        <v>178</v>
      </c>
      <c r="T105" s="236" t="s">
        <v>178</v>
      </c>
      <c r="U105" s="220">
        <v>0.20499999999999999</v>
      </c>
      <c r="V105" s="220">
        <f>ROUND(E105*U105,2)</f>
        <v>0.4</v>
      </c>
      <c r="W105" s="220"/>
      <c r="X105" s="220" t="s">
        <v>206</v>
      </c>
      <c r="Y105" s="220" t="s">
        <v>181</v>
      </c>
      <c r="Z105" s="209"/>
      <c r="AA105" s="209"/>
      <c r="AB105" s="209"/>
      <c r="AC105" s="209"/>
      <c r="AD105" s="209"/>
      <c r="AE105" s="209"/>
      <c r="AF105" s="209"/>
      <c r="AG105" s="209" t="s">
        <v>207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5">
      <c r="A106" s="216"/>
      <c r="B106" s="217"/>
      <c r="C106" s="255" t="s">
        <v>280</v>
      </c>
      <c r="D106" s="250"/>
      <c r="E106" s="250"/>
      <c r="F106" s="250"/>
      <c r="G106" s="25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09"/>
      <c r="AA106" s="209"/>
      <c r="AB106" s="209"/>
      <c r="AC106" s="209"/>
      <c r="AD106" s="209"/>
      <c r="AE106" s="209"/>
      <c r="AF106" s="209"/>
      <c r="AG106" s="209" t="s">
        <v>230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2" x14ac:dyDescent="0.25">
      <c r="A107" s="216"/>
      <c r="B107" s="217"/>
      <c r="C107" s="254" t="s">
        <v>231</v>
      </c>
      <c r="D107" s="248"/>
      <c r="E107" s="249"/>
      <c r="F107" s="220"/>
      <c r="G107" s="220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09"/>
      <c r="AA107" s="209"/>
      <c r="AB107" s="209"/>
      <c r="AC107" s="209"/>
      <c r="AD107" s="209"/>
      <c r="AE107" s="209"/>
      <c r="AF107" s="209"/>
      <c r="AG107" s="209" t="s">
        <v>209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5">
      <c r="A108" s="216"/>
      <c r="B108" s="217"/>
      <c r="C108" s="254" t="s">
        <v>276</v>
      </c>
      <c r="D108" s="248"/>
      <c r="E108" s="249"/>
      <c r="F108" s="220"/>
      <c r="G108" s="220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09"/>
      <c r="AA108" s="209"/>
      <c r="AB108" s="209"/>
      <c r="AC108" s="209"/>
      <c r="AD108" s="209"/>
      <c r="AE108" s="209"/>
      <c r="AF108" s="209"/>
      <c r="AG108" s="209" t="s">
        <v>209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16"/>
      <c r="B109" s="217"/>
      <c r="C109" s="254" t="s">
        <v>277</v>
      </c>
      <c r="D109" s="248"/>
      <c r="E109" s="249">
        <v>1.96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09"/>
      <c r="AA109" s="209"/>
      <c r="AB109" s="209"/>
      <c r="AC109" s="209"/>
      <c r="AD109" s="209"/>
      <c r="AE109" s="209"/>
      <c r="AF109" s="209"/>
      <c r="AG109" s="209" t="s">
        <v>209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2" x14ac:dyDescent="0.25">
      <c r="A110" s="216"/>
      <c r="B110" s="217"/>
      <c r="C110" s="244"/>
      <c r="D110" s="240"/>
      <c r="E110" s="240"/>
      <c r="F110" s="240"/>
      <c r="G110" s="24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09"/>
      <c r="AA110" s="209"/>
      <c r="AB110" s="209"/>
      <c r="AC110" s="209"/>
      <c r="AD110" s="209"/>
      <c r="AE110" s="209"/>
      <c r="AF110" s="209"/>
      <c r="AG110" s="209" t="s">
        <v>185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30">
        <v>17</v>
      </c>
      <c r="B111" s="231" t="s">
        <v>281</v>
      </c>
      <c r="C111" s="242" t="s">
        <v>282</v>
      </c>
      <c r="D111" s="232" t="s">
        <v>283</v>
      </c>
      <c r="E111" s="233">
        <v>0.14877000000000001</v>
      </c>
      <c r="F111" s="234"/>
      <c r="G111" s="235">
        <f>ROUND(E111*F111,2)</f>
        <v>0</v>
      </c>
      <c r="H111" s="234"/>
      <c r="I111" s="235">
        <f>ROUND(E111*H111,2)</f>
        <v>0</v>
      </c>
      <c r="J111" s="234"/>
      <c r="K111" s="235">
        <f>ROUND(E111*J111,2)</f>
        <v>0</v>
      </c>
      <c r="L111" s="235">
        <v>21</v>
      </c>
      <c r="M111" s="235">
        <f>G111*(1+L111/100)</f>
        <v>0</v>
      </c>
      <c r="N111" s="233">
        <v>1.0800399999999999</v>
      </c>
      <c r="O111" s="233">
        <f>ROUND(E111*N111,2)</f>
        <v>0.16</v>
      </c>
      <c r="P111" s="233">
        <v>0</v>
      </c>
      <c r="Q111" s="233">
        <f>ROUND(E111*P111,2)</f>
        <v>0</v>
      </c>
      <c r="R111" s="235" t="s">
        <v>264</v>
      </c>
      <c r="S111" s="235" t="s">
        <v>178</v>
      </c>
      <c r="T111" s="236" t="s">
        <v>178</v>
      </c>
      <c r="U111" s="220">
        <v>15.231</v>
      </c>
      <c r="V111" s="220">
        <f>ROUND(E111*U111,2)</f>
        <v>2.27</v>
      </c>
      <c r="W111" s="220"/>
      <c r="X111" s="220" t="s">
        <v>206</v>
      </c>
      <c r="Y111" s="220" t="s">
        <v>181</v>
      </c>
      <c r="Z111" s="209"/>
      <c r="AA111" s="209"/>
      <c r="AB111" s="209"/>
      <c r="AC111" s="209"/>
      <c r="AD111" s="209"/>
      <c r="AE111" s="209"/>
      <c r="AF111" s="209"/>
      <c r="AG111" s="209" t="s">
        <v>207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2" x14ac:dyDescent="0.25">
      <c r="A112" s="216"/>
      <c r="B112" s="217"/>
      <c r="C112" s="255" t="s">
        <v>284</v>
      </c>
      <c r="D112" s="250"/>
      <c r="E112" s="250"/>
      <c r="F112" s="250"/>
      <c r="G112" s="25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09"/>
      <c r="AA112" s="209"/>
      <c r="AB112" s="209"/>
      <c r="AC112" s="209"/>
      <c r="AD112" s="209"/>
      <c r="AE112" s="209"/>
      <c r="AF112" s="209"/>
      <c r="AG112" s="209" t="s">
        <v>230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5">
      <c r="A113" s="216"/>
      <c r="B113" s="217"/>
      <c r="C113" s="254" t="s">
        <v>231</v>
      </c>
      <c r="D113" s="248"/>
      <c r="E113" s="249"/>
      <c r="F113" s="220"/>
      <c r="G113" s="22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09"/>
      <c r="AA113" s="209"/>
      <c r="AB113" s="209"/>
      <c r="AC113" s="209"/>
      <c r="AD113" s="209"/>
      <c r="AE113" s="209"/>
      <c r="AF113" s="209"/>
      <c r="AG113" s="209" t="s">
        <v>209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3" x14ac:dyDescent="0.25">
      <c r="A114" s="216"/>
      <c r="B114" s="217"/>
      <c r="C114" s="254" t="s">
        <v>276</v>
      </c>
      <c r="D114" s="248"/>
      <c r="E114" s="249"/>
      <c r="F114" s="220"/>
      <c r="G114" s="22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09"/>
      <c r="AA114" s="209"/>
      <c r="AB114" s="209"/>
      <c r="AC114" s="209"/>
      <c r="AD114" s="209"/>
      <c r="AE114" s="209"/>
      <c r="AF114" s="209"/>
      <c r="AG114" s="209" t="s">
        <v>209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3" x14ac:dyDescent="0.25">
      <c r="A115" s="216"/>
      <c r="B115" s="217"/>
      <c r="C115" s="254" t="s">
        <v>285</v>
      </c>
      <c r="D115" s="248"/>
      <c r="E115" s="249">
        <v>0.14877000000000001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09"/>
      <c r="AA115" s="209"/>
      <c r="AB115" s="209"/>
      <c r="AC115" s="209"/>
      <c r="AD115" s="209"/>
      <c r="AE115" s="209"/>
      <c r="AF115" s="209"/>
      <c r="AG115" s="209" t="s">
        <v>209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5">
      <c r="A116" s="216"/>
      <c r="B116" s="217"/>
      <c r="C116" s="244"/>
      <c r="D116" s="240"/>
      <c r="E116" s="240"/>
      <c r="F116" s="240"/>
      <c r="G116" s="240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09"/>
      <c r="AA116" s="209"/>
      <c r="AB116" s="209"/>
      <c r="AC116" s="209"/>
      <c r="AD116" s="209"/>
      <c r="AE116" s="209"/>
      <c r="AF116" s="209"/>
      <c r="AG116" s="209" t="s">
        <v>185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30">
        <v>18</v>
      </c>
      <c r="B117" s="231" t="s">
        <v>286</v>
      </c>
      <c r="C117" s="242" t="s">
        <v>287</v>
      </c>
      <c r="D117" s="232" t="s">
        <v>288</v>
      </c>
      <c r="E117" s="233">
        <v>25.99</v>
      </c>
      <c r="F117" s="234"/>
      <c r="G117" s="235">
        <f>ROUND(E117*F117,2)</f>
        <v>0</v>
      </c>
      <c r="H117" s="234"/>
      <c r="I117" s="235">
        <f>ROUND(E117*H117,2)</f>
        <v>0</v>
      </c>
      <c r="J117" s="234"/>
      <c r="K117" s="235">
        <f>ROUND(E117*J117,2)</f>
        <v>0</v>
      </c>
      <c r="L117" s="235">
        <v>21</v>
      </c>
      <c r="M117" s="235">
        <f>G117*(1+L117/100)</f>
        <v>0</v>
      </c>
      <c r="N117" s="233">
        <v>7.2000000000000005E-4</v>
      </c>
      <c r="O117" s="233">
        <f>ROUND(E117*N117,2)</f>
        <v>0.02</v>
      </c>
      <c r="P117" s="233">
        <v>0</v>
      </c>
      <c r="Q117" s="233">
        <f>ROUND(E117*P117,2)</f>
        <v>0</v>
      </c>
      <c r="R117" s="235"/>
      <c r="S117" s="235" t="s">
        <v>205</v>
      </c>
      <c r="T117" s="236" t="s">
        <v>179</v>
      </c>
      <c r="U117" s="220">
        <v>0.27</v>
      </c>
      <c r="V117" s="220">
        <f>ROUND(E117*U117,2)</f>
        <v>7.02</v>
      </c>
      <c r="W117" s="220"/>
      <c r="X117" s="220" t="s">
        <v>206</v>
      </c>
      <c r="Y117" s="220" t="s">
        <v>181</v>
      </c>
      <c r="Z117" s="209"/>
      <c r="AA117" s="209"/>
      <c r="AB117" s="209"/>
      <c r="AC117" s="209"/>
      <c r="AD117" s="209"/>
      <c r="AE117" s="209"/>
      <c r="AF117" s="209"/>
      <c r="AG117" s="209" t="s">
        <v>207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2" x14ac:dyDescent="0.25">
      <c r="A118" s="216"/>
      <c r="B118" s="217"/>
      <c r="C118" s="254" t="s">
        <v>231</v>
      </c>
      <c r="D118" s="248"/>
      <c r="E118" s="249"/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09"/>
      <c r="AA118" s="209"/>
      <c r="AB118" s="209"/>
      <c r="AC118" s="209"/>
      <c r="AD118" s="209"/>
      <c r="AE118" s="209"/>
      <c r="AF118" s="209"/>
      <c r="AG118" s="209" t="s">
        <v>209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5">
      <c r="A119" s="216"/>
      <c r="B119" s="217"/>
      <c r="C119" s="254" t="s">
        <v>276</v>
      </c>
      <c r="D119" s="248"/>
      <c r="E119" s="249"/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09"/>
      <c r="AA119" s="209"/>
      <c r="AB119" s="209"/>
      <c r="AC119" s="209"/>
      <c r="AD119" s="209"/>
      <c r="AE119" s="209"/>
      <c r="AF119" s="209"/>
      <c r="AG119" s="209" t="s">
        <v>209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5">
      <c r="A120" s="216"/>
      <c r="B120" s="217"/>
      <c r="C120" s="254" t="s">
        <v>289</v>
      </c>
      <c r="D120" s="248"/>
      <c r="E120" s="249">
        <v>25.99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09"/>
      <c r="AA120" s="209"/>
      <c r="AB120" s="209"/>
      <c r="AC120" s="209"/>
      <c r="AD120" s="209"/>
      <c r="AE120" s="209"/>
      <c r="AF120" s="209"/>
      <c r="AG120" s="209" t="s">
        <v>209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5">
      <c r="A121" s="216"/>
      <c r="B121" s="217"/>
      <c r="C121" s="244"/>
      <c r="D121" s="240"/>
      <c r="E121" s="240"/>
      <c r="F121" s="240"/>
      <c r="G121" s="24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09"/>
      <c r="AA121" s="209"/>
      <c r="AB121" s="209"/>
      <c r="AC121" s="209"/>
      <c r="AD121" s="209"/>
      <c r="AE121" s="209"/>
      <c r="AF121" s="209"/>
      <c r="AG121" s="209" t="s">
        <v>185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x14ac:dyDescent="0.25">
      <c r="A122" s="223" t="s">
        <v>173</v>
      </c>
      <c r="B122" s="224" t="s">
        <v>81</v>
      </c>
      <c r="C122" s="241" t="s">
        <v>82</v>
      </c>
      <c r="D122" s="225"/>
      <c r="E122" s="226"/>
      <c r="F122" s="227"/>
      <c r="G122" s="227">
        <f>SUMIF(AG123:AG127,"&lt;&gt;NOR",G123:G127)</f>
        <v>0</v>
      </c>
      <c r="H122" s="227"/>
      <c r="I122" s="227">
        <f>SUM(I123:I127)</f>
        <v>0</v>
      </c>
      <c r="J122" s="227"/>
      <c r="K122" s="227">
        <f>SUM(K123:K127)</f>
        <v>0</v>
      </c>
      <c r="L122" s="227"/>
      <c r="M122" s="227">
        <f>SUM(M123:M127)</f>
        <v>0</v>
      </c>
      <c r="N122" s="226"/>
      <c r="O122" s="226">
        <f>SUM(O123:O127)</f>
        <v>0.05</v>
      </c>
      <c r="P122" s="226"/>
      <c r="Q122" s="226">
        <f>SUM(Q123:Q127)</f>
        <v>0</v>
      </c>
      <c r="R122" s="227"/>
      <c r="S122" s="227"/>
      <c r="T122" s="228"/>
      <c r="U122" s="222"/>
      <c r="V122" s="222">
        <f>SUM(V123:V127)</f>
        <v>1.0900000000000001</v>
      </c>
      <c r="W122" s="222"/>
      <c r="X122" s="222"/>
      <c r="Y122" s="222"/>
      <c r="AG122" t="s">
        <v>174</v>
      </c>
    </row>
    <row r="123" spans="1:60" ht="20.399999999999999" outlineLevel="1" x14ac:dyDescent="0.25">
      <c r="A123" s="230">
        <v>19</v>
      </c>
      <c r="B123" s="231" t="s">
        <v>290</v>
      </c>
      <c r="C123" s="242" t="s">
        <v>291</v>
      </c>
      <c r="D123" s="232" t="s">
        <v>292</v>
      </c>
      <c r="E123" s="233">
        <v>1</v>
      </c>
      <c r="F123" s="234"/>
      <c r="G123" s="235">
        <f>ROUND(E123*F123,2)</f>
        <v>0</v>
      </c>
      <c r="H123" s="234"/>
      <c r="I123" s="235">
        <f>ROUND(E123*H123,2)</f>
        <v>0</v>
      </c>
      <c r="J123" s="234"/>
      <c r="K123" s="235">
        <f>ROUND(E123*J123,2)</f>
        <v>0</v>
      </c>
      <c r="L123" s="235">
        <v>21</v>
      </c>
      <c r="M123" s="235">
        <f>G123*(1+L123/100)</f>
        <v>0</v>
      </c>
      <c r="N123" s="233">
        <v>4.7620000000000003E-2</v>
      </c>
      <c r="O123" s="233">
        <f>ROUND(E123*N123,2)</f>
        <v>0.05</v>
      </c>
      <c r="P123" s="233">
        <v>0</v>
      </c>
      <c r="Q123" s="233">
        <f>ROUND(E123*P123,2)</f>
        <v>0</v>
      </c>
      <c r="R123" s="235" t="s">
        <v>293</v>
      </c>
      <c r="S123" s="235" t="s">
        <v>178</v>
      </c>
      <c r="T123" s="236" t="s">
        <v>178</v>
      </c>
      <c r="U123" s="220">
        <v>1.0940000000000001</v>
      </c>
      <c r="V123" s="220">
        <f>ROUND(E123*U123,2)</f>
        <v>1.0900000000000001</v>
      </c>
      <c r="W123" s="220"/>
      <c r="X123" s="220" t="s">
        <v>206</v>
      </c>
      <c r="Y123" s="220" t="s">
        <v>181</v>
      </c>
      <c r="Z123" s="209"/>
      <c r="AA123" s="209"/>
      <c r="AB123" s="209"/>
      <c r="AC123" s="209"/>
      <c r="AD123" s="209"/>
      <c r="AE123" s="209"/>
      <c r="AF123" s="209"/>
      <c r="AG123" s="209" t="s">
        <v>207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2" x14ac:dyDescent="0.25">
      <c r="A124" s="216"/>
      <c r="B124" s="217"/>
      <c r="C124" s="254" t="s">
        <v>231</v>
      </c>
      <c r="D124" s="248"/>
      <c r="E124" s="249"/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09"/>
      <c r="AA124" s="209"/>
      <c r="AB124" s="209"/>
      <c r="AC124" s="209"/>
      <c r="AD124" s="209"/>
      <c r="AE124" s="209"/>
      <c r="AF124" s="209"/>
      <c r="AG124" s="209" t="s">
        <v>209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5">
      <c r="A125" s="216"/>
      <c r="B125" s="217"/>
      <c r="C125" s="254" t="s">
        <v>294</v>
      </c>
      <c r="D125" s="248"/>
      <c r="E125" s="249"/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09"/>
      <c r="AA125" s="209"/>
      <c r="AB125" s="209"/>
      <c r="AC125" s="209"/>
      <c r="AD125" s="209"/>
      <c r="AE125" s="209"/>
      <c r="AF125" s="209"/>
      <c r="AG125" s="209" t="s">
        <v>209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5">
      <c r="A126" s="216"/>
      <c r="B126" s="217"/>
      <c r="C126" s="254" t="s">
        <v>73</v>
      </c>
      <c r="D126" s="248"/>
      <c r="E126" s="249">
        <v>1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09"/>
      <c r="AA126" s="209"/>
      <c r="AB126" s="209"/>
      <c r="AC126" s="209"/>
      <c r="AD126" s="209"/>
      <c r="AE126" s="209"/>
      <c r="AF126" s="209"/>
      <c r="AG126" s="209" t="s">
        <v>209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2" x14ac:dyDescent="0.25">
      <c r="A127" s="216"/>
      <c r="B127" s="217"/>
      <c r="C127" s="244"/>
      <c r="D127" s="240"/>
      <c r="E127" s="240"/>
      <c r="F127" s="240"/>
      <c r="G127" s="240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09"/>
      <c r="AA127" s="209"/>
      <c r="AB127" s="209"/>
      <c r="AC127" s="209"/>
      <c r="AD127" s="209"/>
      <c r="AE127" s="209"/>
      <c r="AF127" s="209"/>
      <c r="AG127" s="209" t="s">
        <v>185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x14ac:dyDescent="0.25">
      <c r="A128" s="223" t="s">
        <v>173</v>
      </c>
      <c r="B128" s="224" t="s">
        <v>83</v>
      </c>
      <c r="C128" s="241" t="s">
        <v>84</v>
      </c>
      <c r="D128" s="225"/>
      <c r="E128" s="226"/>
      <c r="F128" s="227"/>
      <c r="G128" s="227">
        <f>SUMIF(AG129:AG155,"&lt;&gt;NOR",G129:G155)</f>
        <v>0</v>
      </c>
      <c r="H128" s="227"/>
      <c r="I128" s="227">
        <f>SUM(I129:I155)</f>
        <v>0</v>
      </c>
      <c r="J128" s="227"/>
      <c r="K128" s="227">
        <f>SUM(K129:K155)</f>
        <v>0</v>
      </c>
      <c r="L128" s="227"/>
      <c r="M128" s="227">
        <f>SUM(M129:M155)</f>
        <v>0</v>
      </c>
      <c r="N128" s="226"/>
      <c r="O128" s="226">
        <f>SUM(O129:O155)</f>
        <v>0</v>
      </c>
      <c r="P128" s="226"/>
      <c r="Q128" s="226">
        <f>SUM(Q129:Q155)</f>
        <v>0</v>
      </c>
      <c r="R128" s="227"/>
      <c r="S128" s="227"/>
      <c r="T128" s="228"/>
      <c r="U128" s="222"/>
      <c r="V128" s="222">
        <f>SUM(V129:V155)</f>
        <v>22.9</v>
      </c>
      <c r="W128" s="222"/>
      <c r="X128" s="222"/>
      <c r="Y128" s="222"/>
      <c r="AG128" t="s">
        <v>174</v>
      </c>
    </row>
    <row r="129" spans="1:60" ht="61.2" outlineLevel="1" x14ac:dyDescent="0.25">
      <c r="A129" s="230">
        <v>20</v>
      </c>
      <c r="B129" s="231" t="s">
        <v>295</v>
      </c>
      <c r="C129" s="242" t="s">
        <v>296</v>
      </c>
      <c r="D129" s="232" t="s">
        <v>253</v>
      </c>
      <c r="E129" s="233">
        <v>82</v>
      </c>
      <c r="F129" s="234"/>
      <c r="G129" s="235">
        <f>ROUND(E129*F129,2)</f>
        <v>0</v>
      </c>
      <c r="H129" s="234"/>
      <c r="I129" s="235">
        <f>ROUND(E129*H129,2)</f>
        <v>0</v>
      </c>
      <c r="J129" s="234"/>
      <c r="K129" s="235">
        <f>ROUND(E129*J129,2)</f>
        <v>0</v>
      </c>
      <c r="L129" s="235">
        <v>21</v>
      </c>
      <c r="M129" s="235">
        <f>G129*(1+L129/100)</f>
        <v>0</v>
      </c>
      <c r="N129" s="233">
        <v>4.0000000000000003E-5</v>
      </c>
      <c r="O129" s="233">
        <f>ROUND(E129*N129,2)</f>
        <v>0</v>
      </c>
      <c r="P129" s="233">
        <v>0</v>
      </c>
      <c r="Q129" s="233">
        <f>ROUND(E129*P129,2)</f>
        <v>0</v>
      </c>
      <c r="R129" s="235" t="s">
        <v>264</v>
      </c>
      <c r="S129" s="235" t="s">
        <v>178</v>
      </c>
      <c r="T129" s="236" t="s">
        <v>178</v>
      </c>
      <c r="U129" s="220">
        <v>0.26</v>
      </c>
      <c r="V129" s="220">
        <f>ROUND(E129*U129,2)</f>
        <v>21.32</v>
      </c>
      <c r="W129" s="220"/>
      <c r="X129" s="220" t="s">
        <v>206</v>
      </c>
      <c r="Y129" s="220" t="s">
        <v>181</v>
      </c>
      <c r="Z129" s="209"/>
      <c r="AA129" s="209"/>
      <c r="AB129" s="209"/>
      <c r="AC129" s="209"/>
      <c r="AD129" s="209"/>
      <c r="AE129" s="209"/>
      <c r="AF129" s="209"/>
      <c r="AG129" s="209" t="s">
        <v>207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5">
      <c r="A130" s="216"/>
      <c r="B130" s="217"/>
      <c r="C130" s="254" t="s">
        <v>231</v>
      </c>
      <c r="D130" s="248"/>
      <c r="E130" s="249"/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09"/>
      <c r="AA130" s="209"/>
      <c r="AB130" s="209"/>
      <c r="AC130" s="209"/>
      <c r="AD130" s="209"/>
      <c r="AE130" s="209"/>
      <c r="AF130" s="209"/>
      <c r="AG130" s="209" t="s">
        <v>209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5">
      <c r="A131" s="216"/>
      <c r="B131" s="217"/>
      <c r="C131" s="254" t="s">
        <v>297</v>
      </c>
      <c r="D131" s="248"/>
      <c r="E131" s="249"/>
      <c r="F131" s="220"/>
      <c r="G131" s="220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09"/>
      <c r="AA131" s="209"/>
      <c r="AB131" s="209"/>
      <c r="AC131" s="209"/>
      <c r="AD131" s="209"/>
      <c r="AE131" s="209"/>
      <c r="AF131" s="209"/>
      <c r="AG131" s="209" t="s">
        <v>209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3" x14ac:dyDescent="0.25">
      <c r="A132" s="216"/>
      <c r="B132" s="217"/>
      <c r="C132" s="254" t="s">
        <v>298</v>
      </c>
      <c r="D132" s="248"/>
      <c r="E132" s="249">
        <v>32</v>
      </c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09"/>
      <c r="AA132" s="209"/>
      <c r="AB132" s="209"/>
      <c r="AC132" s="209"/>
      <c r="AD132" s="209"/>
      <c r="AE132" s="209"/>
      <c r="AF132" s="209"/>
      <c r="AG132" s="209" t="s">
        <v>209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3" x14ac:dyDescent="0.25">
      <c r="A133" s="216"/>
      <c r="B133" s="217"/>
      <c r="C133" s="254" t="s">
        <v>299</v>
      </c>
      <c r="D133" s="248"/>
      <c r="E133" s="249"/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09"/>
      <c r="AA133" s="209"/>
      <c r="AB133" s="209"/>
      <c r="AC133" s="209"/>
      <c r="AD133" s="209"/>
      <c r="AE133" s="209"/>
      <c r="AF133" s="209"/>
      <c r="AG133" s="209" t="s">
        <v>209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5">
      <c r="A134" s="216"/>
      <c r="B134" s="217"/>
      <c r="C134" s="254" t="s">
        <v>300</v>
      </c>
      <c r="D134" s="248"/>
      <c r="E134" s="249">
        <v>5</v>
      </c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09"/>
      <c r="AA134" s="209"/>
      <c r="AB134" s="209"/>
      <c r="AC134" s="209"/>
      <c r="AD134" s="209"/>
      <c r="AE134" s="209"/>
      <c r="AF134" s="209"/>
      <c r="AG134" s="209" t="s">
        <v>209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5">
      <c r="A135" s="216"/>
      <c r="B135" s="217"/>
      <c r="C135" s="254" t="s">
        <v>301</v>
      </c>
      <c r="D135" s="248"/>
      <c r="E135" s="249"/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09"/>
      <c r="AA135" s="209"/>
      <c r="AB135" s="209"/>
      <c r="AC135" s="209"/>
      <c r="AD135" s="209"/>
      <c r="AE135" s="209"/>
      <c r="AF135" s="209"/>
      <c r="AG135" s="209" t="s">
        <v>209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5">
      <c r="A136" s="216"/>
      <c r="B136" s="217"/>
      <c r="C136" s="254" t="s">
        <v>302</v>
      </c>
      <c r="D136" s="248"/>
      <c r="E136" s="249">
        <v>24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09"/>
      <c r="AA136" s="209"/>
      <c r="AB136" s="209"/>
      <c r="AC136" s="209"/>
      <c r="AD136" s="209"/>
      <c r="AE136" s="209"/>
      <c r="AF136" s="209"/>
      <c r="AG136" s="209" t="s">
        <v>209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5">
      <c r="A137" s="216"/>
      <c r="B137" s="217"/>
      <c r="C137" s="254" t="s">
        <v>276</v>
      </c>
      <c r="D137" s="248"/>
      <c r="E137" s="249"/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09"/>
      <c r="AA137" s="209"/>
      <c r="AB137" s="209"/>
      <c r="AC137" s="209"/>
      <c r="AD137" s="209"/>
      <c r="AE137" s="209"/>
      <c r="AF137" s="209"/>
      <c r="AG137" s="209" t="s">
        <v>209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5">
      <c r="A138" s="216"/>
      <c r="B138" s="217"/>
      <c r="C138" s="254" t="s">
        <v>303</v>
      </c>
      <c r="D138" s="248"/>
      <c r="E138" s="249">
        <v>21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09"/>
      <c r="AA138" s="209"/>
      <c r="AB138" s="209"/>
      <c r="AC138" s="209"/>
      <c r="AD138" s="209"/>
      <c r="AE138" s="209"/>
      <c r="AF138" s="209"/>
      <c r="AG138" s="209" t="s">
        <v>209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2" x14ac:dyDescent="0.25">
      <c r="A139" s="216"/>
      <c r="B139" s="217"/>
      <c r="C139" s="244"/>
      <c r="D139" s="240"/>
      <c r="E139" s="240"/>
      <c r="F139" s="240"/>
      <c r="G139" s="240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09"/>
      <c r="AA139" s="209"/>
      <c r="AB139" s="209"/>
      <c r="AC139" s="209"/>
      <c r="AD139" s="209"/>
      <c r="AE139" s="209"/>
      <c r="AF139" s="209"/>
      <c r="AG139" s="209" t="s">
        <v>185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30">
        <v>21</v>
      </c>
      <c r="B140" s="231" t="s">
        <v>304</v>
      </c>
      <c r="C140" s="242" t="s">
        <v>305</v>
      </c>
      <c r="D140" s="232" t="s">
        <v>306</v>
      </c>
      <c r="E140" s="233">
        <v>5.44</v>
      </c>
      <c r="F140" s="234"/>
      <c r="G140" s="235">
        <f>ROUND(E140*F140,2)</f>
        <v>0</v>
      </c>
      <c r="H140" s="234"/>
      <c r="I140" s="235">
        <f>ROUND(E140*H140,2)</f>
        <v>0</v>
      </c>
      <c r="J140" s="234"/>
      <c r="K140" s="235">
        <f>ROUND(E140*J140,2)</f>
        <v>0</v>
      </c>
      <c r="L140" s="235">
        <v>21</v>
      </c>
      <c r="M140" s="235">
        <f>G140*(1+L140/100)</f>
        <v>0</v>
      </c>
      <c r="N140" s="233">
        <v>0</v>
      </c>
      <c r="O140" s="233">
        <f>ROUND(E140*N140,2)</f>
        <v>0</v>
      </c>
      <c r="P140" s="233">
        <v>0</v>
      </c>
      <c r="Q140" s="233">
        <f>ROUND(E140*P140,2)</f>
        <v>0</v>
      </c>
      <c r="R140" s="235"/>
      <c r="S140" s="235" t="s">
        <v>205</v>
      </c>
      <c r="T140" s="236" t="s">
        <v>179</v>
      </c>
      <c r="U140" s="220">
        <v>0.28999999999999998</v>
      </c>
      <c r="V140" s="220">
        <f>ROUND(E140*U140,2)</f>
        <v>1.58</v>
      </c>
      <c r="W140" s="220"/>
      <c r="X140" s="220" t="s">
        <v>206</v>
      </c>
      <c r="Y140" s="220" t="s">
        <v>181</v>
      </c>
      <c r="Z140" s="209"/>
      <c r="AA140" s="209"/>
      <c r="AB140" s="209"/>
      <c r="AC140" s="209"/>
      <c r="AD140" s="209"/>
      <c r="AE140" s="209"/>
      <c r="AF140" s="209"/>
      <c r="AG140" s="209" t="s">
        <v>207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2" x14ac:dyDescent="0.25">
      <c r="A141" s="216"/>
      <c r="B141" s="217"/>
      <c r="C141" s="243" t="s">
        <v>307</v>
      </c>
      <c r="D141" s="238"/>
      <c r="E141" s="238"/>
      <c r="F141" s="238"/>
      <c r="G141" s="238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09"/>
      <c r="AA141" s="209"/>
      <c r="AB141" s="209"/>
      <c r="AC141" s="209"/>
      <c r="AD141" s="209"/>
      <c r="AE141" s="209"/>
      <c r="AF141" s="209"/>
      <c r="AG141" s="209" t="s">
        <v>184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2" x14ac:dyDescent="0.25">
      <c r="A142" s="216"/>
      <c r="B142" s="217"/>
      <c r="C142" s="254" t="s">
        <v>231</v>
      </c>
      <c r="D142" s="248"/>
      <c r="E142" s="249"/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09"/>
      <c r="AA142" s="209"/>
      <c r="AB142" s="209"/>
      <c r="AC142" s="209"/>
      <c r="AD142" s="209"/>
      <c r="AE142" s="209"/>
      <c r="AF142" s="209"/>
      <c r="AG142" s="209" t="s">
        <v>209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5">
      <c r="A143" s="216"/>
      <c r="B143" s="217"/>
      <c r="C143" s="254" t="s">
        <v>294</v>
      </c>
      <c r="D143" s="248"/>
      <c r="E143" s="249"/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09"/>
      <c r="AA143" s="209"/>
      <c r="AB143" s="209"/>
      <c r="AC143" s="209"/>
      <c r="AD143" s="209"/>
      <c r="AE143" s="209"/>
      <c r="AF143" s="209"/>
      <c r="AG143" s="209" t="s">
        <v>209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3" x14ac:dyDescent="0.25">
      <c r="A144" s="216"/>
      <c r="B144" s="217"/>
      <c r="C144" s="254" t="s">
        <v>308</v>
      </c>
      <c r="D144" s="248"/>
      <c r="E144" s="249">
        <v>5.44</v>
      </c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09"/>
      <c r="AA144" s="209"/>
      <c r="AB144" s="209"/>
      <c r="AC144" s="209"/>
      <c r="AD144" s="209"/>
      <c r="AE144" s="209"/>
      <c r="AF144" s="209"/>
      <c r="AG144" s="209" t="s">
        <v>209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2" x14ac:dyDescent="0.25">
      <c r="A145" s="216"/>
      <c r="B145" s="217"/>
      <c r="C145" s="244"/>
      <c r="D145" s="240"/>
      <c r="E145" s="240"/>
      <c r="F145" s="240"/>
      <c r="G145" s="240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09"/>
      <c r="AA145" s="209"/>
      <c r="AB145" s="209"/>
      <c r="AC145" s="209"/>
      <c r="AD145" s="209"/>
      <c r="AE145" s="209"/>
      <c r="AF145" s="209"/>
      <c r="AG145" s="209" t="s">
        <v>185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30">
        <v>22</v>
      </c>
      <c r="B146" s="231" t="s">
        <v>309</v>
      </c>
      <c r="C146" s="242" t="s">
        <v>310</v>
      </c>
      <c r="D146" s="232" t="s">
        <v>253</v>
      </c>
      <c r="E146" s="233">
        <v>164</v>
      </c>
      <c r="F146" s="234"/>
      <c r="G146" s="235">
        <f>ROUND(E146*F146,2)</f>
        <v>0</v>
      </c>
      <c r="H146" s="234"/>
      <c r="I146" s="235">
        <f>ROUND(E146*H146,2)</f>
        <v>0</v>
      </c>
      <c r="J146" s="234"/>
      <c r="K146" s="235">
        <f>ROUND(E146*J146,2)</f>
        <v>0</v>
      </c>
      <c r="L146" s="235">
        <v>21</v>
      </c>
      <c r="M146" s="235">
        <f>G146*(1+L146/100)</f>
        <v>0</v>
      </c>
      <c r="N146" s="233">
        <v>0</v>
      </c>
      <c r="O146" s="233">
        <f>ROUND(E146*N146,2)</f>
        <v>0</v>
      </c>
      <c r="P146" s="233">
        <v>0</v>
      </c>
      <c r="Q146" s="233">
        <f>ROUND(E146*P146,2)</f>
        <v>0</v>
      </c>
      <c r="R146" s="235"/>
      <c r="S146" s="235" t="s">
        <v>205</v>
      </c>
      <c r="T146" s="236" t="s">
        <v>179</v>
      </c>
      <c r="U146" s="220">
        <v>0</v>
      </c>
      <c r="V146" s="220">
        <f>ROUND(E146*U146,2)</f>
        <v>0</v>
      </c>
      <c r="W146" s="220"/>
      <c r="X146" s="220" t="s">
        <v>206</v>
      </c>
      <c r="Y146" s="220" t="s">
        <v>181</v>
      </c>
      <c r="Z146" s="209"/>
      <c r="AA146" s="209"/>
      <c r="AB146" s="209"/>
      <c r="AC146" s="209"/>
      <c r="AD146" s="209"/>
      <c r="AE146" s="209"/>
      <c r="AF146" s="209"/>
      <c r="AG146" s="209" t="s">
        <v>207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5">
      <c r="A147" s="216"/>
      <c r="B147" s="217"/>
      <c r="C147" s="254" t="s">
        <v>311</v>
      </c>
      <c r="D147" s="248"/>
      <c r="E147" s="249"/>
      <c r="F147" s="220"/>
      <c r="G147" s="22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09"/>
      <c r="AA147" s="209"/>
      <c r="AB147" s="209"/>
      <c r="AC147" s="209"/>
      <c r="AD147" s="209"/>
      <c r="AE147" s="209"/>
      <c r="AF147" s="209"/>
      <c r="AG147" s="209" t="s">
        <v>209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3" x14ac:dyDescent="0.25">
      <c r="A148" s="216"/>
      <c r="B148" s="217"/>
      <c r="C148" s="254" t="s">
        <v>312</v>
      </c>
      <c r="D148" s="248"/>
      <c r="E148" s="249">
        <v>164</v>
      </c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09"/>
      <c r="AA148" s="209"/>
      <c r="AB148" s="209"/>
      <c r="AC148" s="209"/>
      <c r="AD148" s="209"/>
      <c r="AE148" s="209"/>
      <c r="AF148" s="209"/>
      <c r="AG148" s="209" t="s">
        <v>209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2" x14ac:dyDescent="0.25">
      <c r="A149" s="216"/>
      <c r="B149" s="217"/>
      <c r="C149" s="244"/>
      <c r="D149" s="240"/>
      <c r="E149" s="240"/>
      <c r="F149" s="240"/>
      <c r="G149" s="24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09"/>
      <c r="AA149" s="209"/>
      <c r="AB149" s="209"/>
      <c r="AC149" s="209"/>
      <c r="AD149" s="209"/>
      <c r="AE149" s="209"/>
      <c r="AF149" s="209"/>
      <c r="AG149" s="209" t="s">
        <v>185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30">
        <v>23</v>
      </c>
      <c r="B150" s="231" t="s">
        <v>313</v>
      </c>
      <c r="C150" s="242" t="s">
        <v>314</v>
      </c>
      <c r="D150" s="232" t="s">
        <v>315</v>
      </c>
      <c r="E150" s="233">
        <v>10</v>
      </c>
      <c r="F150" s="234"/>
      <c r="G150" s="235">
        <f>ROUND(E150*F150,2)</f>
        <v>0</v>
      </c>
      <c r="H150" s="234"/>
      <c r="I150" s="235">
        <f>ROUND(E150*H150,2)</f>
        <v>0</v>
      </c>
      <c r="J150" s="234"/>
      <c r="K150" s="235">
        <f>ROUND(E150*J150,2)</f>
        <v>0</v>
      </c>
      <c r="L150" s="235">
        <v>21</v>
      </c>
      <c r="M150" s="235">
        <f>G150*(1+L150/100)</f>
        <v>0</v>
      </c>
      <c r="N150" s="233">
        <v>0</v>
      </c>
      <c r="O150" s="233">
        <f>ROUND(E150*N150,2)</f>
        <v>0</v>
      </c>
      <c r="P150" s="233">
        <v>0</v>
      </c>
      <c r="Q150" s="233">
        <f>ROUND(E150*P150,2)</f>
        <v>0</v>
      </c>
      <c r="R150" s="235"/>
      <c r="S150" s="235" t="s">
        <v>205</v>
      </c>
      <c r="T150" s="236" t="s">
        <v>179</v>
      </c>
      <c r="U150" s="220">
        <v>0</v>
      </c>
      <c r="V150" s="220">
        <f>ROUND(E150*U150,2)</f>
        <v>0</v>
      </c>
      <c r="W150" s="220"/>
      <c r="X150" s="220" t="s">
        <v>316</v>
      </c>
      <c r="Y150" s="220" t="s">
        <v>181</v>
      </c>
      <c r="Z150" s="209"/>
      <c r="AA150" s="209"/>
      <c r="AB150" s="209"/>
      <c r="AC150" s="209"/>
      <c r="AD150" s="209"/>
      <c r="AE150" s="209"/>
      <c r="AF150" s="209"/>
      <c r="AG150" s="209" t="s">
        <v>317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2" x14ac:dyDescent="0.25">
      <c r="A151" s="216"/>
      <c r="B151" s="217"/>
      <c r="C151" s="257"/>
      <c r="D151" s="252"/>
      <c r="E151" s="252"/>
      <c r="F151" s="252"/>
      <c r="G151" s="252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09"/>
      <c r="AA151" s="209"/>
      <c r="AB151" s="209"/>
      <c r="AC151" s="209"/>
      <c r="AD151" s="209"/>
      <c r="AE151" s="209"/>
      <c r="AF151" s="209"/>
      <c r="AG151" s="209" t="s">
        <v>185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30">
        <v>24</v>
      </c>
      <c r="B152" s="231" t="s">
        <v>318</v>
      </c>
      <c r="C152" s="242" t="s">
        <v>319</v>
      </c>
      <c r="D152" s="232" t="s">
        <v>315</v>
      </c>
      <c r="E152" s="233">
        <v>10</v>
      </c>
      <c r="F152" s="234"/>
      <c r="G152" s="235">
        <f>ROUND(E152*F152,2)</f>
        <v>0</v>
      </c>
      <c r="H152" s="234"/>
      <c r="I152" s="235">
        <f>ROUND(E152*H152,2)</f>
        <v>0</v>
      </c>
      <c r="J152" s="234"/>
      <c r="K152" s="235">
        <f>ROUND(E152*J152,2)</f>
        <v>0</v>
      </c>
      <c r="L152" s="235">
        <v>21</v>
      </c>
      <c r="M152" s="235">
        <f>G152*(1+L152/100)</f>
        <v>0</v>
      </c>
      <c r="N152" s="233">
        <v>0</v>
      </c>
      <c r="O152" s="233">
        <f>ROUND(E152*N152,2)</f>
        <v>0</v>
      </c>
      <c r="P152" s="233">
        <v>0</v>
      </c>
      <c r="Q152" s="233">
        <f>ROUND(E152*P152,2)</f>
        <v>0</v>
      </c>
      <c r="R152" s="235"/>
      <c r="S152" s="235" t="s">
        <v>205</v>
      </c>
      <c r="T152" s="236" t="s">
        <v>179</v>
      </c>
      <c r="U152" s="220">
        <v>0</v>
      </c>
      <c r="V152" s="220">
        <f>ROUND(E152*U152,2)</f>
        <v>0</v>
      </c>
      <c r="W152" s="220"/>
      <c r="X152" s="220" t="s">
        <v>316</v>
      </c>
      <c r="Y152" s="220" t="s">
        <v>181</v>
      </c>
      <c r="Z152" s="209"/>
      <c r="AA152" s="209"/>
      <c r="AB152" s="209"/>
      <c r="AC152" s="209"/>
      <c r="AD152" s="209"/>
      <c r="AE152" s="209"/>
      <c r="AF152" s="209"/>
      <c r="AG152" s="209" t="s">
        <v>317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2" x14ac:dyDescent="0.25">
      <c r="A153" s="216"/>
      <c r="B153" s="217"/>
      <c r="C153" s="257"/>
      <c r="D153" s="252"/>
      <c r="E153" s="252"/>
      <c r="F153" s="252"/>
      <c r="G153" s="252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09"/>
      <c r="AA153" s="209"/>
      <c r="AB153" s="209"/>
      <c r="AC153" s="209"/>
      <c r="AD153" s="209"/>
      <c r="AE153" s="209"/>
      <c r="AF153" s="209"/>
      <c r="AG153" s="209" t="s">
        <v>185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30">
        <v>25</v>
      </c>
      <c r="B154" s="231" t="s">
        <v>320</v>
      </c>
      <c r="C154" s="242" t="s">
        <v>321</v>
      </c>
      <c r="D154" s="232" t="s">
        <v>322</v>
      </c>
      <c r="E154" s="233">
        <v>1</v>
      </c>
      <c r="F154" s="234"/>
      <c r="G154" s="235">
        <f>ROUND(E154*F154,2)</f>
        <v>0</v>
      </c>
      <c r="H154" s="234"/>
      <c r="I154" s="235">
        <f>ROUND(E154*H154,2)</f>
        <v>0</v>
      </c>
      <c r="J154" s="234"/>
      <c r="K154" s="235">
        <f>ROUND(E154*J154,2)</f>
        <v>0</v>
      </c>
      <c r="L154" s="235">
        <v>21</v>
      </c>
      <c r="M154" s="235">
        <f>G154*(1+L154/100)</f>
        <v>0</v>
      </c>
      <c r="N154" s="233">
        <v>0</v>
      </c>
      <c r="O154" s="233">
        <f>ROUND(E154*N154,2)</f>
        <v>0</v>
      </c>
      <c r="P154" s="233">
        <v>0</v>
      </c>
      <c r="Q154" s="233">
        <f>ROUND(E154*P154,2)</f>
        <v>0</v>
      </c>
      <c r="R154" s="235"/>
      <c r="S154" s="235" t="s">
        <v>205</v>
      </c>
      <c r="T154" s="236" t="s">
        <v>179</v>
      </c>
      <c r="U154" s="220">
        <v>0</v>
      </c>
      <c r="V154" s="220">
        <f>ROUND(E154*U154,2)</f>
        <v>0</v>
      </c>
      <c r="W154" s="220"/>
      <c r="X154" s="220" t="s">
        <v>316</v>
      </c>
      <c r="Y154" s="220" t="s">
        <v>181</v>
      </c>
      <c r="Z154" s="209"/>
      <c r="AA154" s="209"/>
      <c r="AB154" s="209"/>
      <c r="AC154" s="209"/>
      <c r="AD154" s="209"/>
      <c r="AE154" s="209"/>
      <c r="AF154" s="209"/>
      <c r="AG154" s="209" t="s">
        <v>317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2" x14ac:dyDescent="0.25">
      <c r="A155" s="216"/>
      <c r="B155" s="217"/>
      <c r="C155" s="257"/>
      <c r="D155" s="252"/>
      <c r="E155" s="252"/>
      <c r="F155" s="252"/>
      <c r="G155" s="252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09"/>
      <c r="AA155" s="209"/>
      <c r="AB155" s="209"/>
      <c r="AC155" s="209"/>
      <c r="AD155" s="209"/>
      <c r="AE155" s="209"/>
      <c r="AF155" s="209"/>
      <c r="AG155" s="209" t="s">
        <v>185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x14ac:dyDescent="0.25">
      <c r="A156" s="223" t="s">
        <v>173</v>
      </c>
      <c r="B156" s="224" t="s">
        <v>85</v>
      </c>
      <c r="C156" s="241" t="s">
        <v>86</v>
      </c>
      <c r="D156" s="225"/>
      <c r="E156" s="226"/>
      <c r="F156" s="227"/>
      <c r="G156" s="227">
        <f>SUMIF(AG157:AG201,"&lt;&gt;NOR",G157:G201)</f>
        <v>0</v>
      </c>
      <c r="H156" s="227"/>
      <c r="I156" s="227">
        <f>SUM(I157:I201)</f>
        <v>0</v>
      </c>
      <c r="J156" s="227"/>
      <c r="K156" s="227">
        <f>SUM(K157:K201)</f>
        <v>0</v>
      </c>
      <c r="L156" s="227"/>
      <c r="M156" s="227">
        <f>SUM(M157:M201)</f>
        <v>0</v>
      </c>
      <c r="N156" s="226"/>
      <c r="O156" s="226">
        <f>SUM(O157:O201)</f>
        <v>0</v>
      </c>
      <c r="P156" s="226"/>
      <c r="Q156" s="226">
        <f>SUM(Q157:Q201)</f>
        <v>6.33</v>
      </c>
      <c r="R156" s="227"/>
      <c r="S156" s="227"/>
      <c r="T156" s="228"/>
      <c r="U156" s="222"/>
      <c r="V156" s="222">
        <f>SUM(V157:V201)</f>
        <v>65.300000000000011</v>
      </c>
      <c r="W156" s="222"/>
      <c r="X156" s="222"/>
      <c r="Y156" s="222"/>
      <c r="AG156" t="s">
        <v>174</v>
      </c>
    </row>
    <row r="157" spans="1:60" ht="20.399999999999999" outlineLevel="1" x14ac:dyDescent="0.25">
      <c r="A157" s="230">
        <v>26</v>
      </c>
      <c r="B157" s="231" t="s">
        <v>323</v>
      </c>
      <c r="C157" s="242" t="s">
        <v>324</v>
      </c>
      <c r="D157" s="232" t="s">
        <v>227</v>
      </c>
      <c r="E157" s="233">
        <v>1.96</v>
      </c>
      <c r="F157" s="234"/>
      <c r="G157" s="235">
        <f>ROUND(E157*F157,2)</f>
        <v>0</v>
      </c>
      <c r="H157" s="234"/>
      <c r="I157" s="235">
        <f>ROUND(E157*H157,2)</f>
        <v>0</v>
      </c>
      <c r="J157" s="234"/>
      <c r="K157" s="235">
        <f>ROUND(E157*J157,2)</f>
        <v>0</v>
      </c>
      <c r="L157" s="235">
        <v>21</v>
      </c>
      <c r="M157" s="235">
        <f>G157*(1+L157/100)</f>
        <v>0</v>
      </c>
      <c r="N157" s="233">
        <v>0</v>
      </c>
      <c r="O157" s="233">
        <f>ROUND(E157*N157,2)</f>
        <v>0</v>
      </c>
      <c r="P157" s="233">
        <v>2.2000000000000002</v>
      </c>
      <c r="Q157" s="233">
        <f>ROUND(E157*P157,2)</f>
        <v>4.3099999999999996</v>
      </c>
      <c r="R157" s="235" t="s">
        <v>325</v>
      </c>
      <c r="S157" s="235" t="s">
        <v>178</v>
      </c>
      <c r="T157" s="236" t="s">
        <v>178</v>
      </c>
      <c r="U157" s="220">
        <v>5.867</v>
      </c>
      <c r="V157" s="220">
        <f>ROUND(E157*U157,2)</f>
        <v>11.5</v>
      </c>
      <c r="W157" s="220"/>
      <c r="X157" s="220" t="s">
        <v>206</v>
      </c>
      <c r="Y157" s="220" t="s">
        <v>181</v>
      </c>
      <c r="Z157" s="209"/>
      <c r="AA157" s="209"/>
      <c r="AB157" s="209"/>
      <c r="AC157" s="209"/>
      <c r="AD157" s="209"/>
      <c r="AE157" s="209"/>
      <c r="AF157" s="209"/>
      <c r="AG157" s="209" t="s">
        <v>207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2" x14ac:dyDescent="0.25">
      <c r="A158" s="216"/>
      <c r="B158" s="217"/>
      <c r="C158" s="254" t="s">
        <v>231</v>
      </c>
      <c r="D158" s="248"/>
      <c r="E158" s="249"/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09"/>
      <c r="AA158" s="209"/>
      <c r="AB158" s="209"/>
      <c r="AC158" s="209"/>
      <c r="AD158" s="209"/>
      <c r="AE158" s="209"/>
      <c r="AF158" s="209"/>
      <c r="AG158" s="209" t="s">
        <v>209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5">
      <c r="A159" s="216"/>
      <c r="B159" s="217"/>
      <c r="C159" s="254" t="s">
        <v>276</v>
      </c>
      <c r="D159" s="248"/>
      <c r="E159" s="249"/>
      <c r="F159" s="220"/>
      <c r="G159" s="220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09"/>
      <c r="AA159" s="209"/>
      <c r="AB159" s="209"/>
      <c r="AC159" s="209"/>
      <c r="AD159" s="209"/>
      <c r="AE159" s="209"/>
      <c r="AF159" s="209"/>
      <c r="AG159" s="209" t="s">
        <v>209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3" x14ac:dyDescent="0.25">
      <c r="A160" s="216"/>
      <c r="B160" s="217"/>
      <c r="C160" s="254" t="s">
        <v>277</v>
      </c>
      <c r="D160" s="248"/>
      <c r="E160" s="249">
        <v>1.96</v>
      </c>
      <c r="F160" s="220"/>
      <c r="G160" s="22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09"/>
      <c r="AA160" s="209"/>
      <c r="AB160" s="209"/>
      <c r="AC160" s="209"/>
      <c r="AD160" s="209"/>
      <c r="AE160" s="209"/>
      <c r="AF160" s="209"/>
      <c r="AG160" s="209" t="s">
        <v>209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2" x14ac:dyDescent="0.25">
      <c r="A161" s="216"/>
      <c r="B161" s="217"/>
      <c r="C161" s="244"/>
      <c r="D161" s="240"/>
      <c r="E161" s="240"/>
      <c r="F161" s="240"/>
      <c r="G161" s="24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09"/>
      <c r="AA161" s="209"/>
      <c r="AB161" s="209"/>
      <c r="AC161" s="209"/>
      <c r="AD161" s="209"/>
      <c r="AE161" s="209"/>
      <c r="AF161" s="209"/>
      <c r="AG161" s="209" t="s">
        <v>185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30">
        <v>27</v>
      </c>
      <c r="B162" s="231" t="s">
        <v>326</v>
      </c>
      <c r="C162" s="242" t="s">
        <v>327</v>
      </c>
      <c r="D162" s="232" t="s">
        <v>253</v>
      </c>
      <c r="E162" s="233">
        <v>14</v>
      </c>
      <c r="F162" s="234"/>
      <c r="G162" s="235">
        <f>ROUND(E162*F162,2)</f>
        <v>0</v>
      </c>
      <c r="H162" s="234"/>
      <c r="I162" s="235">
        <f>ROUND(E162*H162,2)</f>
        <v>0</v>
      </c>
      <c r="J162" s="234"/>
      <c r="K162" s="235">
        <f>ROUND(E162*J162,2)</f>
        <v>0</v>
      </c>
      <c r="L162" s="235">
        <v>21</v>
      </c>
      <c r="M162" s="235">
        <f>G162*(1+L162/100)</f>
        <v>0</v>
      </c>
      <c r="N162" s="233">
        <v>0</v>
      </c>
      <c r="O162" s="233">
        <f>ROUND(E162*N162,2)</f>
        <v>0</v>
      </c>
      <c r="P162" s="233">
        <v>0.02</v>
      </c>
      <c r="Q162" s="233">
        <f>ROUND(E162*P162,2)</f>
        <v>0.28000000000000003</v>
      </c>
      <c r="R162" s="235" t="s">
        <v>325</v>
      </c>
      <c r="S162" s="235" t="s">
        <v>178</v>
      </c>
      <c r="T162" s="236" t="s">
        <v>178</v>
      </c>
      <c r="U162" s="220">
        <v>0.14699999999999999</v>
      </c>
      <c r="V162" s="220">
        <f>ROUND(E162*U162,2)</f>
        <v>2.06</v>
      </c>
      <c r="W162" s="220"/>
      <c r="X162" s="220" t="s">
        <v>206</v>
      </c>
      <c r="Y162" s="220" t="s">
        <v>181</v>
      </c>
      <c r="Z162" s="209"/>
      <c r="AA162" s="209"/>
      <c r="AB162" s="209"/>
      <c r="AC162" s="209"/>
      <c r="AD162" s="209"/>
      <c r="AE162" s="209"/>
      <c r="AF162" s="209"/>
      <c r="AG162" s="209" t="s">
        <v>207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5">
      <c r="A163" s="216"/>
      <c r="B163" s="217"/>
      <c r="C163" s="255" t="s">
        <v>328</v>
      </c>
      <c r="D163" s="250"/>
      <c r="E163" s="250"/>
      <c r="F163" s="250"/>
      <c r="G163" s="250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09"/>
      <c r="AA163" s="209"/>
      <c r="AB163" s="209"/>
      <c r="AC163" s="209"/>
      <c r="AD163" s="209"/>
      <c r="AE163" s="209"/>
      <c r="AF163" s="209"/>
      <c r="AG163" s="209" t="s">
        <v>230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2" x14ac:dyDescent="0.25">
      <c r="A164" s="216"/>
      <c r="B164" s="217"/>
      <c r="C164" s="254" t="s">
        <v>231</v>
      </c>
      <c r="D164" s="248"/>
      <c r="E164" s="249"/>
      <c r="F164" s="220"/>
      <c r="G164" s="220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09"/>
      <c r="AA164" s="209"/>
      <c r="AB164" s="209"/>
      <c r="AC164" s="209"/>
      <c r="AD164" s="209"/>
      <c r="AE164" s="209"/>
      <c r="AF164" s="209"/>
      <c r="AG164" s="209" t="s">
        <v>209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5">
      <c r="A165" s="216"/>
      <c r="B165" s="217"/>
      <c r="C165" s="254" t="s">
        <v>276</v>
      </c>
      <c r="D165" s="248"/>
      <c r="E165" s="249"/>
      <c r="F165" s="220"/>
      <c r="G165" s="22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09"/>
      <c r="AA165" s="209"/>
      <c r="AB165" s="209"/>
      <c r="AC165" s="209"/>
      <c r="AD165" s="209"/>
      <c r="AE165" s="209"/>
      <c r="AF165" s="209"/>
      <c r="AG165" s="209" t="s">
        <v>209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3" x14ac:dyDescent="0.25">
      <c r="A166" s="216"/>
      <c r="B166" s="217"/>
      <c r="C166" s="254" t="s">
        <v>329</v>
      </c>
      <c r="D166" s="248"/>
      <c r="E166" s="249">
        <v>14</v>
      </c>
      <c r="F166" s="220"/>
      <c r="G166" s="220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09"/>
      <c r="AA166" s="209"/>
      <c r="AB166" s="209"/>
      <c r="AC166" s="209"/>
      <c r="AD166" s="209"/>
      <c r="AE166" s="209"/>
      <c r="AF166" s="209"/>
      <c r="AG166" s="209" t="s">
        <v>209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2" x14ac:dyDescent="0.25">
      <c r="A167" s="216"/>
      <c r="B167" s="217"/>
      <c r="C167" s="244"/>
      <c r="D167" s="240"/>
      <c r="E167" s="240"/>
      <c r="F167" s="240"/>
      <c r="G167" s="240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09"/>
      <c r="AA167" s="209"/>
      <c r="AB167" s="209"/>
      <c r="AC167" s="209"/>
      <c r="AD167" s="209"/>
      <c r="AE167" s="209"/>
      <c r="AF167" s="209"/>
      <c r="AG167" s="209" t="s">
        <v>185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30">
        <v>28</v>
      </c>
      <c r="B168" s="231" t="s">
        <v>330</v>
      </c>
      <c r="C168" s="242" t="s">
        <v>331</v>
      </c>
      <c r="D168" s="232" t="s">
        <v>332</v>
      </c>
      <c r="E168" s="233">
        <v>25.99</v>
      </c>
      <c r="F168" s="234"/>
      <c r="G168" s="235">
        <f>ROUND(E168*F168,2)</f>
        <v>0</v>
      </c>
      <c r="H168" s="234"/>
      <c r="I168" s="235">
        <f>ROUND(E168*H168,2)</f>
        <v>0</v>
      </c>
      <c r="J168" s="234"/>
      <c r="K168" s="235">
        <f>ROUND(E168*J168,2)</f>
        <v>0</v>
      </c>
      <c r="L168" s="235">
        <v>21</v>
      </c>
      <c r="M168" s="235">
        <f>G168*(1+L168/100)</f>
        <v>0</v>
      </c>
      <c r="N168" s="233">
        <v>0</v>
      </c>
      <c r="O168" s="233">
        <f>ROUND(E168*N168,2)</f>
        <v>0</v>
      </c>
      <c r="P168" s="233">
        <v>4.6000000000000001E-4</v>
      </c>
      <c r="Q168" s="233">
        <f>ROUND(E168*P168,2)</f>
        <v>0.01</v>
      </c>
      <c r="R168" s="235" t="s">
        <v>325</v>
      </c>
      <c r="S168" s="235" t="s">
        <v>178</v>
      </c>
      <c r="T168" s="236" t="s">
        <v>178</v>
      </c>
      <c r="U168" s="220">
        <v>1.5</v>
      </c>
      <c r="V168" s="220">
        <f>ROUND(E168*U168,2)</f>
        <v>38.99</v>
      </c>
      <c r="W168" s="220"/>
      <c r="X168" s="220" t="s">
        <v>206</v>
      </c>
      <c r="Y168" s="220" t="s">
        <v>181</v>
      </c>
      <c r="Z168" s="209"/>
      <c r="AA168" s="209"/>
      <c r="AB168" s="209"/>
      <c r="AC168" s="209"/>
      <c r="AD168" s="209"/>
      <c r="AE168" s="209"/>
      <c r="AF168" s="209"/>
      <c r="AG168" s="209" t="s">
        <v>207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5">
      <c r="A169" s="216"/>
      <c r="B169" s="217"/>
      <c r="C169" s="254" t="s">
        <v>231</v>
      </c>
      <c r="D169" s="248"/>
      <c r="E169" s="249"/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09"/>
      <c r="AA169" s="209"/>
      <c r="AB169" s="209"/>
      <c r="AC169" s="209"/>
      <c r="AD169" s="209"/>
      <c r="AE169" s="209"/>
      <c r="AF169" s="209"/>
      <c r="AG169" s="209" t="s">
        <v>209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5">
      <c r="A170" s="216"/>
      <c r="B170" s="217"/>
      <c r="C170" s="254" t="s">
        <v>276</v>
      </c>
      <c r="D170" s="248"/>
      <c r="E170" s="249"/>
      <c r="F170" s="220"/>
      <c r="G170" s="22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09"/>
      <c r="AA170" s="209"/>
      <c r="AB170" s="209"/>
      <c r="AC170" s="209"/>
      <c r="AD170" s="209"/>
      <c r="AE170" s="209"/>
      <c r="AF170" s="209"/>
      <c r="AG170" s="209" t="s">
        <v>209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3" x14ac:dyDescent="0.25">
      <c r="A171" s="216"/>
      <c r="B171" s="217"/>
      <c r="C171" s="254" t="s">
        <v>289</v>
      </c>
      <c r="D171" s="248"/>
      <c r="E171" s="249">
        <v>25.99</v>
      </c>
      <c r="F171" s="220"/>
      <c r="G171" s="220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09"/>
      <c r="AA171" s="209"/>
      <c r="AB171" s="209"/>
      <c r="AC171" s="209"/>
      <c r="AD171" s="209"/>
      <c r="AE171" s="209"/>
      <c r="AF171" s="209"/>
      <c r="AG171" s="209" t="s">
        <v>209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2" x14ac:dyDescent="0.25">
      <c r="A172" s="216"/>
      <c r="B172" s="217"/>
      <c r="C172" s="244"/>
      <c r="D172" s="240"/>
      <c r="E172" s="240"/>
      <c r="F172" s="240"/>
      <c r="G172" s="24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09"/>
      <c r="AA172" s="209"/>
      <c r="AB172" s="209"/>
      <c r="AC172" s="209"/>
      <c r="AD172" s="209"/>
      <c r="AE172" s="209"/>
      <c r="AF172" s="209"/>
      <c r="AG172" s="209" t="s">
        <v>185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20.399999999999999" outlineLevel="1" x14ac:dyDescent="0.25">
      <c r="A173" s="230">
        <v>29</v>
      </c>
      <c r="B173" s="231" t="s">
        <v>333</v>
      </c>
      <c r="C173" s="242" t="s">
        <v>334</v>
      </c>
      <c r="D173" s="232" t="s">
        <v>292</v>
      </c>
      <c r="E173" s="233">
        <v>1</v>
      </c>
      <c r="F173" s="234"/>
      <c r="G173" s="235">
        <f>ROUND(E173*F173,2)</f>
        <v>0</v>
      </c>
      <c r="H173" s="234"/>
      <c r="I173" s="235">
        <f>ROUND(E173*H173,2)</f>
        <v>0</v>
      </c>
      <c r="J173" s="234"/>
      <c r="K173" s="235">
        <f>ROUND(E173*J173,2)</f>
        <v>0</v>
      </c>
      <c r="L173" s="235">
        <v>21</v>
      </c>
      <c r="M173" s="235">
        <f>G173*(1+L173/100)</f>
        <v>0</v>
      </c>
      <c r="N173" s="233">
        <v>3.4000000000000002E-4</v>
      </c>
      <c r="O173" s="233">
        <f>ROUND(E173*N173,2)</f>
        <v>0</v>
      </c>
      <c r="P173" s="233">
        <v>0.154</v>
      </c>
      <c r="Q173" s="233">
        <f>ROUND(E173*P173,2)</f>
        <v>0.15</v>
      </c>
      <c r="R173" s="235" t="s">
        <v>325</v>
      </c>
      <c r="S173" s="235" t="s">
        <v>178</v>
      </c>
      <c r="T173" s="236" t="s">
        <v>178</v>
      </c>
      <c r="U173" s="220">
        <v>1.21</v>
      </c>
      <c r="V173" s="220">
        <f>ROUND(E173*U173,2)</f>
        <v>1.21</v>
      </c>
      <c r="W173" s="220"/>
      <c r="X173" s="220" t="s">
        <v>206</v>
      </c>
      <c r="Y173" s="220" t="s">
        <v>181</v>
      </c>
      <c r="Z173" s="209"/>
      <c r="AA173" s="209"/>
      <c r="AB173" s="209"/>
      <c r="AC173" s="209"/>
      <c r="AD173" s="209"/>
      <c r="AE173" s="209"/>
      <c r="AF173" s="209"/>
      <c r="AG173" s="209" t="s">
        <v>207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5">
      <c r="A174" s="216"/>
      <c r="B174" s="217"/>
      <c r="C174" s="255" t="s">
        <v>335</v>
      </c>
      <c r="D174" s="250"/>
      <c r="E174" s="250"/>
      <c r="F174" s="250"/>
      <c r="G174" s="250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09"/>
      <c r="AA174" s="209"/>
      <c r="AB174" s="209"/>
      <c r="AC174" s="209"/>
      <c r="AD174" s="209"/>
      <c r="AE174" s="209"/>
      <c r="AF174" s="209"/>
      <c r="AG174" s="209" t="s">
        <v>230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2" x14ac:dyDescent="0.25">
      <c r="A175" s="216"/>
      <c r="B175" s="217"/>
      <c r="C175" s="256" t="s">
        <v>336</v>
      </c>
      <c r="D175" s="251"/>
      <c r="E175" s="251"/>
      <c r="F175" s="251"/>
      <c r="G175" s="251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09"/>
      <c r="AA175" s="209"/>
      <c r="AB175" s="209"/>
      <c r="AC175" s="209"/>
      <c r="AD175" s="209"/>
      <c r="AE175" s="209"/>
      <c r="AF175" s="209"/>
      <c r="AG175" s="209" t="s">
        <v>184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5">
      <c r="A176" s="216"/>
      <c r="B176" s="217"/>
      <c r="C176" s="254" t="s">
        <v>231</v>
      </c>
      <c r="D176" s="248"/>
      <c r="E176" s="249"/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09"/>
      <c r="AA176" s="209"/>
      <c r="AB176" s="209"/>
      <c r="AC176" s="209"/>
      <c r="AD176" s="209"/>
      <c r="AE176" s="209"/>
      <c r="AF176" s="209"/>
      <c r="AG176" s="209" t="s">
        <v>209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3" x14ac:dyDescent="0.25">
      <c r="A177" s="216"/>
      <c r="B177" s="217"/>
      <c r="C177" s="254" t="s">
        <v>337</v>
      </c>
      <c r="D177" s="248"/>
      <c r="E177" s="249"/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09"/>
      <c r="AA177" s="209"/>
      <c r="AB177" s="209"/>
      <c r="AC177" s="209"/>
      <c r="AD177" s="209"/>
      <c r="AE177" s="209"/>
      <c r="AF177" s="209"/>
      <c r="AG177" s="209" t="s">
        <v>209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5">
      <c r="A178" s="216"/>
      <c r="B178" s="217"/>
      <c r="C178" s="254" t="s">
        <v>73</v>
      </c>
      <c r="D178" s="248"/>
      <c r="E178" s="249">
        <v>1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09"/>
      <c r="AA178" s="209"/>
      <c r="AB178" s="209"/>
      <c r="AC178" s="209"/>
      <c r="AD178" s="209"/>
      <c r="AE178" s="209"/>
      <c r="AF178" s="209"/>
      <c r="AG178" s="209" t="s">
        <v>209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2" x14ac:dyDescent="0.25">
      <c r="A179" s="216"/>
      <c r="B179" s="217"/>
      <c r="C179" s="244"/>
      <c r="D179" s="240"/>
      <c r="E179" s="240"/>
      <c r="F179" s="240"/>
      <c r="G179" s="240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09"/>
      <c r="AA179" s="209"/>
      <c r="AB179" s="209"/>
      <c r="AC179" s="209"/>
      <c r="AD179" s="209"/>
      <c r="AE179" s="209"/>
      <c r="AF179" s="209"/>
      <c r="AG179" s="209" t="s">
        <v>185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ht="20.399999999999999" outlineLevel="1" x14ac:dyDescent="0.25">
      <c r="A180" s="230">
        <v>30</v>
      </c>
      <c r="B180" s="231" t="s">
        <v>338</v>
      </c>
      <c r="C180" s="242" t="s">
        <v>339</v>
      </c>
      <c r="D180" s="232" t="s">
        <v>292</v>
      </c>
      <c r="E180" s="233">
        <v>1</v>
      </c>
      <c r="F180" s="234"/>
      <c r="G180" s="235">
        <f>ROUND(E180*F180,2)</f>
        <v>0</v>
      </c>
      <c r="H180" s="234"/>
      <c r="I180" s="235">
        <f>ROUND(E180*H180,2)</f>
        <v>0</v>
      </c>
      <c r="J180" s="234"/>
      <c r="K180" s="235">
        <f>ROUND(E180*J180,2)</f>
        <v>0</v>
      </c>
      <c r="L180" s="235">
        <v>21</v>
      </c>
      <c r="M180" s="235">
        <f>G180*(1+L180/100)</f>
        <v>0</v>
      </c>
      <c r="N180" s="233">
        <v>0</v>
      </c>
      <c r="O180" s="233">
        <f>ROUND(E180*N180,2)</f>
        <v>0</v>
      </c>
      <c r="P180" s="233">
        <v>4.4999999999999998E-2</v>
      </c>
      <c r="Q180" s="233">
        <f>ROUND(E180*P180,2)</f>
        <v>0.05</v>
      </c>
      <c r="R180" s="235" t="s">
        <v>325</v>
      </c>
      <c r="S180" s="235" t="s">
        <v>178</v>
      </c>
      <c r="T180" s="236" t="s">
        <v>178</v>
      </c>
      <c r="U180" s="220">
        <v>0.26</v>
      </c>
      <c r="V180" s="220">
        <f>ROUND(E180*U180,2)</f>
        <v>0.26</v>
      </c>
      <c r="W180" s="220"/>
      <c r="X180" s="220" t="s">
        <v>206</v>
      </c>
      <c r="Y180" s="220" t="s">
        <v>181</v>
      </c>
      <c r="Z180" s="209"/>
      <c r="AA180" s="209"/>
      <c r="AB180" s="209"/>
      <c r="AC180" s="209"/>
      <c r="AD180" s="209"/>
      <c r="AE180" s="209"/>
      <c r="AF180" s="209"/>
      <c r="AG180" s="209" t="s">
        <v>207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2" x14ac:dyDescent="0.25">
      <c r="A181" s="216"/>
      <c r="B181" s="217"/>
      <c r="C181" s="254" t="s">
        <v>231</v>
      </c>
      <c r="D181" s="248"/>
      <c r="E181" s="249"/>
      <c r="F181" s="220"/>
      <c r="G181" s="220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09"/>
      <c r="AA181" s="209"/>
      <c r="AB181" s="209"/>
      <c r="AC181" s="209"/>
      <c r="AD181" s="209"/>
      <c r="AE181" s="209"/>
      <c r="AF181" s="209"/>
      <c r="AG181" s="209" t="s">
        <v>209</v>
      </c>
      <c r="AH181" s="209">
        <v>0</v>
      </c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3" x14ac:dyDescent="0.25">
      <c r="A182" s="216"/>
      <c r="B182" s="217"/>
      <c r="C182" s="254" t="s">
        <v>294</v>
      </c>
      <c r="D182" s="248"/>
      <c r="E182" s="249"/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09"/>
      <c r="AA182" s="209"/>
      <c r="AB182" s="209"/>
      <c r="AC182" s="209"/>
      <c r="AD182" s="209"/>
      <c r="AE182" s="209"/>
      <c r="AF182" s="209"/>
      <c r="AG182" s="209" t="s">
        <v>209</v>
      </c>
      <c r="AH182" s="209">
        <v>0</v>
      </c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3" x14ac:dyDescent="0.25">
      <c r="A183" s="216"/>
      <c r="B183" s="217"/>
      <c r="C183" s="254" t="s">
        <v>73</v>
      </c>
      <c r="D183" s="248"/>
      <c r="E183" s="249">
        <v>1</v>
      </c>
      <c r="F183" s="220"/>
      <c r="G183" s="220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09"/>
      <c r="AA183" s="209"/>
      <c r="AB183" s="209"/>
      <c r="AC183" s="209"/>
      <c r="AD183" s="209"/>
      <c r="AE183" s="209"/>
      <c r="AF183" s="209"/>
      <c r="AG183" s="209" t="s">
        <v>209</v>
      </c>
      <c r="AH183" s="209">
        <v>0</v>
      </c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2" x14ac:dyDescent="0.25">
      <c r="A184" s="216"/>
      <c r="B184" s="217"/>
      <c r="C184" s="244"/>
      <c r="D184" s="240"/>
      <c r="E184" s="240"/>
      <c r="F184" s="240"/>
      <c r="G184" s="240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09"/>
      <c r="AA184" s="209"/>
      <c r="AB184" s="209"/>
      <c r="AC184" s="209"/>
      <c r="AD184" s="209"/>
      <c r="AE184" s="209"/>
      <c r="AF184" s="209"/>
      <c r="AG184" s="209" t="s">
        <v>185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ht="20.399999999999999" outlineLevel="1" x14ac:dyDescent="0.25">
      <c r="A185" s="230">
        <v>31</v>
      </c>
      <c r="B185" s="231" t="s">
        <v>340</v>
      </c>
      <c r="C185" s="242" t="s">
        <v>341</v>
      </c>
      <c r="D185" s="232" t="s">
        <v>253</v>
      </c>
      <c r="E185" s="233">
        <v>20</v>
      </c>
      <c r="F185" s="234"/>
      <c r="G185" s="235">
        <f>ROUND(E185*F185,2)</f>
        <v>0</v>
      </c>
      <c r="H185" s="234"/>
      <c r="I185" s="235">
        <f>ROUND(E185*H185,2)</f>
        <v>0</v>
      </c>
      <c r="J185" s="234"/>
      <c r="K185" s="235">
        <f>ROUND(E185*J185,2)</f>
        <v>0</v>
      </c>
      <c r="L185" s="235">
        <v>21</v>
      </c>
      <c r="M185" s="235">
        <f>G185*(1+L185/100)</f>
        <v>0</v>
      </c>
      <c r="N185" s="233">
        <v>0</v>
      </c>
      <c r="O185" s="233">
        <f>ROUND(E185*N185,2)</f>
        <v>0</v>
      </c>
      <c r="P185" s="233">
        <v>4.5999999999999999E-2</v>
      </c>
      <c r="Q185" s="233">
        <f>ROUND(E185*P185,2)</f>
        <v>0.92</v>
      </c>
      <c r="R185" s="235" t="s">
        <v>325</v>
      </c>
      <c r="S185" s="235" t="s">
        <v>178</v>
      </c>
      <c r="T185" s="236" t="s">
        <v>178</v>
      </c>
      <c r="U185" s="220">
        <v>0.26</v>
      </c>
      <c r="V185" s="220">
        <f>ROUND(E185*U185,2)</f>
        <v>5.2</v>
      </c>
      <c r="W185" s="220"/>
      <c r="X185" s="220" t="s">
        <v>206</v>
      </c>
      <c r="Y185" s="220" t="s">
        <v>181</v>
      </c>
      <c r="Z185" s="209"/>
      <c r="AA185" s="209"/>
      <c r="AB185" s="209"/>
      <c r="AC185" s="209"/>
      <c r="AD185" s="209"/>
      <c r="AE185" s="209"/>
      <c r="AF185" s="209"/>
      <c r="AG185" s="209" t="s">
        <v>342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2" x14ac:dyDescent="0.25">
      <c r="A186" s="216"/>
      <c r="B186" s="217"/>
      <c r="C186" s="254" t="s">
        <v>231</v>
      </c>
      <c r="D186" s="248"/>
      <c r="E186" s="249"/>
      <c r="F186" s="220"/>
      <c r="G186" s="220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09"/>
      <c r="AA186" s="209"/>
      <c r="AB186" s="209"/>
      <c r="AC186" s="209"/>
      <c r="AD186" s="209"/>
      <c r="AE186" s="209"/>
      <c r="AF186" s="209"/>
      <c r="AG186" s="209" t="s">
        <v>209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3" x14ac:dyDescent="0.25">
      <c r="A187" s="216"/>
      <c r="B187" s="217"/>
      <c r="C187" s="254" t="s">
        <v>255</v>
      </c>
      <c r="D187" s="248"/>
      <c r="E187" s="249"/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09"/>
      <c r="AA187" s="209"/>
      <c r="AB187" s="209"/>
      <c r="AC187" s="209"/>
      <c r="AD187" s="209"/>
      <c r="AE187" s="209"/>
      <c r="AF187" s="209"/>
      <c r="AG187" s="209" t="s">
        <v>209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3" x14ac:dyDescent="0.25">
      <c r="A188" s="216"/>
      <c r="B188" s="217"/>
      <c r="C188" s="254" t="s">
        <v>256</v>
      </c>
      <c r="D188" s="248"/>
      <c r="E188" s="249">
        <v>20</v>
      </c>
      <c r="F188" s="220"/>
      <c r="G188" s="22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09"/>
      <c r="AA188" s="209"/>
      <c r="AB188" s="209"/>
      <c r="AC188" s="209"/>
      <c r="AD188" s="209"/>
      <c r="AE188" s="209"/>
      <c r="AF188" s="209"/>
      <c r="AG188" s="209" t="s">
        <v>209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2" x14ac:dyDescent="0.25">
      <c r="A189" s="216"/>
      <c r="B189" s="217"/>
      <c r="C189" s="244"/>
      <c r="D189" s="240"/>
      <c r="E189" s="240"/>
      <c r="F189" s="240"/>
      <c r="G189" s="24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09"/>
      <c r="AA189" s="209"/>
      <c r="AB189" s="209"/>
      <c r="AC189" s="209"/>
      <c r="AD189" s="209"/>
      <c r="AE189" s="209"/>
      <c r="AF189" s="209"/>
      <c r="AG189" s="209" t="s">
        <v>185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ht="20.399999999999999" outlineLevel="1" x14ac:dyDescent="0.25">
      <c r="A190" s="230">
        <v>32</v>
      </c>
      <c r="B190" s="231" t="s">
        <v>343</v>
      </c>
      <c r="C190" s="242" t="s">
        <v>344</v>
      </c>
      <c r="D190" s="232" t="s">
        <v>253</v>
      </c>
      <c r="E190" s="233">
        <v>5.6</v>
      </c>
      <c r="F190" s="234"/>
      <c r="G190" s="235">
        <f>ROUND(E190*F190,2)</f>
        <v>0</v>
      </c>
      <c r="H190" s="234"/>
      <c r="I190" s="235">
        <f>ROUND(E190*H190,2)</f>
        <v>0</v>
      </c>
      <c r="J190" s="234"/>
      <c r="K190" s="235">
        <f>ROUND(E190*J190,2)</f>
        <v>0</v>
      </c>
      <c r="L190" s="235">
        <v>21</v>
      </c>
      <c r="M190" s="235">
        <f>G190*(1+L190/100)</f>
        <v>0</v>
      </c>
      <c r="N190" s="233">
        <v>0</v>
      </c>
      <c r="O190" s="233">
        <f>ROUND(E190*N190,2)</f>
        <v>0</v>
      </c>
      <c r="P190" s="233">
        <v>5.8999999999999997E-2</v>
      </c>
      <c r="Q190" s="233">
        <f>ROUND(E190*P190,2)</f>
        <v>0.33</v>
      </c>
      <c r="R190" s="235" t="s">
        <v>325</v>
      </c>
      <c r="S190" s="235" t="s">
        <v>178</v>
      </c>
      <c r="T190" s="236" t="s">
        <v>178</v>
      </c>
      <c r="U190" s="220">
        <v>0.3</v>
      </c>
      <c r="V190" s="220">
        <f>ROUND(E190*U190,2)</f>
        <v>1.68</v>
      </c>
      <c r="W190" s="220"/>
      <c r="X190" s="220" t="s">
        <v>206</v>
      </c>
      <c r="Y190" s="220" t="s">
        <v>181</v>
      </c>
      <c r="Z190" s="209"/>
      <c r="AA190" s="209"/>
      <c r="AB190" s="209"/>
      <c r="AC190" s="209"/>
      <c r="AD190" s="209"/>
      <c r="AE190" s="209"/>
      <c r="AF190" s="209"/>
      <c r="AG190" s="209" t="s">
        <v>207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5">
      <c r="A191" s="216"/>
      <c r="B191" s="217"/>
      <c r="C191" s="254" t="s">
        <v>231</v>
      </c>
      <c r="D191" s="248"/>
      <c r="E191" s="249"/>
      <c r="F191" s="220"/>
      <c r="G191" s="22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09"/>
      <c r="AA191" s="209"/>
      <c r="AB191" s="209"/>
      <c r="AC191" s="209"/>
      <c r="AD191" s="209"/>
      <c r="AE191" s="209"/>
      <c r="AF191" s="209"/>
      <c r="AG191" s="209" t="s">
        <v>209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3" x14ac:dyDescent="0.25">
      <c r="A192" s="216"/>
      <c r="B192" s="217"/>
      <c r="C192" s="254" t="s">
        <v>260</v>
      </c>
      <c r="D192" s="248"/>
      <c r="E192" s="249"/>
      <c r="F192" s="220"/>
      <c r="G192" s="220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09"/>
      <c r="AA192" s="209"/>
      <c r="AB192" s="209"/>
      <c r="AC192" s="209"/>
      <c r="AD192" s="209"/>
      <c r="AE192" s="209"/>
      <c r="AF192" s="209"/>
      <c r="AG192" s="209" t="s">
        <v>209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3" x14ac:dyDescent="0.25">
      <c r="A193" s="216"/>
      <c r="B193" s="217"/>
      <c r="C193" s="254" t="s">
        <v>261</v>
      </c>
      <c r="D193" s="248"/>
      <c r="E193" s="249">
        <v>5.6</v>
      </c>
      <c r="F193" s="220"/>
      <c r="G193" s="220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09"/>
      <c r="AA193" s="209"/>
      <c r="AB193" s="209"/>
      <c r="AC193" s="209"/>
      <c r="AD193" s="209"/>
      <c r="AE193" s="209"/>
      <c r="AF193" s="209"/>
      <c r="AG193" s="209" t="s">
        <v>209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5">
      <c r="A194" s="216"/>
      <c r="B194" s="217"/>
      <c r="C194" s="244"/>
      <c r="D194" s="240"/>
      <c r="E194" s="240"/>
      <c r="F194" s="240"/>
      <c r="G194" s="24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09"/>
      <c r="AA194" s="209"/>
      <c r="AB194" s="209"/>
      <c r="AC194" s="209"/>
      <c r="AD194" s="209"/>
      <c r="AE194" s="209"/>
      <c r="AF194" s="209"/>
      <c r="AG194" s="209" t="s">
        <v>185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30">
        <v>33</v>
      </c>
      <c r="B195" s="231" t="s">
        <v>345</v>
      </c>
      <c r="C195" s="242" t="s">
        <v>346</v>
      </c>
      <c r="D195" s="232" t="s">
        <v>253</v>
      </c>
      <c r="E195" s="233">
        <v>20</v>
      </c>
      <c r="F195" s="234"/>
      <c r="G195" s="235">
        <f>ROUND(E195*F195,2)</f>
        <v>0</v>
      </c>
      <c r="H195" s="234"/>
      <c r="I195" s="235">
        <f>ROUND(E195*H195,2)</f>
        <v>0</v>
      </c>
      <c r="J195" s="234"/>
      <c r="K195" s="235">
        <f>ROUND(E195*J195,2)</f>
        <v>0</v>
      </c>
      <c r="L195" s="235">
        <v>21</v>
      </c>
      <c r="M195" s="235">
        <f>G195*(1+L195/100)</f>
        <v>0</v>
      </c>
      <c r="N195" s="233">
        <v>0</v>
      </c>
      <c r="O195" s="233">
        <f>ROUND(E195*N195,2)</f>
        <v>0</v>
      </c>
      <c r="P195" s="233">
        <v>1.4E-2</v>
      </c>
      <c r="Q195" s="233">
        <f>ROUND(E195*P195,2)</f>
        <v>0.28000000000000003</v>
      </c>
      <c r="R195" s="235" t="s">
        <v>325</v>
      </c>
      <c r="S195" s="235" t="s">
        <v>178</v>
      </c>
      <c r="T195" s="236" t="s">
        <v>178</v>
      </c>
      <c r="U195" s="220">
        <v>0.22</v>
      </c>
      <c r="V195" s="220">
        <f>ROUND(E195*U195,2)</f>
        <v>4.4000000000000004</v>
      </c>
      <c r="W195" s="220"/>
      <c r="X195" s="220" t="s">
        <v>206</v>
      </c>
      <c r="Y195" s="220" t="s">
        <v>181</v>
      </c>
      <c r="Z195" s="209"/>
      <c r="AA195" s="209"/>
      <c r="AB195" s="209"/>
      <c r="AC195" s="209"/>
      <c r="AD195" s="209"/>
      <c r="AE195" s="209"/>
      <c r="AF195" s="209"/>
      <c r="AG195" s="209" t="s">
        <v>207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2" x14ac:dyDescent="0.25">
      <c r="A196" s="216"/>
      <c r="B196" s="217"/>
      <c r="C196" s="254" t="s">
        <v>231</v>
      </c>
      <c r="D196" s="248"/>
      <c r="E196" s="249"/>
      <c r="F196" s="220"/>
      <c r="G196" s="220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09"/>
      <c r="AA196" s="209"/>
      <c r="AB196" s="209"/>
      <c r="AC196" s="209"/>
      <c r="AD196" s="209"/>
      <c r="AE196" s="209"/>
      <c r="AF196" s="209"/>
      <c r="AG196" s="209" t="s">
        <v>209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3" x14ac:dyDescent="0.25">
      <c r="A197" s="216"/>
      <c r="B197" s="217"/>
      <c r="C197" s="254" t="s">
        <v>255</v>
      </c>
      <c r="D197" s="248"/>
      <c r="E197" s="249"/>
      <c r="F197" s="220"/>
      <c r="G197" s="220"/>
      <c r="H197" s="220"/>
      <c r="I197" s="220"/>
      <c r="J197" s="220"/>
      <c r="K197" s="220"/>
      <c r="L197" s="220"/>
      <c r="M197" s="220"/>
      <c r="N197" s="219"/>
      <c r="O197" s="219"/>
      <c r="P197" s="219"/>
      <c r="Q197" s="219"/>
      <c r="R197" s="220"/>
      <c r="S197" s="220"/>
      <c r="T197" s="220"/>
      <c r="U197" s="220"/>
      <c r="V197" s="220"/>
      <c r="W197" s="220"/>
      <c r="X197" s="220"/>
      <c r="Y197" s="220"/>
      <c r="Z197" s="209"/>
      <c r="AA197" s="209"/>
      <c r="AB197" s="209"/>
      <c r="AC197" s="209"/>
      <c r="AD197" s="209"/>
      <c r="AE197" s="209"/>
      <c r="AF197" s="209"/>
      <c r="AG197" s="209" t="s">
        <v>209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3" x14ac:dyDescent="0.25">
      <c r="A198" s="216"/>
      <c r="B198" s="217"/>
      <c r="C198" s="254" t="s">
        <v>256</v>
      </c>
      <c r="D198" s="248"/>
      <c r="E198" s="249">
        <v>20</v>
      </c>
      <c r="F198" s="220"/>
      <c r="G198" s="220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09"/>
      <c r="AA198" s="209"/>
      <c r="AB198" s="209"/>
      <c r="AC198" s="209"/>
      <c r="AD198" s="209"/>
      <c r="AE198" s="209"/>
      <c r="AF198" s="209"/>
      <c r="AG198" s="209" t="s">
        <v>209</v>
      </c>
      <c r="AH198" s="209">
        <v>0</v>
      </c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2" x14ac:dyDescent="0.25">
      <c r="A199" s="216"/>
      <c r="B199" s="217"/>
      <c r="C199" s="244"/>
      <c r="D199" s="240"/>
      <c r="E199" s="240"/>
      <c r="F199" s="240"/>
      <c r="G199" s="240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09"/>
      <c r="AA199" s="209"/>
      <c r="AB199" s="209"/>
      <c r="AC199" s="209"/>
      <c r="AD199" s="209"/>
      <c r="AE199" s="209"/>
      <c r="AF199" s="209"/>
      <c r="AG199" s="209" t="s">
        <v>185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30">
        <v>34</v>
      </c>
      <c r="B200" s="231" t="s">
        <v>347</v>
      </c>
      <c r="C200" s="242" t="s">
        <v>348</v>
      </c>
      <c r="D200" s="232" t="s">
        <v>315</v>
      </c>
      <c r="E200" s="233">
        <v>15</v>
      </c>
      <c r="F200" s="234"/>
      <c r="G200" s="235">
        <f>ROUND(E200*F200,2)</f>
        <v>0</v>
      </c>
      <c r="H200" s="234"/>
      <c r="I200" s="235">
        <f>ROUND(E200*H200,2)</f>
        <v>0</v>
      </c>
      <c r="J200" s="234"/>
      <c r="K200" s="235">
        <f>ROUND(E200*J200,2)</f>
        <v>0</v>
      </c>
      <c r="L200" s="235">
        <v>21</v>
      </c>
      <c r="M200" s="235">
        <f>G200*(1+L200/100)</f>
        <v>0</v>
      </c>
      <c r="N200" s="233">
        <v>0</v>
      </c>
      <c r="O200" s="233">
        <f>ROUND(E200*N200,2)</f>
        <v>0</v>
      </c>
      <c r="P200" s="233">
        <v>0</v>
      </c>
      <c r="Q200" s="233">
        <f>ROUND(E200*P200,2)</f>
        <v>0</v>
      </c>
      <c r="R200" s="235"/>
      <c r="S200" s="235" t="s">
        <v>205</v>
      </c>
      <c r="T200" s="236" t="s">
        <v>179</v>
      </c>
      <c r="U200" s="220">
        <v>0</v>
      </c>
      <c r="V200" s="220">
        <f>ROUND(E200*U200,2)</f>
        <v>0</v>
      </c>
      <c r="W200" s="220"/>
      <c r="X200" s="220" t="s">
        <v>206</v>
      </c>
      <c r="Y200" s="220" t="s">
        <v>181</v>
      </c>
      <c r="Z200" s="209"/>
      <c r="AA200" s="209"/>
      <c r="AB200" s="209"/>
      <c r="AC200" s="209"/>
      <c r="AD200" s="209"/>
      <c r="AE200" s="209"/>
      <c r="AF200" s="209"/>
      <c r="AG200" s="209" t="s">
        <v>207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2" x14ac:dyDescent="0.25">
      <c r="A201" s="216"/>
      <c r="B201" s="217"/>
      <c r="C201" s="257"/>
      <c r="D201" s="252"/>
      <c r="E201" s="252"/>
      <c r="F201" s="252"/>
      <c r="G201" s="252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09"/>
      <c r="AA201" s="209"/>
      <c r="AB201" s="209"/>
      <c r="AC201" s="209"/>
      <c r="AD201" s="209"/>
      <c r="AE201" s="209"/>
      <c r="AF201" s="209"/>
      <c r="AG201" s="209" t="s">
        <v>185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x14ac:dyDescent="0.25">
      <c r="A202" s="223" t="s">
        <v>173</v>
      </c>
      <c r="B202" s="224" t="s">
        <v>87</v>
      </c>
      <c r="C202" s="241" t="s">
        <v>88</v>
      </c>
      <c r="D202" s="225"/>
      <c r="E202" s="226"/>
      <c r="F202" s="227"/>
      <c r="G202" s="227">
        <f>SUMIF(AG203:AG208,"&lt;&gt;NOR",G203:G208)</f>
        <v>0</v>
      </c>
      <c r="H202" s="227"/>
      <c r="I202" s="227">
        <f>SUM(I203:I208)</f>
        <v>0</v>
      </c>
      <c r="J202" s="227"/>
      <c r="K202" s="227">
        <f>SUM(K203:K208)</f>
        <v>0</v>
      </c>
      <c r="L202" s="227"/>
      <c r="M202" s="227">
        <f>SUM(M203:M208)</f>
        <v>0</v>
      </c>
      <c r="N202" s="226"/>
      <c r="O202" s="226">
        <f>SUM(O203:O208)</f>
        <v>0</v>
      </c>
      <c r="P202" s="226"/>
      <c r="Q202" s="226">
        <f>SUM(Q203:Q208)</f>
        <v>0</v>
      </c>
      <c r="R202" s="227"/>
      <c r="S202" s="227"/>
      <c r="T202" s="228"/>
      <c r="U202" s="222"/>
      <c r="V202" s="222">
        <f>SUM(V203:V208)</f>
        <v>32.01</v>
      </c>
      <c r="W202" s="222"/>
      <c r="X202" s="222"/>
      <c r="Y202" s="222"/>
      <c r="AG202" t="s">
        <v>174</v>
      </c>
    </row>
    <row r="203" spans="1:60" ht="20.399999999999999" outlineLevel="1" x14ac:dyDescent="0.25">
      <c r="A203" s="230">
        <v>35</v>
      </c>
      <c r="B203" s="231" t="s">
        <v>349</v>
      </c>
      <c r="C203" s="242" t="s">
        <v>350</v>
      </c>
      <c r="D203" s="232" t="s">
        <v>283</v>
      </c>
      <c r="E203" s="233">
        <v>12.42253</v>
      </c>
      <c r="F203" s="234"/>
      <c r="G203" s="235">
        <f>ROUND(E203*F203,2)</f>
        <v>0</v>
      </c>
      <c r="H203" s="234"/>
      <c r="I203" s="235">
        <f>ROUND(E203*H203,2)</f>
        <v>0</v>
      </c>
      <c r="J203" s="234"/>
      <c r="K203" s="235">
        <f>ROUND(E203*J203,2)</f>
        <v>0</v>
      </c>
      <c r="L203" s="235">
        <v>21</v>
      </c>
      <c r="M203" s="235">
        <f>G203*(1+L203/100)</f>
        <v>0</v>
      </c>
      <c r="N203" s="233">
        <v>0</v>
      </c>
      <c r="O203" s="233">
        <f>ROUND(E203*N203,2)</f>
        <v>0</v>
      </c>
      <c r="P203" s="233">
        <v>0</v>
      </c>
      <c r="Q203" s="233">
        <f>ROUND(E203*P203,2)</f>
        <v>0</v>
      </c>
      <c r="R203" s="235" t="s">
        <v>254</v>
      </c>
      <c r="S203" s="235" t="s">
        <v>178</v>
      </c>
      <c r="T203" s="236" t="s">
        <v>178</v>
      </c>
      <c r="U203" s="220">
        <v>2.577</v>
      </c>
      <c r="V203" s="220">
        <f>ROUND(E203*U203,2)</f>
        <v>32.01</v>
      </c>
      <c r="W203" s="220"/>
      <c r="X203" s="220" t="s">
        <v>351</v>
      </c>
      <c r="Y203" s="220" t="s">
        <v>181</v>
      </c>
      <c r="Z203" s="209"/>
      <c r="AA203" s="209"/>
      <c r="AB203" s="209"/>
      <c r="AC203" s="209"/>
      <c r="AD203" s="209"/>
      <c r="AE203" s="209"/>
      <c r="AF203" s="209"/>
      <c r="AG203" s="209" t="s">
        <v>352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2" x14ac:dyDescent="0.25">
      <c r="A204" s="216"/>
      <c r="B204" s="217"/>
      <c r="C204" s="255" t="s">
        <v>353</v>
      </c>
      <c r="D204" s="250"/>
      <c r="E204" s="250"/>
      <c r="F204" s="250"/>
      <c r="G204" s="25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09"/>
      <c r="AA204" s="209"/>
      <c r="AB204" s="209"/>
      <c r="AC204" s="209"/>
      <c r="AD204" s="209"/>
      <c r="AE204" s="209"/>
      <c r="AF204" s="209"/>
      <c r="AG204" s="209" t="s">
        <v>230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2" x14ac:dyDescent="0.25">
      <c r="A205" s="216"/>
      <c r="B205" s="217"/>
      <c r="C205" s="254" t="s">
        <v>354</v>
      </c>
      <c r="D205" s="248"/>
      <c r="E205" s="249"/>
      <c r="F205" s="220"/>
      <c r="G205" s="220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09"/>
      <c r="AA205" s="209"/>
      <c r="AB205" s="209"/>
      <c r="AC205" s="209"/>
      <c r="AD205" s="209"/>
      <c r="AE205" s="209"/>
      <c r="AF205" s="209"/>
      <c r="AG205" s="209" t="s">
        <v>209</v>
      </c>
      <c r="AH205" s="209">
        <v>0</v>
      </c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3" x14ac:dyDescent="0.25">
      <c r="A206" s="216"/>
      <c r="B206" s="217"/>
      <c r="C206" s="254" t="s">
        <v>355</v>
      </c>
      <c r="D206" s="248"/>
      <c r="E206" s="249"/>
      <c r="F206" s="220"/>
      <c r="G206" s="220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09"/>
      <c r="AA206" s="209"/>
      <c r="AB206" s="209"/>
      <c r="AC206" s="209"/>
      <c r="AD206" s="209"/>
      <c r="AE206" s="209"/>
      <c r="AF206" s="209"/>
      <c r="AG206" s="209" t="s">
        <v>209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3" x14ac:dyDescent="0.25">
      <c r="A207" s="216"/>
      <c r="B207" s="217"/>
      <c r="C207" s="254" t="s">
        <v>356</v>
      </c>
      <c r="D207" s="248"/>
      <c r="E207" s="249">
        <v>12.42253</v>
      </c>
      <c r="F207" s="220"/>
      <c r="G207" s="220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09"/>
      <c r="AA207" s="209"/>
      <c r="AB207" s="209"/>
      <c r="AC207" s="209"/>
      <c r="AD207" s="209"/>
      <c r="AE207" s="209"/>
      <c r="AF207" s="209"/>
      <c r="AG207" s="209" t="s">
        <v>209</v>
      </c>
      <c r="AH207" s="209">
        <v>0</v>
      </c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2" x14ac:dyDescent="0.25">
      <c r="A208" s="216"/>
      <c r="B208" s="217"/>
      <c r="C208" s="244"/>
      <c r="D208" s="240"/>
      <c r="E208" s="240"/>
      <c r="F208" s="240"/>
      <c r="G208" s="240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09"/>
      <c r="AA208" s="209"/>
      <c r="AB208" s="209"/>
      <c r="AC208" s="209"/>
      <c r="AD208" s="209"/>
      <c r="AE208" s="209"/>
      <c r="AF208" s="209"/>
      <c r="AG208" s="209" t="s">
        <v>185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x14ac:dyDescent="0.25">
      <c r="A209" s="223" t="s">
        <v>173</v>
      </c>
      <c r="B209" s="224" t="s">
        <v>95</v>
      </c>
      <c r="C209" s="241" t="s">
        <v>96</v>
      </c>
      <c r="D209" s="225"/>
      <c r="E209" s="226"/>
      <c r="F209" s="227"/>
      <c r="G209" s="227">
        <f>SUMIF(AG210:AG217,"&lt;&gt;NOR",G210:G217)</f>
        <v>0</v>
      </c>
      <c r="H209" s="227"/>
      <c r="I209" s="227">
        <f>SUM(I210:I217)</f>
        <v>0</v>
      </c>
      <c r="J209" s="227"/>
      <c r="K209" s="227">
        <f>SUM(K210:K217)</f>
        <v>0</v>
      </c>
      <c r="L209" s="227"/>
      <c r="M209" s="227">
        <f>SUM(M210:M217)</f>
        <v>0</v>
      </c>
      <c r="N209" s="226"/>
      <c r="O209" s="226">
        <f>SUM(O210:O217)</f>
        <v>0</v>
      </c>
      <c r="P209" s="226"/>
      <c r="Q209" s="226">
        <f>SUM(Q210:Q217)</f>
        <v>0</v>
      </c>
      <c r="R209" s="227"/>
      <c r="S209" s="227"/>
      <c r="T209" s="228"/>
      <c r="U209" s="222"/>
      <c r="V209" s="222">
        <f>SUM(V210:V217)</f>
        <v>0.67</v>
      </c>
      <c r="W209" s="222"/>
      <c r="X209" s="222"/>
      <c r="Y209" s="222"/>
      <c r="AG209" t="s">
        <v>174</v>
      </c>
    </row>
    <row r="210" spans="1:60" ht="20.399999999999999" outlineLevel="1" x14ac:dyDescent="0.25">
      <c r="A210" s="230">
        <v>36</v>
      </c>
      <c r="B210" s="231" t="s">
        <v>357</v>
      </c>
      <c r="C210" s="242" t="s">
        <v>358</v>
      </c>
      <c r="D210" s="232" t="s">
        <v>292</v>
      </c>
      <c r="E210" s="233">
        <v>1</v>
      </c>
      <c r="F210" s="234"/>
      <c r="G210" s="235">
        <f>ROUND(E210*F210,2)</f>
        <v>0</v>
      </c>
      <c r="H210" s="234"/>
      <c r="I210" s="235">
        <f>ROUND(E210*H210,2)</f>
        <v>0</v>
      </c>
      <c r="J210" s="234"/>
      <c r="K210" s="235">
        <f>ROUND(E210*J210,2)</f>
        <v>0</v>
      </c>
      <c r="L210" s="235">
        <v>21</v>
      </c>
      <c r="M210" s="235">
        <f>G210*(1+L210/100)</f>
        <v>0</v>
      </c>
      <c r="N210" s="233">
        <v>2.7000000000000001E-3</v>
      </c>
      <c r="O210" s="233">
        <f>ROUND(E210*N210,2)</f>
        <v>0</v>
      </c>
      <c r="P210" s="233">
        <v>0</v>
      </c>
      <c r="Q210" s="233">
        <f>ROUND(E210*P210,2)</f>
        <v>0</v>
      </c>
      <c r="R210" s="235"/>
      <c r="S210" s="235" t="s">
        <v>205</v>
      </c>
      <c r="T210" s="236" t="s">
        <v>259</v>
      </c>
      <c r="U210" s="220">
        <v>0.67</v>
      </c>
      <c r="V210" s="220">
        <f>ROUND(E210*U210,2)</f>
        <v>0.67</v>
      </c>
      <c r="W210" s="220"/>
      <c r="X210" s="220" t="s">
        <v>206</v>
      </c>
      <c r="Y210" s="220" t="s">
        <v>181</v>
      </c>
      <c r="Z210" s="209"/>
      <c r="AA210" s="209"/>
      <c r="AB210" s="209"/>
      <c r="AC210" s="209"/>
      <c r="AD210" s="209"/>
      <c r="AE210" s="209"/>
      <c r="AF210" s="209"/>
      <c r="AG210" s="209" t="s">
        <v>207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2" x14ac:dyDescent="0.25">
      <c r="A211" s="216"/>
      <c r="B211" s="217"/>
      <c r="C211" s="254" t="s">
        <v>231</v>
      </c>
      <c r="D211" s="248"/>
      <c r="E211" s="249"/>
      <c r="F211" s="220"/>
      <c r="G211" s="220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09"/>
      <c r="AA211" s="209"/>
      <c r="AB211" s="209"/>
      <c r="AC211" s="209"/>
      <c r="AD211" s="209"/>
      <c r="AE211" s="209"/>
      <c r="AF211" s="209"/>
      <c r="AG211" s="209" t="s">
        <v>209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3" x14ac:dyDescent="0.25">
      <c r="A212" s="216"/>
      <c r="B212" s="217"/>
      <c r="C212" s="254" t="s">
        <v>337</v>
      </c>
      <c r="D212" s="248"/>
      <c r="E212" s="249"/>
      <c r="F212" s="220"/>
      <c r="G212" s="220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09"/>
      <c r="AA212" s="209"/>
      <c r="AB212" s="209"/>
      <c r="AC212" s="209"/>
      <c r="AD212" s="209"/>
      <c r="AE212" s="209"/>
      <c r="AF212" s="209"/>
      <c r="AG212" s="209" t="s">
        <v>209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3" x14ac:dyDescent="0.25">
      <c r="A213" s="216"/>
      <c r="B213" s="217"/>
      <c r="C213" s="254" t="s">
        <v>73</v>
      </c>
      <c r="D213" s="248"/>
      <c r="E213" s="249">
        <v>1</v>
      </c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09"/>
      <c r="AA213" s="209"/>
      <c r="AB213" s="209"/>
      <c r="AC213" s="209"/>
      <c r="AD213" s="209"/>
      <c r="AE213" s="209"/>
      <c r="AF213" s="209"/>
      <c r="AG213" s="209" t="s">
        <v>209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2" x14ac:dyDescent="0.25">
      <c r="A214" s="216"/>
      <c r="B214" s="217"/>
      <c r="C214" s="244"/>
      <c r="D214" s="240"/>
      <c r="E214" s="240"/>
      <c r="F214" s="240"/>
      <c r="G214" s="240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20"/>
      <c r="Z214" s="209"/>
      <c r="AA214" s="209"/>
      <c r="AB214" s="209"/>
      <c r="AC214" s="209"/>
      <c r="AD214" s="209"/>
      <c r="AE214" s="209"/>
      <c r="AF214" s="209"/>
      <c r="AG214" s="209" t="s">
        <v>185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16">
        <v>37</v>
      </c>
      <c r="B215" s="217" t="s">
        <v>359</v>
      </c>
      <c r="C215" s="258" t="s">
        <v>360</v>
      </c>
      <c r="D215" s="218" t="s">
        <v>0</v>
      </c>
      <c r="E215" s="239"/>
      <c r="F215" s="221"/>
      <c r="G215" s="220">
        <f>ROUND(E215*F215,2)</f>
        <v>0</v>
      </c>
      <c r="H215" s="221"/>
      <c r="I215" s="220">
        <f>ROUND(E215*H215,2)</f>
        <v>0</v>
      </c>
      <c r="J215" s="221"/>
      <c r="K215" s="220">
        <f>ROUND(E215*J215,2)</f>
        <v>0</v>
      </c>
      <c r="L215" s="220">
        <v>21</v>
      </c>
      <c r="M215" s="220">
        <f>G215*(1+L215/100)</f>
        <v>0</v>
      </c>
      <c r="N215" s="219">
        <v>0</v>
      </c>
      <c r="O215" s="219">
        <f>ROUND(E215*N215,2)</f>
        <v>0</v>
      </c>
      <c r="P215" s="219">
        <v>0</v>
      </c>
      <c r="Q215" s="219">
        <f>ROUND(E215*P215,2)</f>
        <v>0</v>
      </c>
      <c r="R215" s="220" t="s">
        <v>361</v>
      </c>
      <c r="S215" s="220" t="s">
        <v>178</v>
      </c>
      <c r="T215" s="220" t="s">
        <v>178</v>
      </c>
      <c r="U215" s="220">
        <v>0</v>
      </c>
      <c r="V215" s="220">
        <f>ROUND(E215*U215,2)</f>
        <v>0</v>
      </c>
      <c r="W215" s="220"/>
      <c r="X215" s="220" t="s">
        <v>351</v>
      </c>
      <c r="Y215" s="220" t="s">
        <v>181</v>
      </c>
      <c r="Z215" s="209"/>
      <c r="AA215" s="209"/>
      <c r="AB215" s="209"/>
      <c r="AC215" s="209"/>
      <c r="AD215" s="209"/>
      <c r="AE215" s="209"/>
      <c r="AF215" s="209"/>
      <c r="AG215" s="209" t="s">
        <v>352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2" x14ac:dyDescent="0.25">
      <c r="A216" s="216"/>
      <c r="B216" s="217"/>
      <c r="C216" s="259" t="s">
        <v>362</v>
      </c>
      <c r="D216" s="253"/>
      <c r="E216" s="253"/>
      <c r="F216" s="253"/>
      <c r="G216" s="253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09"/>
      <c r="AA216" s="209"/>
      <c r="AB216" s="209"/>
      <c r="AC216" s="209"/>
      <c r="AD216" s="209"/>
      <c r="AE216" s="209"/>
      <c r="AF216" s="209"/>
      <c r="AG216" s="209" t="s">
        <v>230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2" x14ac:dyDescent="0.25">
      <c r="A217" s="216"/>
      <c r="B217" s="217"/>
      <c r="C217" s="244"/>
      <c r="D217" s="240"/>
      <c r="E217" s="240"/>
      <c r="F217" s="240"/>
      <c r="G217" s="240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09"/>
      <c r="AA217" s="209"/>
      <c r="AB217" s="209"/>
      <c r="AC217" s="209"/>
      <c r="AD217" s="209"/>
      <c r="AE217" s="209"/>
      <c r="AF217" s="209"/>
      <c r="AG217" s="209" t="s">
        <v>185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x14ac:dyDescent="0.25">
      <c r="A218" s="223" t="s">
        <v>173</v>
      </c>
      <c r="B218" s="224" t="s">
        <v>121</v>
      </c>
      <c r="C218" s="241" t="s">
        <v>122</v>
      </c>
      <c r="D218" s="225"/>
      <c r="E218" s="226"/>
      <c r="F218" s="227"/>
      <c r="G218" s="227">
        <f>SUMIF(AG219:AG226,"&lt;&gt;NOR",G219:G226)</f>
        <v>0</v>
      </c>
      <c r="H218" s="227"/>
      <c r="I218" s="227">
        <f>SUM(I219:I226)</f>
        <v>0</v>
      </c>
      <c r="J218" s="227"/>
      <c r="K218" s="227">
        <f>SUM(K219:K226)</f>
        <v>0</v>
      </c>
      <c r="L218" s="227"/>
      <c r="M218" s="227">
        <f>SUM(M219:M226)</f>
        <v>0</v>
      </c>
      <c r="N218" s="226"/>
      <c r="O218" s="226">
        <f>SUM(O219:O226)</f>
        <v>0.02</v>
      </c>
      <c r="P218" s="226"/>
      <c r="Q218" s="226">
        <f>SUM(Q219:Q226)</f>
        <v>0</v>
      </c>
      <c r="R218" s="227"/>
      <c r="S218" s="227"/>
      <c r="T218" s="228"/>
      <c r="U218" s="222"/>
      <c r="V218" s="222">
        <f>SUM(V219:V226)</f>
        <v>7.03</v>
      </c>
      <c r="W218" s="222"/>
      <c r="X218" s="222"/>
      <c r="Y218" s="222"/>
      <c r="AG218" t="s">
        <v>174</v>
      </c>
    </row>
    <row r="219" spans="1:60" outlineLevel="1" x14ac:dyDescent="0.25">
      <c r="A219" s="230">
        <v>38</v>
      </c>
      <c r="B219" s="231" t="s">
        <v>363</v>
      </c>
      <c r="C219" s="242" t="s">
        <v>364</v>
      </c>
      <c r="D219" s="232" t="s">
        <v>306</v>
      </c>
      <c r="E219" s="233">
        <v>2.6</v>
      </c>
      <c r="F219" s="234"/>
      <c r="G219" s="235">
        <f>ROUND(E219*F219,2)</f>
        <v>0</v>
      </c>
      <c r="H219" s="234"/>
      <c r="I219" s="235">
        <f>ROUND(E219*H219,2)</f>
        <v>0</v>
      </c>
      <c r="J219" s="234"/>
      <c r="K219" s="235">
        <f>ROUND(E219*J219,2)</f>
        <v>0</v>
      </c>
      <c r="L219" s="235">
        <v>21</v>
      </c>
      <c r="M219" s="235">
        <f>G219*(1+L219/100)</f>
        <v>0</v>
      </c>
      <c r="N219" s="233">
        <v>8.26E-3</v>
      </c>
      <c r="O219" s="233">
        <f>ROUND(E219*N219,2)</f>
        <v>0.02</v>
      </c>
      <c r="P219" s="233">
        <v>0</v>
      </c>
      <c r="Q219" s="233">
        <f>ROUND(E219*P219,2)</f>
        <v>0</v>
      </c>
      <c r="R219" s="235"/>
      <c r="S219" s="235" t="s">
        <v>205</v>
      </c>
      <c r="T219" s="236" t="s">
        <v>259</v>
      </c>
      <c r="U219" s="220">
        <v>2.7050000000000001</v>
      </c>
      <c r="V219" s="220">
        <f>ROUND(E219*U219,2)</f>
        <v>7.03</v>
      </c>
      <c r="W219" s="220"/>
      <c r="X219" s="220" t="s">
        <v>206</v>
      </c>
      <c r="Y219" s="220" t="s">
        <v>181</v>
      </c>
      <c r="Z219" s="209"/>
      <c r="AA219" s="209"/>
      <c r="AB219" s="209"/>
      <c r="AC219" s="209"/>
      <c r="AD219" s="209"/>
      <c r="AE219" s="209"/>
      <c r="AF219" s="209"/>
      <c r="AG219" s="209" t="s">
        <v>207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2" x14ac:dyDescent="0.25">
      <c r="A220" s="216"/>
      <c r="B220" s="217"/>
      <c r="C220" s="254" t="s">
        <v>231</v>
      </c>
      <c r="D220" s="248"/>
      <c r="E220" s="249"/>
      <c r="F220" s="220"/>
      <c r="G220" s="220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09"/>
      <c r="AA220" s="209"/>
      <c r="AB220" s="209"/>
      <c r="AC220" s="209"/>
      <c r="AD220" s="209"/>
      <c r="AE220" s="209"/>
      <c r="AF220" s="209"/>
      <c r="AG220" s="209" t="s">
        <v>209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3" x14ac:dyDescent="0.25">
      <c r="A221" s="216"/>
      <c r="B221" s="217"/>
      <c r="C221" s="254" t="s">
        <v>294</v>
      </c>
      <c r="D221" s="248"/>
      <c r="E221" s="249"/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09"/>
      <c r="AA221" s="209"/>
      <c r="AB221" s="209"/>
      <c r="AC221" s="209"/>
      <c r="AD221" s="209"/>
      <c r="AE221" s="209"/>
      <c r="AF221" s="209"/>
      <c r="AG221" s="209" t="s">
        <v>209</v>
      </c>
      <c r="AH221" s="209">
        <v>0</v>
      </c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3" x14ac:dyDescent="0.25">
      <c r="A222" s="216"/>
      <c r="B222" s="217"/>
      <c r="C222" s="254" t="s">
        <v>365</v>
      </c>
      <c r="D222" s="248"/>
      <c r="E222" s="249">
        <v>2.6</v>
      </c>
      <c r="F222" s="220"/>
      <c r="G222" s="220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09"/>
      <c r="AA222" s="209"/>
      <c r="AB222" s="209"/>
      <c r="AC222" s="209"/>
      <c r="AD222" s="209"/>
      <c r="AE222" s="209"/>
      <c r="AF222" s="209"/>
      <c r="AG222" s="209" t="s">
        <v>209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2" x14ac:dyDescent="0.25">
      <c r="A223" s="216"/>
      <c r="B223" s="217"/>
      <c r="C223" s="244"/>
      <c r="D223" s="240"/>
      <c r="E223" s="240"/>
      <c r="F223" s="240"/>
      <c r="G223" s="240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20"/>
      <c r="Z223" s="209"/>
      <c r="AA223" s="209"/>
      <c r="AB223" s="209"/>
      <c r="AC223" s="209"/>
      <c r="AD223" s="209"/>
      <c r="AE223" s="209"/>
      <c r="AF223" s="209"/>
      <c r="AG223" s="209" t="s">
        <v>185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16">
        <v>39</v>
      </c>
      <c r="B224" s="217" t="s">
        <v>366</v>
      </c>
      <c r="C224" s="258" t="s">
        <v>367</v>
      </c>
      <c r="D224" s="218" t="s">
        <v>0</v>
      </c>
      <c r="E224" s="239"/>
      <c r="F224" s="221"/>
      <c r="G224" s="220">
        <f>ROUND(E224*F224,2)</f>
        <v>0</v>
      </c>
      <c r="H224" s="221"/>
      <c r="I224" s="220">
        <f>ROUND(E224*H224,2)</f>
        <v>0</v>
      </c>
      <c r="J224" s="221"/>
      <c r="K224" s="220">
        <f>ROUND(E224*J224,2)</f>
        <v>0</v>
      </c>
      <c r="L224" s="220">
        <v>21</v>
      </c>
      <c r="M224" s="220">
        <f>G224*(1+L224/100)</f>
        <v>0</v>
      </c>
      <c r="N224" s="219">
        <v>0</v>
      </c>
      <c r="O224" s="219">
        <f>ROUND(E224*N224,2)</f>
        <v>0</v>
      </c>
      <c r="P224" s="219">
        <v>0</v>
      </c>
      <c r="Q224" s="219">
        <f>ROUND(E224*P224,2)</f>
        <v>0</v>
      </c>
      <c r="R224" s="220" t="s">
        <v>368</v>
      </c>
      <c r="S224" s="220" t="s">
        <v>178</v>
      </c>
      <c r="T224" s="220" t="s">
        <v>178</v>
      </c>
      <c r="U224" s="220">
        <v>0</v>
      </c>
      <c r="V224" s="220">
        <f>ROUND(E224*U224,2)</f>
        <v>0</v>
      </c>
      <c r="W224" s="220"/>
      <c r="X224" s="220" t="s">
        <v>351</v>
      </c>
      <c r="Y224" s="220" t="s">
        <v>181</v>
      </c>
      <c r="Z224" s="209"/>
      <c r="AA224" s="209"/>
      <c r="AB224" s="209"/>
      <c r="AC224" s="209"/>
      <c r="AD224" s="209"/>
      <c r="AE224" s="209"/>
      <c r="AF224" s="209"/>
      <c r="AG224" s="209" t="s">
        <v>352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2" x14ac:dyDescent="0.25">
      <c r="A225" s="216"/>
      <c r="B225" s="217"/>
      <c r="C225" s="259" t="s">
        <v>369</v>
      </c>
      <c r="D225" s="253"/>
      <c r="E225" s="253"/>
      <c r="F225" s="253"/>
      <c r="G225" s="253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09"/>
      <c r="AA225" s="209"/>
      <c r="AB225" s="209"/>
      <c r="AC225" s="209"/>
      <c r="AD225" s="209"/>
      <c r="AE225" s="209"/>
      <c r="AF225" s="209"/>
      <c r="AG225" s="209" t="s">
        <v>230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2" x14ac:dyDescent="0.25">
      <c r="A226" s="216"/>
      <c r="B226" s="217"/>
      <c r="C226" s="244"/>
      <c r="D226" s="240"/>
      <c r="E226" s="240"/>
      <c r="F226" s="240"/>
      <c r="G226" s="240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09"/>
      <c r="AA226" s="209"/>
      <c r="AB226" s="209"/>
      <c r="AC226" s="209"/>
      <c r="AD226" s="209"/>
      <c r="AE226" s="209"/>
      <c r="AF226" s="209"/>
      <c r="AG226" s="209" t="s">
        <v>185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x14ac:dyDescent="0.25">
      <c r="A227" s="223" t="s">
        <v>173</v>
      </c>
      <c r="B227" s="224" t="s">
        <v>123</v>
      </c>
      <c r="C227" s="241" t="s">
        <v>124</v>
      </c>
      <c r="D227" s="225"/>
      <c r="E227" s="226"/>
      <c r="F227" s="227"/>
      <c r="G227" s="227">
        <f>SUMIF(AG228:AG245,"&lt;&gt;NOR",G228:G245)</f>
        <v>0</v>
      </c>
      <c r="H227" s="227"/>
      <c r="I227" s="227">
        <f>SUM(I228:I245)</f>
        <v>0</v>
      </c>
      <c r="J227" s="227"/>
      <c r="K227" s="227">
        <f>SUM(K228:K245)</f>
        <v>0</v>
      </c>
      <c r="L227" s="227"/>
      <c r="M227" s="227">
        <f>SUM(M228:M245)</f>
        <v>0</v>
      </c>
      <c r="N227" s="226"/>
      <c r="O227" s="226">
        <f>SUM(O228:O245)</f>
        <v>0.36</v>
      </c>
      <c r="P227" s="226"/>
      <c r="Q227" s="226">
        <f>SUM(Q228:Q245)</f>
        <v>0</v>
      </c>
      <c r="R227" s="227"/>
      <c r="S227" s="227"/>
      <c r="T227" s="228"/>
      <c r="U227" s="222"/>
      <c r="V227" s="222">
        <f>SUM(V228:V245)</f>
        <v>14.28</v>
      </c>
      <c r="W227" s="222"/>
      <c r="X227" s="222"/>
      <c r="Y227" s="222"/>
      <c r="AG227" t="s">
        <v>174</v>
      </c>
    </row>
    <row r="228" spans="1:60" outlineLevel="1" x14ac:dyDescent="0.25">
      <c r="A228" s="230">
        <v>40</v>
      </c>
      <c r="B228" s="231" t="s">
        <v>370</v>
      </c>
      <c r="C228" s="242" t="s">
        <v>371</v>
      </c>
      <c r="D228" s="232" t="s">
        <v>253</v>
      </c>
      <c r="E228" s="233">
        <v>14</v>
      </c>
      <c r="F228" s="234"/>
      <c r="G228" s="235">
        <f>ROUND(E228*F228,2)</f>
        <v>0</v>
      </c>
      <c r="H228" s="234"/>
      <c r="I228" s="235">
        <f>ROUND(E228*H228,2)</f>
        <v>0</v>
      </c>
      <c r="J228" s="234"/>
      <c r="K228" s="235">
        <f>ROUND(E228*J228,2)</f>
        <v>0</v>
      </c>
      <c r="L228" s="235">
        <v>21</v>
      </c>
      <c r="M228" s="235">
        <f>G228*(1+L228/100)</f>
        <v>0</v>
      </c>
      <c r="N228" s="233">
        <v>1.1E-4</v>
      </c>
      <c r="O228" s="233">
        <f>ROUND(E228*N228,2)</f>
        <v>0</v>
      </c>
      <c r="P228" s="233">
        <v>0</v>
      </c>
      <c r="Q228" s="233">
        <f>ROUND(E228*P228,2)</f>
        <v>0</v>
      </c>
      <c r="R228" s="235" t="s">
        <v>372</v>
      </c>
      <c r="S228" s="235" t="s">
        <v>178</v>
      </c>
      <c r="T228" s="236" t="s">
        <v>178</v>
      </c>
      <c r="U228" s="220">
        <v>0.05</v>
      </c>
      <c r="V228" s="220">
        <f>ROUND(E228*U228,2)</f>
        <v>0.7</v>
      </c>
      <c r="W228" s="220"/>
      <c r="X228" s="220" t="s">
        <v>206</v>
      </c>
      <c r="Y228" s="220" t="s">
        <v>181</v>
      </c>
      <c r="Z228" s="209"/>
      <c r="AA228" s="209"/>
      <c r="AB228" s="209"/>
      <c r="AC228" s="209"/>
      <c r="AD228" s="209"/>
      <c r="AE228" s="209"/>
      <c r="AF228" s="209"/>
      <c r="AG228" s="209" t="s">
        <v>207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2" x14ac:dyDescent="0.25">
      <c r="A229" s="216"/>
      <c r="B229" s="217"/>
      <c r="C229" s="254" t="s">
        <v>231</v>
      </c>
      <c r="D229" s="248"/>
      <c r="E229" s="249"/>
      <c r="F229" s="220"/>
      <c r="G229" s="220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09"/>
      <c r="AA229" s="209"/>
      <c r="AB229" s="209"/>
      <c r="AC229" s="209"/>
      <c r="AD229" s="209"/>
      <c r="AE229" s="209"/>
      <c r="AF229" s="209"/>
      <c r="AG229" s="209" t="s">
        <v>209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3" x14ac:dyDescent="0.25">
      <c r="A230" s="216"/>
      <c r="B230" s="217"/>
      <c r="C230" s="254" t="s">
        <v>276</v>
      </c>
      <c r="D230" s="248"/>
      <c r="E230" s="249"/>
      <c r="F230" s="220"/>
      <c r="G230" s="220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09"/>
      <c r="AA230" s="209"/>
      <c r="AB230" s="209"/>
      <c r="AC230" s="209"/>
      <c r="AD230" s="209"/>
      <c r="AE230" s="209"/>
      <c r="AF230" s="209"/>
      <c r="AG230" s="209" t="s">
        <v>209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3" x14ac:dyDescent="0.25">
      <c r="A231" s="216"/>
      <c r="B231" s="217"/>
      <c r="C231" s="254" t="s">
        <v>329</v>
      </c>
      <c r="D231" s="248"/>
      <c r="E231" s="249">
        <v>14</v>
      </c>
      <c r="F231" s="220"/>
      <c r="G231" s="220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09"/>
      <c r="AA231" s="209"/>
      <c r="AB231" s="209"/>
      <c r="AC231" s="209"/>
      <c r="AD231" s="209"/>
      <c r="AE231" s="209"/>
      <c r="AF231" s="209"/>
      <c r="AG231" s="209" t="s">
        <v>209</v>
      </c>
      <c r="AH231" s="209">
        <v>0</v>
      </c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2" x14ac:dyDescent="0.25">
      <c r="A232" s="216"/>
      <c r="B232" s="217"/>
      <c r="C232" s="244"/>
      <c r="D232" s="240"/>
      <c r="E232" s="240"/>
      <c r="F232" s="240"/>
      <c r="G232" s="240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09"/>
      <c r="AA232" s="209"/>
      <c r="AB232" s="209"/>
      <c r="AC232" s="209"/>
      <c r="AD232" s="209"/>
      <c r="AE232" s="209"/>
      <c r="AF232" s="209"/>
      <c r="AG232" s="209" t="s">
        <v>185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30">
        <v>41</v>
      </c>
      <c r="B233" s="231" t="s">
        <v>373</v>
      </c>
      <c r="C233" s="242" t="s">
        <v>374</v>
      </c>
      <c r="D233" s="232" t="s">
        <v>253</v>
      </c>
      <c r="E233" s="233">
        <v>14</v>
      </c>
      <c r="F233" s="234"/>
      <c r="G233" s="235">
        <f>ROUND(E233*F233,2)</f>
        <v>0</v>
      </c>
      <c r="H233" s="234"/>
      <c r="I233" s="235">
        <f>ROUND(E233*H233,2)</f>
        <v>0</v>
      </c>
      <c r="J233" s="234"/>
      <c r="K233" s="235">
        <f>ROUND(E233*J233,2)</f>
        <v>0</v>
      </c>
      <c r="L233" s="235">
        <v>21</v>
      </c>
      <c r="M233" s="235">
        <f>G233*(1+L233/100)</f>
        <v>0</v>
      </c>
      <c r="N233" s="233">
        <v>3.7799999999999999E-3</v>
      </c>
      <c r="O233" s="233">
        <f>ROUND(E233*N233,2)</f>
        <v>0.05</v>
      </c>
      <c r="P233" s="233">
        <v>0</v>
      </c>
      <c r="Q233" s="233">
        <f>ROUND(E233*P233,2)</f>
        <v>0</v>
      </c>
      <c r="R233" s="235"/>
      <c r="S233" s="235" t="s">
        <v>205</v>
      </c>
      <c r="T233" s="236" t="s">
        <v>179</v>
      </c>
      <c r="U233" s="220">
        <v>0.97</v>
      </c>
      <c r="V233" s="220">
        <f>ROUND(E233*U233,2)</f>
        <v>13.58</v>
      </c>
      <c r="W233" s="220"/>
      <c r="X233" s="220" t="s">
        <v>206</v>
      </c>
      <c r="Y233" s="220" t="s">
        <v>181</v>
      </c>
      <c r="Z233" s="209"/>
      <c r="AA233" s="209"/>
      <c r="AB233" s="209"/>
      <c r="AC233" s="209"/>
      <c r="AD233" s="209"/>
      <c r="AE233" s="209"/>
      <c r="AF233" s="209"/>
      <c r="AG233" s="209" t="s">
        <v>207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2" x14ac:dyDescent="0.25">
      <c r="A234" s="216"/>
      <c r="B234" s="217"/>
      <c r="C234" s="254" t="s">
        <v>231</v>
      </c>
      <c r="D234" s="248"/>
      <c r="E234" s="249"/>
      <c r="F234" s="220"/>
      <c r="G234" s="220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09"/>
      <c r="AA234" s="209"/>
      <c r="AB234" s="209"/>
      <c r="AC234" s="209"/>
      <c r="AD234" s="209"/>
      <c r="AE234" s="209"/>
      <c r="AF234" s="209"/>
      <c r="AG234" s="209" t="s">
        <v>209</v>
      </c>
      <c r="AH234" s="209">
        <v>0</v>
      </c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3" x14ac:dyDescent="0.25">
      <c r="A235" s="216"/>
      <c r="B235" s="217"/>
      <c r="C235" s="254" t="s">
        <v>276</v>
      </c>
      <c r="D235" s="248"/>
      <c r="E235" s="249"/>
      <c r="F235" s="220"/>
      <c r="G235" s="220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09"/>
      <c r="AA235" s="209"/>
      <c r="AB235" s="209"/>
      <c r="AC235" s="209"/>
      <c r="AD235" s="209"/>
      <c r="AE235" s="209"/>
      <c r="AF235" s="209"/>
      <c r="AG235" s="209" t="s">
        <v>209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3" x14ac:dyDescent="0.25">
      <c r="A236" s="216"/>
      <c r="B236" s="217"/>
      <c r="C236" s="254" t="s">
        <v>329</v>
      </c>
      <c r="D236" s="248"/>
      <c r="E236" s="249">
        <v>14</v>
      </c>
      <c r="F236" s="220"/>
      <c r="G236" s="220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09"/>
      <c r="AA236" s="209"/>
      <c r="AB236" s="209"/>
      <c r="AC236" s="209"/>
      <c r="AD236" s="209"/>
      <c r="AE236" s="209"/>
      <c r="AF236" s="209"/>
      <c r="AG236" s="209" t="s">
        <v>209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2" x14ac:dyDescent="0.25">
      <c r="A237" s="216"/>
      <c r="B237" s="217"/>
      <c r="C237" s="244"/>
      <c r="D237" s="240"/>
      <c r="E237" s="240"/>
      <c r="F237" s="240"/>
      <c r="G237" s="240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09"/>
      <c r="AA237" s="209"/>
      <c r="AB237" s="209"/>
      <c r="AC237" s="209"/>
      <c r="AD237" s="209"/>
      <c r="AE237" s="209"/>
      <c r="AF237" s="209"/>
      <c r="AG237" s="209" t="s">
        <v>185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30">
        <v>42</v>
      </c>
      <c r="B238" s="231" t="s">
        <v>375</v>
      </c>
      <c r="C238" s="242" t="s">
        <v>376</v>
      </c>
      <c r="D238" s="232" t="s">
        <v>253</v>
      </c>
      <c r="E238" s="233">
        <v>16.100000000000001</v>
      </c>
      <c r="F238" s="234"/>
      <c r="G238" s="235">
        <f>ROUND(E238*F238,2)</f>
        <v>0</v>
      </c>
      <c r="H238" s="234"/>
      <c r="I238" s="235">
        <f>ROUND(E238*H238,2)</f>
        <v>0</v>
      </c>
      <c r="J238" s="234"/>
      <c r="K238" s="235">
        <f>ROUND(E238*J238,2)</f>
        <v>0</v>
      </c>
      <c r="L238" s="235">
        <v>21</v>
      </c>
      <c r="M238" s="235">
        <f>G238*(1+L238/100)</f>
        <v>0</v>
      </c>
      <c r="N238" s="233">
        <v>1.9199999999999998E-2</v>
      </c>
      <c r="O238" s="233">
        <f>ROUND(E238*N238,2)</f>
        <v>0.31</v>
      </c>
      <c r="P238" s="233">
        <v>0</v>
      </c>
      <c r="Q238" s="233">
        <f>ROUND(E238*P238,2)</f>
        <v>0</v>
      </c>
      <c r="R238" s="235"/>
      <c r="S238" s="235" t="s">
        <v>205</v>
      </c>
      <c r="T238" s="236" t="s">
        <v>179</v>
      </c>
      <c r="U238" s="220">
        <v>0</v>
      </c>
      <c r="V238" s="220">
        <f>ROUND(E238*U238,2)</f>
        <v>0</v>
      </c>
      <c r="W238" s="220"/>
      <c r="X238" s="220" t="s">
        <v>377</v>
      </c>
      <c r="Y238" s="220" t="s">
        <v>181</v>
      </c>
      <c r="Z238" s="209"/>
      <c r="AA238" s="209"/>
      <c r="AB238" s="209"/>
      <c r="AC238" s="209"/>
      <c r="AD238" s="209"/>
      <c r="AE238" s="209"/>
      <c r="AF238" s="209"/>
      <c r="AG238" s="209" t="s">
        <v>378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2" x14ac:dyDescent="0.25">
      <c r="A239" s="216"/>
      <c r="B239" s="217"/>
      <c r="C239" s="254" t="s">
        <v>231</v>
      </c>
      <c r="D239" s="248"/>
      <c r="E239" s="249"/>
      <c r="F239" s="220"/>
      <c r="G239" s="220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09"/>
      <c r="AA239" s="209"/>
      <c r="AB239" s="209"/>
      <c r="AC239" s="209"/>
      <c r="AD239" s="209"/>
      <c r="AE239" s="209"/>
      <c r="AF239" s="209"/>
      <c r="AG239" s="209" t="s">
        <v>209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3" x14ac:dyDescent="0.25">
      <c r="A240" s="216"/>
      <c r="B240" s="217"/>
      <c r="C240" s="254" t="s">
        <v>276</v>
      </c>
      <c r="D240" s="248"/>
      <c r="E240" s="249"/>
      <c r="F240" s="220"/>
      <c r="G240" s="220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09"/>
      <c r="AA240" s="209"/>
      <c r="AB240" s="209"/>
      <c r="AC240" s="209"/>
      <c r="AD240" s="209"/>
      <c r="AE240" s="209"/>
      <c r="AF240" s="209"/>
      <c r="AG240" s="209" t="s">
        <v>209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3" x14ac:dyDescent="0.25">
      <c r="A241" s="216"/>
      <c r="B241" s="217"/>
      <c r="C241" s="254" t="s">
        <v>379</v>
      </c>
      <c r="D241" s="248"/>
      <c r="E241" s="249">
        <v>16.100000000000001</v>
      </c>
      <c r="F241" s="220"/>
      <c r="G241" s="220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09"/>
      <c r="AA241" s="209"/>
      <c r="AB241" s="209"/>
      <c r="AC241" s="209"/>
      <c r="AD241" s="209"/>
      <c r="AE241" s="209"/>
      <c r="AF241" s="209"/>
      <c r="AG241" s="209" t="s">
        <v>209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2" x14ac:dyDescent="0.25">
      <c r="A242" s="216"/>
      <c r="B242" s="217"/>
      <c r="C242" s="244"/>
      <c r="D242" s="240"/>
      <c r="E242" s="240"/>
      <c r="F242" s="240"/>
      <c r="G242" s="24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09"/>
      <c r="AA242" s="209"/>
      <c r="AB242" s="209"/>
      <c r="AC242" s="209"/>
      <c r="AD242" s="209"/>
      <c r="AE242" s="209"/>
      <c r="AF242" s="209"/>
      <c r="AG242" s="209" t="s">
        <v>185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16">
        <v>43</v>
      </c>
      <c r="B243" s="217" t="s">
        <v>380</v>
      </c>
      <c r="C243" s="258" t="s">
        <v>381</v>
      </c>
      <c r="D243" s="218" t="s">
        <v>0</v>
      </c>
      <c r="E243" s="239"/>
      <c r="F243" s="221"/>
      <c r="G243" s="220">
        <f>ROUND(E243*F243,2)</f>
        <v>0</v>
      </c>
      <c r="H243" s="221"/>
      <c r="I243" s="220">
        <f>ROUND(E243*H243,2)</f>
        <v>0</v>
      </c>
      <c r="J243" s="221"/>
      <c r="K243" s="220">
        <f>ROUND(E243*J243,2)</f>
        <v>0</v>
      </c>
      <c r="L243" s="220">
        <v>21</v>
      </c>
      <c r="M243" s="220">
        <f>G243*(1+L243/100)</f>
        <v>0</v>
      </c>
      <c r="N243" s="219">
        <v>0</v>
      </c>
      <c r="O243" s="219">
        <f>ROUND(E243*N243,2)</f>
        <v>0</v>
      </c>
      <c r="P243" s="219">
        <v>0</v>
      </c>
      <c r="Q243" s="219">
        <f>ROUND(E243*P243,2)</f>
        <v>0</v>
      </c>
      <c r="R243" s="220" t="s">
        <v>372</v>
      </c>
      <c r="S243" s="220" t="s">
        <v>178</v>
      </c>
      <c r="T243" s="220" t="s">
        <v>178</v>
      </c>
      <c r="U243" s="220">
        <v>0</v>
      </c>
      <c r="V243" s="220">
        <f>ROUND(E243*U243,2)</f>
        <v>0</v>
      </c>
      <c r="W243" s="220"/>
      <c r="X243" s="220" t="s">
        <v>351</v>
      </c>
      <c r="Y243" s="220" t="s">
        <v>181</v>
      </c>
      <c r="Z243" s="209"/>
      <c r="AA243" s="209"/>
      <c r="AB243" s="209"/>
      <c r="AC243" s="209"/>
      <c r="AD243" s="209"/>
      <c r="AE243" s="209"/>
      <c r="AF243" s="209"/>
      <c r="AG243" s="209" t="s">
        <v>352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2" x14ac:dyDescent="0.25">
      <c r="A244" s="216"/>
      <c r="B244" s="217"/>
      <c r="C244" s="259" t="s">
        <v>369</v>
      </c>
      <c r="D244" s="253"/>
      <c r="E244" s="253"/>
      <c r="F244" s="253"/>
      <c r="G244" s="253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09"/>
      <c r="AA244" s="209"/>
      <c r="AB244" s="209"/>
      <c r="AC244" s="209"/>
      <c r="AD244" s="209"/>
      <c r="AE244" s="209"/>
      <c r="AF244" s="209"/>
      <c r="AG244" s="209" t="s">
        <v>230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2" x14ac:dyDescent="0.25">
      <c r="A245" s="216"/>
      <c r="B245" s="217"/>
      <c r="C245" s="244"/>
      <c r="D245" s="240"/>
      <c r="E245" s="240"/>
      <c r="F245" s="240"/>
      <c r="G245" s="240"/>
      <c r="H245" s="220"/>
      <c r="I245" s="220"/>
      <c r="J245" s="220"/>
      <c r="K245" s="220"/>
      <c r="L245" s="220"/>
      <c r="M245" s="220"/>
      <c r="N245" s="219"/>
      <c r="O245" s="219"/>
      <c r="P245" s="219"/>
      <c r="Q245" s="219"/>
      <c r="R245" s="220"/>
      <c r="S245" s="220"/>
      <c r="T245" s="220"/>
      <c r="U245" s="220"/>
      <c r="V245" s="220"/>
      <c r="W245" s="220"/>
      <c r="X245" s="220"/>
      <c r="Y245" s="220"/>
      <c r="Z245" s="209"/>
      <c r="AA245" s="209"/>
      <c r="AB245" s="209"/>
      <c r="AC245" s="209"/>
      <c r="AD245" s="209"/>
      <c r="AE245" s="209"/>
      <c r="AF245" s="209"/>
      <c r="AG245" s="209" t="s">
        <v>185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x14ac:dyDescent="0.25">
      <c r="A246" s="223" t="s">
        <v>173</v>
      </c>
      <c r="B246" s="224" t="s">
        <v>125</v>
      </c>
      <c r="C246" s="241" t="s">
        <v>126</v>
      </c>
      <c r="D246" s="225"/>
      <c r="E246" s="226"/>
      <c r="F246" s="227"/>
      <c r="G246" s="227">
        <f>SUMIF(AG247:AG261,"&lt;&gt;NOR",G247:G261)</f>
        <v>0</v>
      </c>
      <c r="H246" s="227"/>
      <c r="I246" s="227">
        <f>SUM(I247:I261)</f>
        <v>0</v>
      </c>
      <c r="J246" s="227"/>
      <c r="K246" s="227">
        <f>SUM(K247:K261)</f>
        <v>0</v>
      </c>
      <c r="L246" s="227"/>
      <c r="M246" s="227">
        <f>SUM(M247:M261)</f>
        <v>0</v>
      </c>
      <c r="N246" s="226"/>
      <c r="O246" s="226">
        <f>SUM(O247:O261)</f>
        <v>6.0000000000000005E-2</v>
      </c>
      <c r="P246" s="226"/>
      <c r="Q246" s="226">
        <f>SUM(Q247:Q261)</f>
        <v>0</v>
      </c>
      <c r="R246" s="227"/>
      <c r="S246" s="227"/>
      <c r="T246" s="228"/>
      <c r="U246" s="222"/>
      <c r="V246" s="222">
        <f>SUM(V247:V261)</f>
        <v>44.88</v>
      </c>
      <c r="W246" s="222"/>
      <c r="X246" s="222"/>
      <c r="Y246" s="222"/>
      <c r="AG246" t="s">
        <v>174</v>
      </c>
    </row>
    <row r="247" spans="1:60" outlineLevel="1" x14ac:dyDescent="0.25">
      <c r="A247" s="230">
        <v>44</v>
      </c>
      <c r="B247" s="231" t="s">
        <v>382</v>
      </c>
      <c r="C247" s="242" t="s">
        <v>383</v>
      </c>
      <c r="D247" s="232" t="s">
        <v>253</v>
      </c>
      <c r="E247" s="233">
        <v>187</v>
      </c>
      <c r="F247" s="234"/>
      <c r="G247" s="235">
        <f>ROUND(E247*F247,2)</f>
        <v>0</v>
      </c>
      <c r="H247" s="234"/>
      <c r="I247" s="235">
        <f>ROUND(E247*H247,2)</f>
        <v>0</v>
      </c>
      <c r="J247" s="234"/>
      <c r="K247" s="235">
        <f>ROUND(E247*J247,2)</f>
        <v>0</v>
      </c>
      <c r="L247" s="235">
        <v>21</v>
      </c>
      <c r="M247" s="235">
        <f>G247*(1+L247/100)</f>
        <v>0</v>
      </c>
      <c r="N247" s="233">
        <v>2.5999999999999998E-4</v>
      </c>
      <c r="O247" s="233">
        <f>ROUND(E247*N247,2)</f>
        <v>0.05</v>
      </c>
      <c r="P247" s="233">
        <v>0</v>
      </c>
      <c r="Q247" s="233">
        <f>ROUND(E247*P247,2)</f>
        <v>0</v>
      </c>
      <c r="R247" s="235" t="s">
        <v>384</v>
      </c>
      <c r="S247" s="235" t="s">
        <v>178</v>
      </c>
      <c r="T247" s="236" t="s">
        <v>178</v>
      </c>
      <c r="U247" s="220">
        <v>0.24</v>
      </c>
      <c r="V247" s="220">
        <f>ROUND(E247*U247,2)</f>
        <v>44.88</v>
      </c>
      <c r="W247" s="220"/>
      <c r="X247" s="220" t="s">
        <v>385</v>
      </c>
      <c r="Y247" s="220" t="s">
        <v>181</v>
      </c>
      <c r="Z247" s="209"/>
      <c r="AA247" s="209"/>
      <c r="AB247" s="209"/>
      <c r="AC247" s="209"/>
      <c r="AD247" s="209"/>
      <c r="AE247" s="209"/>
      <c r="AF247" s="209"/>
      <c r="AG247" s="209" t="s">
        <v>386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ht="21" outlineLevel="2" x14ac:dyDescent="0.25">
      <c r="A248" s="216"/>
      <c r="B248" s="217"/>
      <c r="C248" s="255" t="s">
        <v>387</v>
      </c>
      <c r="D248" s="250"/>
      <c r="E248" s="250"/>
      <c r="F248" s="250"/>
      <c r="G248" s="250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20"/>
      <c r="Z248" s="209"/>
      <c r="AA248" s="209"/>
      <c r="AB248" s="209"/>
      <c r="AC248" s="209"/>
      <c r="AD248" s="209"/>
      <c r="AE248" s="209"/>
      <c r="AF248" s="209"/>
      <c r="AG248" s="209" t="s">
        <v>230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37" t="str">
        <f>C248</f>
        <v>Oškrabání, jednonásobné mydlení, částečné vyhlazení malířskou masou jednonásobné, malba dvojnásobná, bez pačokování, jednobarevná s bílým stropem.</v>
      </c>
      <c r="BB248" s="209"/>
      <c r="BC248" s="209"/>
      <c r="BD248" s="209"/>
      <c r="BE248" s="209"/>
      <c r="BF248" s="209"/>
      <c r="BG248" s="209"/>
      <c r="BH248" s="209"/>
    </row>
    <row r="249" spans="1:60" outlineLevel="2" x14ac:dyDescent="0.25">
      <c r="A249" s="216"/>
      <c r="B249" s="217"/>
      <c r="C249" s="254" t="s">
        <v>231</v>
      </c>
      <c r="D249" s="248"/>
      <c r="E249" s="249"/>
      <c r="F249" s="220"/>
      <c r="G249" s="220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09"/>
      <c r="AA249" s="209"/>
      <c r="AB249" s="209"/>
      <c r="AC249" s="209"/>
      <c r="AD249" s="209"/>
      <c r="AE249" s="209"/>
      <c r="AF249" s="209"/>
      <c r="AG249" s="209" t="s">
        <v>209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3" x14ac:dyDescent="0.25">
      <c r="A250" s="216"/>
      <c r="B250" s="217"/>
      <c r="C250" s="254" t="s">
        <v>297</v>
      </c>
      <c r="D250" s="248"/>
      <c r="E250" s="249"/>
      <c r="F250" s="220"/>
      <c r="G250" s="220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20"/>
      <c r="Z250" s="209"/>
      <c r="AA250" s="209"/>
      <c r="AB250" s="209"/>
      <c r="AC250" s="209"/>
      <c r="AD250" s="209"/>
      <c r="AE250" s="209"/>
      <c r="AF250" s="209"/>
      <c r="AG250" s="209" t="s">
        <v>209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3" x14ac:dyDescent="0.25">
      <c r="A251" s="216"/>
      <c r="B251" s="217"/>
      <c r="C251" s="254" t="s">
        <v>388</v>
      </c>
      <c r="D251" s="248"/>
      <c r="E251" s="249">
        <v>90</v>
      </c>
      <c r="F251" s="220"/>
      <c r="G251" s="220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09"/>
      <c r="AA251" s="209"/>
      <c r="AB251" s="209"/>
      <c r="AC251" s="209"/>
      <c r="AD251" s="209"/>
      <c r="AE251" s="209"/>
      <c r="AF251" s="209"/>
      <c r="AG251" s="209" t="s">
        <v>209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3" x14ac:dyDescent="0.25">
      <c r="A252" s="216"/>
      <c r="B252" s="217"/>
      <c r="C252" s="254" t="s">
        <v>299</v>
      </c>
      <c r="D252" s="248"/>
      <c r="E252" s="249"/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09"/>
      <c r="AA252" s="209"/>
      <c r="AB252" s="209"/>
      <c r="AC252" s="209"/>
      <c r="AD252" s="209"/>
      <c r="AE252" s="209"/>
      <c r="AF252" s="209"/>
      <c r="AG252" s="209" t="s">
        <v>209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5">
      <c r="A253" s="216"/>
      <c r="B253" s="217"/>
      <c r="C253" s="254" t="s">
        <v>389</v>
      </c>
      <c r="D253" s="248"/>
      <c r="E253" s="249">
        <v>17</v>
      </c>
      <c r="F253" s="220"/>
      <c r="G253" s="220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09"/>
      <c r="AA253" s="209"/>
      <c r="AB253" s="209"/>
      <c r="AC253" s="209"/>
      <c r="AD253" s="209"/>
      <c r="AE253" s="209"/>
      <c r="AF253" s="209"/>
      <c r="AG253" s="209" t="s">
        <v>209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5">
      <c r="A254" s="216"/>
      <c r="B254" s="217"/>
      <c r="C254" s="254" t="s">
        <v>301</v>
      </c>
      <c r="D254" s="248"/>
      <c r="E254" s="249"/>
      <c r="F254" s="220"/>
      <c r="G254" s="220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20"/>
      <c r="Z254" s="209"/>
      <c r="AA254" s="209"/>
      <c r="AB254" s="209"/>
      <c r="AC254" s="209"/>
      <c r="AD254" s="209"/>
      <c r="AE254" s="209"/>
      <c r="AF254" s="209"/>
      <c r="AG254" s="209" t="s">
        <v>209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5">
      <c r="A255" s="216"/>
      <c r="B255" s="217"/>
      <c r="C255" s="254" t="s">
        <v>390</v>
      </c>
      <c r="D255" s="248"/>
      <c r="E255" s="249">
        <v>80</v>
      </c>
      <c r="F255" s="220"/>
      <c r="G255" s="220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09"/>
      <c r="AA255" s="209"/>
      <c r="AB255" s="209"/>
      <c r="AC255" s="209"/>
      <c r="AD255" s="209"/>
      <c r="AE255" s="209"/>
      <c r="AF255" s="209"/>
      <c r="AG255" s="209" t="s">
        <v>209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2" x14ac:dyDescent="0.25">
      <c r="A256" s="216"/>
      <c r="B256" s="217"/>
      <c r="C256" s="244"/>
      <c r="D256" s="240"/>
      <c r="E256" s="240"/>
      <c r="F256" s="240"/>
      <c r="G256" s="240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09"/>
      <c r="AA256" s="209"/>
      <c r="AB256" s="209"/>
      <c r="AC256" s="209"/>
      <c r="AD256" s="209"/>
      <c r="AE256" s="209"/>
      <c r="AF256" s="209"/>
      <c r="AG256" s="209" t="s">
        <v>185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30">
        <v>45</v>
      </c>
      <c r="B257" s="231" t="s">
        <v>391</v>
      </c>
      <c r="C257" s="242" t="s">
        <v>392</v>
      </c>
      <c r="D257" s="232" t="s">
        <v>253</v>
      </c>
      <c r="E257" s="233">
        <v>20</v>
      </c>
      <c r="F257" s="234"/>
      <c r="G257" s="235">
        <f>ROUND(E257*F257,2)</f>
        <v>0</v>
      </c>
      <c r="H257" s="234"/>
      <c r="I257" s="235">
        <f>ROUND(E257*H257,2)</f>
        <v>0</v>
      </c>
      <c r="J257" s="234"/>
      <c r="K257" s="235">
        <f>ROUND(E257*J257,2)</f>
        <v>0</v>
      </c>
      <c r="L257" s="235">
        <v>21</v>
      </c>
      <c r="M257" s="235">
        <f>G257*(1+L257/100)</f>
        <v>0</v>
      </c>
      <c r="N257" s="233">
        <v>4.2000000000000002E-4</v>
      </c>
      <c r="O257" s="233">
        <f>ROUND(E257*N257,2)</f>
        <v>0.01</v>
      </c>
      <c r="P257" s="233">
        <v>0</v>
      </c>
      <c r="Q257" s="233">
        <f>ROUND(E257*P257,2)</f>
        <v>0</v>
      </c>
      <c r="R257" s="235"/>
      <c r="S257" s="235" t="s">
        <v>205</v>
      </c>
      <c r="T257" s="236" t="s">
        <v>393</v>
      </c>
      <c r="U257" s="220">
        <v>0</v>
      </c>
      <c r="V257" s="220">
        <f>ROUND(E257*U257,2)</f>
        <v>0</v>
      </c>
      <c r="W257" s="220"/>
      <c r="X257" s="220" t="s">
        <v>385</v>
      </c>
      <c r="Y257" s="220" t="s">
        <v>181</v>
      </c>
      <c r="Z257" s="209"/>
      <c r="AA257" s="209"/>
      <c r="AB257" s="209"/>
      <c r="AC257" s="209"/>
      <c r="AD257" s="209"/>
      <c r="AE257" s="209"/>
      <c r="AF257" s="209"/>
      <c r="AG257" s="209" t="s">
        <v>386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2" x14ac:dyDescent="0.25">
      <c r="A258" s="216"/>
      <c r="B258" s="217"/>
      <c r="C258" s="254" t="s">
        <v>231</v>
      </c>
      <c r="D258" s="248"/>
      <c r="E258" s="249"/>
      <c r="F258" s="220"/>
      <c r="G258" s="220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09"/>
      <c r="AA258" s="209"/>
      <c r="AB258" s="209"/>
      <c r="AC258" s="209"/>
      <c r="AD258" s="209"/>
      <c r="AE258" s="209"/>
      <c r="AF258" s="209"/>
      <c r="AG258" s="209" t="s">
        <v>209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3" x14ac:dyDescent="0.25">
      <c r="A259" s="216"/>
      <c r="B259" s="217"/>
      <c r="C259" s="254" t="s">
        <v>255</v>
      </c>
      <c r="D259" s="248"/>
      <c r="E259" s="249"/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09"/>
      <c r="AA259" s="209"/>
      <c r="AB259" s="209"/>
      <c r="AC259" s="209"/>
      <c r="AD259" s="209"/>
      <c r="AE259" s="209"/>
      <c r="AF259" s="209"/>
      <c r="AG259" s="209" t="s">
        <v>209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3" x14ac:dyDescent="0.25">
      <c r="A260" s="216"/>
      <c r="B260" s="217"/>
      <c r="C260" s="254" t="s">
        <v>256</v>
      </c>
      <c r="D260" s="248"/>
      <c r="E260" s="249">
        <v>20</v>
      </c>
      <c r="F260" s="220"/>
      <c r="G260" s="220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09"/>
      <c r="AA260" s="209"/>
      <c r="AB260" s="209"/>
      <c r="AC260" s="209"/>
      <c r="AD260" s="209"/>
      <c r="AE260" s="209"/>
      <c r="AF260" s="209"/>
      <c r="AG260" s="209" t="s">
        <v>209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2" x14ac:dyDescent="0.25">
      <c r="A261" s="216"/>
      <c r="B261" s="217"/>
      <c r="C261" s="244"/>
      <c r="D261" s="240"/>
      <c r="E261" s="240"/>
      <c r="F261" s="240"/>
      <c r="G261" s="240"/>
      <c r="H261" s="220"/>
      <c r="I261" s="220"/>
      <c r="J261" s="220"/>
      <c r="K261" s="220"/>
      <c r="L261" s="220"/>
      <c r="M261" s="220"/>
      <c r="N261" s="219"/>
      <c r="O261" s="219"/>
      <c r="P261" s="219"/>
      <c r="Q261" s="219"/>
      <c r="R261" s="220"/>
      <c r="S261" s="220"/>
      <c r="T261" s="220"/>
      <c r="U261" s="220"/>
      <c r="V261" s="220"/>
      <c r="W261" s="220"/>
      <c r="X261" s="220"/>
      <c r="Y261" s="220"/>
      <c r="Z261" s="209"/>
      <c r="AA261" s="209"/>
      <c r="AB261" s="209"/>
      <c r="AC261" s="209"/>
      <c r="AD261" s="209"/>
      <c r="AE261" s="209"/>
      <c r="AF261" s="209"/>
      <c r="AG261" s="209" t="s">
        <v>185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x14ac:dyDescent="0.25">
      <c r="A262" s="223" t="s">
        <v>173</v>
      </c>
      <c r="B262" s="224" t="s">
        <v>140</v>
      </c>
      <c r="C262" s="241" t="s">
        <v>141</v>
      </c>
      <c r="D262" s="225"/>
      <c r="E262" s="226"/>
      <c r="F262" s="227"/>
      <c r="G262" s="227">
        <f>SUMIF(AG263:AG304,"&lt;&gt;NOR",G263:G304)</f>
        <v>0</v>
      </c>
      <c r="H262" s="227"/>
      <c r="I262" s="227">
        <f>SUM(I263:I304)</f>
        <v>0</v>
      </c>
      <c r="J262" s="227"/>
      <c r="K262" s="227">
        <f>SUM(K263:K304)</f>
        <v>0</v>
      </c>
      <c r="L262" s="227"/>
      <c r="M262" s="227">
        <f>SUM(M263:M304)</f>
        <v>0</v>
      </c>
      <c r="N262" s="226"/>
      <c r="O262" s="226">
        <f>SUM(O263:O304)</f>
        <v>0</v>
      </c>
      <c r="P262" s="226"/>
      <c r="Q262" s="226">
        <f>SUM(Q263:Q304)</f>
        <v>0</v>
      </c>
      <c r="R262" s="227"/>
      <c r="S262" s="227"/>
      <c r="T262" s="228"/>
      <c r="U262" s="222"/>
      <c r="V262" s="222">
        <f>SUM(V263:V304)</f>
        <v>26.71</v>
      </c>
      <c r="W262" s="222"/>
      <c r="X262" s="222"/>
      <c r="Y262" s="222"/>
      <c r="AG262" t="s">
        <v>174</v>
      </c>
    </row>
    <row r="263" spans="1:60" ht="20.399999999999999" outlineLevel="1" x14ac:dyDescent="0.25">
      <c r="A263" s="230">
        <v>46</v>
      </c>
      <c r="B263" s="231" t="s">
        <v>394</v>
      </c>
      <c r="C263" s="242" t="s">
        <v>395</v>
      </c>
      <c r="D263" s="232" t="s">
        <v>283</v>
      </c>
      <c r="E263" s="233">
        <v>6.3333599999999999</v>
      </c>
      <c r="F263" s="234"/>
      <c r="G263" s="235">
        <f>ROUND(E263*F263,2)</f>
        <v>0</v>
      </c>
      <c r="H263" s="234"/>
      <c r="I263" s="235">
        <f>ROUND(E263*H263,2)</f>
        <v>0</v>
      </c>
      <c r="J263" s="234"/>
      <c r="K263" s="235">
        <f>ROUND(E263*J263,2)</f>
        <v>0</v>
      </c>
      <c r="L263" s="235">
        <v>21</v>
      </c>
      <c r="M263" s="235">
        <f>G263*(1+L263/100)</f>
        <v>0</v>
      </c>
      <c r="N263" s="233">
        <v>0</v>
      </c>
      <c r="O263" s="233">
        <f>ROUND(E263*N263,2)</f>
        <v>0</v>
      </c>
      <c r="P263" s="233">
        <v>0</v>
      </c>
      <c r="Q263" s="233">
        <f>ROUND(E263*P263,2)</f>
        <v>0</v>
      </c>
      <c r="R263" s="235" t="s">
        <v>396</v>
      </c>
      <c r="S263" s="235" t="s">
        <v>178</v>
      </c>
      <c r="T263" s="236" t="s">
        <v>178</v>
      </c>
      <c r="U263" s="220">
        <v>0.27700000000000002</v>
      </c>
      <c r="V263" s="220">
        <f>ROUND(E263*U263,2)</f>
        <v>1.75</v>
      </c>
      <c r="W263" s="220"/>
      <c r="X263" s="220" t="s">
        <v>397</v>
      </c>
      <c r="Y263" s="220" t="s">
        <v>181</v>
      </c>
      <c r="Z263" s="209"/>
      <c r="AA263" s="209"/>
      <c r="AB263" s="209"/>
      <c r="AC263" s="209"/>
      <c r="AD263" s="209"/>
      <c r="AE263" s="209"/>
      <c r="AF263" s="209"/>
      <c r="AG263" s="209" t="s">
        <v>398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2" x14ac:dyDescent="0.25">
      <c r="A264" s="216"/>
      <c r="B264" s="217"/>
      <c r="C264" s="255" t="s">
        <v>399</v>
      </c>
      <c r="D264" s="250"/>
      <c r="E264" s="250"/>
      <c r="F264" s="250"/>
      <c r="G264" s="250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09"/>
      <c r="AA264" s="209"/>
      <c r="AB264" s="209"/>
      <c r="AC264" s="209"/>
      <c r="AD264" s="209"/>
      <c r="AE264" s="209"/>
      <c r="AF264" s="209"/>
      <c r="AG264" s="209" t="s">
        <v>230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2" x14ac:dyDescent="0.25">
      <c r="A265" s="216"/>
      <c r="B265" s="217"/>
      <c r="C265" s="256" t="s">
        <v>400</v>
      </c>
      <c r="D265" s="251"/>
      <c r="E265" s="251"/>
      <c r="F265" s="251"/>
      <c r="G265" s="251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09"/>
      <c r="AA265" s="209"/>
      <c r="AB265" s="209"/>
      <c r="AC265" s="209"/>
      <c r="AD265" s="209"/>
      <c r="AE265" s="209"/>
      <c r="AF265" s="209"/>
      <c r="AG265" s="209" t="s">
        <v>184</v>
      </c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3" x14ac:dyDescent="0.25">
      <c r="A266" s="216"/>
      <c r="B266" s="217"/>
      <c r="C266" s="256" t="s">
        <v>401</v>
      </c>
      <c r="D266" s="251"/>
      <c r="E266" s="251"/>
      <c r="F266" s="251"/>
      <c r="G266" s="251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09"/>
      <c r="AA266" s="209"/>
      <c r="AB266" s="209"/>
      <c r="AC266" s="209"/>
      <c r="AD266" s="209"/>
      <c r="AE266" s="209"/>
      <c r="AF266" s="209"/>
      <c r="AG266" s="209" t="s">
        <v>184</v>
      </c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ht="21" outlineLevel="3" x14ac:dyDescent="0.25">
      <c r="A267" s="216"/>
      <c r="B267" s="217"/>
      <c r="C267" s="256" t="s">
        <v>402</v>
      </c>
      <c r="D267" s="251"/>
      <c r="E267" s="251"/>
      <c r="F267" s="251"/>
      <c r="G267" s="251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20"/>
      <c r="Z267" s="209"/>
      <c r="AA267" s="209"/>
      <c r="AB267" s="209"/>
      <c r="AC267" s="209"/>
      <c r="AD267" s="209"/>
      <c r="AE267" s="209"/>
      <c r="AF267" s="209"/>
      <c r="AG267" s="209" t="s">
        <v>184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37" t="str">
        <f>C267</f>
        <v>- při vodorovné dopravě po vodě : vyložení na hromady na suchu nebo na přeložení na dopravní prostředek na suchu do 15 m vodorovně a současně do 4 m svisle,</v>
      </c>
      <c r="BB267" s="209"/>
      <c r="BC267" s="209"/>
      <c r="BD267" s="209"/>
      <c r="BE267" s="209"/>
      <c r="BF267" s="209"/>
      <c r="BG267" s="209"/>
      <c r="BH267" s="209"/>
    </row>
    <row r="268" spans="1:60" outlineLevel="3" x14ac:dyDescent="0.25">
      <c r="A268" s="216"/>
      <c r="B268" s="217"/>
      <c r="C268" s="256" t="s">
        <v>403</v>
      </c>
      <c r="D268" s="251"/>
      <c r="E268" s="251"/>
      <c r="F268" s="251"/>
      <c r="G268" s="251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09"/>
      <c r="AA268" s="209"/>
      <c r="AB268" s="209"/>
      <c r="AC268" s="209"/>
      <c r="AD268" s="209"/>
      <c r="AE268" s="209"/>
      <c r="AF268" s="209"/>
      <c r="AG268" s="209" t="s">
        <v>184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2" x14ac:dyDescent="0.25">
      <c r="A269" s="216"/>
      <c r="B269" s="217"/>
      <c r="C269" s="254" t="s">
        <v>404</v>
      </c>
      <c r="D269" s="248"/>
      <c r="E269" s="249"/>
      <c r="F269" s="220"/>
      <c r="G269" s="220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09"/>
      <c r="AA269" s="209"/>
      <c r="AB269" s="209"/>
      <c r="AC269" s="209"/>
      <c r="AD269" s="209"/>
      <c r="AE269" s="209"/>
      <c r="AF269" s="209"/>
      <c r="AG269" s="209" t="s">
        <v>209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3" x14ac:dyDescent="0.25">
      <c r="A270" s="216"/>
      <c r="B270" s="217"/>
      <c r="C270" s="254" t="s">
        <v>405</v>
      </c>
      <c r="D270" s="248"/>
      <c r="E270" s="249"/>
      <c r="F270" s="220"/>
      <c r="G270" s="22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09"/>
      <c r="AA270" s="209"/>
      <c r="AB270" s="209"/>
      <c r="AC270" s="209"/>
      <c r="AD270" s="209"/>
      <c r="AE270" s="209"/>
      <c r="AF270" s="209"/>
      <c r="AG270" s="209" t="s">
        <v>209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3" x14ac:dyDescent="0.25">
      <c r="A271" s="216"/>
      <c r="B271" s="217"/>
      <c r="C271" s="254" t="s">
        <v>406</v>
      </c>
      <c r="D271" s="248"/>
      <c r="E271" s="249">
        <v>6.3333599999999999</v>
      </c>
      <c r="F271" s="220"/>
      <c r="G271" s="220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20"/>
      <c r="Z271" s="209"/>
      <c r="AA271" s="209"/>
      <c r="AB271" s="209"/>
      <c r="AC271" s="209"/>
      <c r="AD271" s="209"/>
      <c r="AE271" s="209"/>
      <c r="AF271" s="209"/>
      <c r="AG271" s="209" t="s">
        <v>209</v>
      </c>
      <c r="AH271" s="209">
        <v>0</v>
      </c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2" x14ac:dyDescent="0.25">
      <c r="A272" s="216"/>
      <c r="B272" s="217"/>
      <c r="C272" s="244"/>
      <c r="D272" s="240"/>
      <c r="E272" s="240"/>
      <c r="F272" s="240"/>
      <c r="G272" s="240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09"/>
      <c r="AA272" s="209"/>
      <c r="AB272" s="209"/>
      <c r="AC272" s="209"/>
      <c r="AD272" s="209"/>
      <c r="AE272" s="209"/>
      <c r="AF272" s="209"/>
      <c r="AG272" s="209" t="s">
        <v>185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30">
        <v>47</v>
      </c>
      <c r="B273" s="231" t="s">
        <v>407</v>
      </c>
      <c r="C273" s="242" t="s">
        <v>408</v>
      </c>
      <c r="D273" s="232" t="s">
        <v>283</v>
      </c>
      <c r="E273" s="233">
        <v>6.3333599999999999</v>
      </c>
      <c r="F273" s="234"/>
      <c r="G273" s="235">
        <f>ROUND(E273*F273,2)</f>
        <v>0</v>
      </c>
      <c r="H273" s="234"/>
      <c r="I273" s="235">
        <f>ROUND(E273*H273,2)</f>
        <v>0</v>
      </c>
      <c r="J273" s="234"/>
      <c r="K273" s="235">
        <f>ROUND(E273*J273,2)</f>
        <v>0</v>
      </c>
      <c r="L273" s="235">
        <v>21</v>
      </c>
      <c r="M273" s="235">
        <f>G273*(1+L273/100)</f>
        <v>0</v>
      </c>
      <c r="N273" s="233">
        <v>0</v>
      </c>
      <c r="O273" s="233">
        <f>ROUND(E273*N273,2)</f>
        <v>0</v>
      </c>
      <c r="P273" s="233">
        <v>0</v>
      </c>
      <c r="Q273" s="233">
        <f>ROUND(E273*P273,2)</f>
        <v>0</v>
      </c>
      <c r="R273" s="235" t="s">
        <v>325</v>
      </c>
      <c r="S273" s="235" t="s">
        <v>178</v>
      </c>
      <c r="T273" s="236" t="s">
        <v>178</v>
      </c>
      <c r="U273" s="220">
        <v>0.93300000000000005</v>
      </c>
      <c r="V273" s="220">
        <f>ROUND(E273*U273,2)</f>
        <v>5.91</v>
      </c>
      <c r="W273" s="220"/>
      <c r="X273" s="220" t="s">
        <v>397</v>
      </c>
      <c r="Y273" s="220" t="s">
        <v>181</v>
      </c>
      <c r="Z273" s="209"/>
      <c r="AA273" s="209"/>
      <c r="AB273" s="209"/>
      <c r="AC273" s="209"/>
      <c r="AD273" s="209"/>
      <c r="AE273" s="209"/>
      <c r="AF273" s="209"/>
      <c r="AG273" s="209" t="s">
        <v>398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2" x14ac:dyDescent="0.25">
      <c r="A274" s="216"/>
      <c r="B274" s="217"/>
      <c r="C274" s="254" t="s">
        <v>404</v>
      </c>
      <c r="D274" s="248"/>
      <c r="E274" s="249"/>
      <c r="F274" s="220"/>
      <c r="G274" s="220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09"/>
      <c r="AA274" s="209"/>
      <c r="AB274" s="209"/>
      <c r="AC274" s="209"/>
      <c r="AD274" s="209"/>
      <c r="AE274" s="209"/>
      <c r="AF274" s="209"/>
      <c r="AG274" s="209" t="s">
        <v>209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3" x14ac:dyDescent="0.25">
      <c r="A275" s="216"/>
      <c r="B275" s="217"/>
      <c r="C275" s="254" t="s">
        <v>405</v>
      </c>
      <c r="D275" s="248"/>
      <c r="E275" s="249"/>
      <c r="F275" s="220"/>
      <c r="G275" s="220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09"/>
      <c r="AA275" s="209"/>
      <c r="AB275" s="209"/>
      <c r="AC275" s="209"/>
      <c r="AD275" s="209"/>
      <c r="AE275" s="209"/>
      <c r="AF275" s="209"/>
      <c r="AG275" s="209" t="s">
        <v>209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3" x14ac:dyDescent="0.25">
      <c r="A276" s="216"/>
      <c r="B276" s="217"/>
      <c r="C276" s="254" t="s">
        <v>406</v>
      </c>
      <c r="D276" s="248"/>
      <c r="E276" s="249">
        <v>6.3333599999999999</v>
      </c>
      <c r="F276" s="220"/>
      <c r="G276" s="220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09"/>
      <c r="AA276" s="209"/>
      <c r="AB276" s="209"/>
      <c r="AC276" s="209"/>
      <c r="AD276" s="209"/>
      <c r="AE276" s="209"/>
      <c r="AF276" s="209"/>
      <c r="AG276" s="209" t="s">
        <v>209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2" x14ac:dyDescent="0.25">
      <c r="A277" s="216"/>
      <c r="B277" s="217"/>
      <c r="C277" s="244"/>
      <c r="D277" s="240"/>
      <c r="E277" s="240"/>
      <c r="F277" s="240"/>
      <c r="G277" s="240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20"/>
      <c r="Z277" s="209"/>
      <c r="AA277" s="209"/>
      <c r="AB277" s="209"/>
      <c r="AC277" s="209"/>
      <c r="AD277" s="209"/>
      <c r="AE277" s="209"/>
      <c r="AF277" s="209"/>
      <c r="AG277" s="209" t="s">
        <v>185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30">
        <v>48</v>
      </c>
      <c r="B278" s="231" t="s">
        <v>409</v>
      </c>
      <c r="C278" s="242" t="s">
        <v>410</v>
      </c>
      <c r="D278" s="232" t="s">
        <v>283</v>
      </c>
      <c r="E278" s="233">
        <v>6.3333599999999999</v>
      </c>
      <c r="F278" s="234"/>
      <c r="G278" s="235">
        <f>ROUND(E278*F278,2)</f>
        <v>0</v>
      </c>
      <c r="H278" s="234"/>
      <c r="I278" s="235">
        <f>ROUND(E278*H278,2)</f>
        <v>0</v>
      </c>
      <c r="J278" s="234"/>
      <c r="K278" s="235">
        <f>ROUND(E278*J278,2)</f>
        <v>0</v>
      </c>
      <c r="L278" s="235">
        <v>21</v>
      </c>
      <c r="M278" s="235">
        <f>G278*(1+L278/100)</f>
        <v>0</v>
      </c>
      <c r="N278" s="233">
        <v>0</v>
      </c>
      <c r="O278" s="233">
        <f>ROUND(E278*N278,2)</f>
        <v>0</v>
      </c>
      <c r="P278" s="233">
        <v>0</v>
      </c>
      <c r="Q278" s="233">
        <f>ROUND(E278*P278,2)</f>
        <v>0</v>
      </c>
      <c r="R278" s="235" t="s">
        <v>325</v>
      </c>
      <c r="S278" s="235" t="s">
        <v>178</v>
      </c>
      <c r="T278" s="236" t="s">
        <v>178</v>
      </c>
      <c r="U278" s="220">
        <v>0.49</v>
      </c>
      <c r="V278" s="220">
        <f>ROUND(E278*U278,2)</f>
        <v>3.1</v>
      </c>
      <c r="W278" s="220"/>
      <c r="X278" s="220" t="s">
        <v>397</v>
      </c>
      <c r="Y278" s="220" t="s">
        <v>181</v>
      </c>
      <c r="Z278" s="209"/>
      <c r="AA278" s="209"/>
      <c r="AB278" s="209"/>
      <c r="AC278" s="209"/>
      <c r="AD278" s="209"/>
      <c r="AE278" s="209"/>
      <c r="AF278" s="209"/>
      <c r="AG278" s="209" t="s">
        <v>398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2" x14ac:dyDescent="0.25">
      <c r="A279" s="216"/>
      <c r="B279" s="217"/>
      <c r="C279" s="243" t="s">
        <v>411</v>
      </c>
      <c r="D279" s="238"/>
      <c r="E279" s="238"/>
      <c r="F279" s="238"/>
      <c r="G279" s="238"/>
      <c r="H279" s="220"/>
      <c r="I279" s="220"/>
      <c r="J279" s="220"/>
      <c r="K279" s="220"/>
      <c r="L279" s="220"/>
      <c r="M279" s="220"/>
      <c r="N279" s="219"/>
      <c r="O279" s="219"/>
      <c r="P279" s="219"/>
      <c r="Q279" s="219"/>
      <c r="R279" s="220"/>
      <c r="S279" s="220"/>
      <c r="T279" s="220"/>
      <c r="U279" s="220"/>
      <c r="V279" s="220"/>
      <c r="W279" s="220"/>
      <c r="X279" s="220"/>
      <c r="Y279" s="220"/>
      <c r="Z279" s="209"/>
      <c r="AA279" s="209"/>
      <c r="AB279" s="209"/>
      <c r="AC279" s="209"/>
      <c r="AD279" s="209"/>
      <c r="AE279" s="209"/>
      <c r="AF279" s="209"/>
      <c r="AG279" s="209" t="s">
        <v>184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2" x14ac:dyDescent="0.25">
      <c r="A280" s="216"/>
      <c r="B280" s="217"/>
      <c r="C280" s="254" t="s">
        <v>404</v>
      </c>
      <c r="D280" s="248"/>
      <c r="E280" s="249"/>
      <c r="F280" s="220"/>
      <c r="G280" s="220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20"/>
      <c r="Z280" s="209"/>
      <c r="AA280" s="209"/>
      <c r="AB280" s="209"/>
      <c r="AC280" s="209"/>
      <c r="AD280" s="209"/>
      <c r="AE280" s="209"/>
      <c r="AF280" s="209"/>
      <c r="AG280" s="209" t="s">
        <v>209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3" x14ac:dyDescent="0.25">
      <c r="A281" s="216"/>
      <c r="B281" s="217"/>
      <c r="C281" s="254" t="s">
        <v>405</v>
      </c>
      <c r="D281" s="248"/>
      <c r="E281" s="249"/>
      <c r="F281" s="220"/>
      <c r="G281" s="220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09"/>
      <c r="AA281" s="209"/>
      <c r="AB281" s="209"/>
      <c r="AC281" s="209"/>
      <c r="AD281" s="209"/>
      <c r="AE281" s="209"/>
      <c r="AF281" s="209"/>
      <c r="AG281" s="209" t="s">
        <v>209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3" x14ac:dyDescent="0.25">
      <c r="A282" s="216"/>
      <c r="B282" s="217"/>
      <c r="C282" s="254" t="s">
        <v>406</v>
      </c>
      <c r="D282" s="248"/>
      <c r="E282" s="249">
        <v>6.3333599999999999</v>
      </c>
      <c r="F282" s="220"/>
      <c r="G282" s="220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20"/>
      <c r="Z282" s="209"/>
      <c r="AA282" s="209"/>
      <c r="AB282" s="209"/>
      <c r="AC282" s="209"/>
      <c r="AD282" s="209"/>
      <c r="AE282" s="209"/>
      <c r="AF282" s="209"/>
      <c r="AG282" s="209" t="s">
        <v>209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2" x14ac:dyDescent="0.25">
      <c r="A283" s="216"/>
      <c r="B283" s="217"/>
      <c r="C283" s="244"/>
      <c r="D283" s="240"/>
      <c r="E283" s="240"/>
      <c r="F283" s="240"/>
      <c r="G283" s="240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09"/>
      <c r="AA283" s="209"/>
      <c r="AB283" s="209"/>
      <c r="AC283" s="209"/>
      <c r="AD283" s="209"/>
      <c r="AE283" s="209"/>
      <c r="AF283" s="209"/>
      <c r="AG283" s="209" t="s">
        <v>185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30">
        <v>49</v>
      </c>
      <c r="B284" s="231" t="s">
        <v>412</v>
      </c>
      <c r="C284" s="242" t="s">
        <v>413</v>
      </c>
      <c r="D284" s="232" t="s">
        <v>283</v>
      </c>
      <c r="E284" s="233">
        <v>120.33374999999999</v>
      </c>
      <c r="F284" s="234"/>
      <c r="G284" s="235">
        <f>ROUND(E284*F284,2)</f>
        <v>0</v>
      </c>
      <c r="H284" s="234"/>
      <c r="I284" s="235">
        <f>ROUND(E284*H284,2)</f>
        <v>0</v>
      </c>
      <c r="J284" s="234"/>
      <c r="K284" s="235">
        <f>ROUND(E284*J284,2)</f>
        <v>0</v>
      </c>
      <c r="L284" s="235">
        <v>21</v>
      </c>
      <c r="M284" s="235">
        <f>G284*(1+L284/100)</f>
        <v>0</v>
      </c>
      <c r="N284" s="233">
        <v>0</v>
      </c>
      <c r="O284" s="233">
        <f>ROUND(E284*N284,2)</f>
        <v>0</v>
      </c>
      <c r="P284" s="233">
        <v>0</v>
      </c>
      <c r="Q284" s="233">
        <f>ROUND(E284*P284,2)</f>
        <v>0</v>
      </c>
      <c r="R284" s="235" t="s">
        <v>325</v>
      </c>
      <c r="S284" s="235" t="s">
        <v>178</v>
      </c>
      <c r="T284" s="236" t="s">
        <v>178</v>
      </c>
      <c r="U284" s="220">
        <v>0</v>
      </c>
      <c r="V284" s="220">
        <f>ROUND(E284*U284,2)</f>
        <v>0</v>
      </c>
      <c r="W284" s="220"/>
      <c r="X284" s="220" t="s">
        <v>397</v>
      </c>
      <c r="Y284" s="220" t="s">
        <v>181</v>
      </c>
      <c r="Z284" s="209"/>
      <c r="AA284" s="209"/>
      <c r="AB284" s="209"/>
      <c r="AC284" s="209"/>
      <c r="AD284" s="209"/>
      <c r="AE284" s="209"/>
      <c r="AF284" s="209"/>
      <c r="AG284" s="209" t="s">
        <v>398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2" x14ac:dyDescent="0.25">
      <c r="A285" s="216"/>
      <c r="B285" s="217"/>
      <c r="C285" s="254" t="s">
        <v>404</v>
      </c>
      <c r="D285" s="248"/>
      <c r="E285" s="249"/>
      <c r="F285" s="220"/>
      <c r="G285" s="220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09"/>
      <c r="AA285" s="209"/>
      <c r="AB285" s="209"/>
      <c r="AC285" s="209"/>
      <c r="AD285" s="209"/>
      <c r="AE285" s="209"/>
      <c r="AF285" s="209"/>
      <c r="AG285" s="209" t="s">
        <v>209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3" x14ac:dyDescent="0.25">
      <c r="A286" s="216"/>
      <c r="B286" s="217"/>
      <c r="C286" s="254" t="s">
        <v>405</v>
      </c>
      <c r="D286" s="248"/>
      <c r="E286" s="249"/>
      <c r="F286" s="220"/>
      <c r="G286" s="220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20"/>
      <c r="Z286" s="209"/>
      <c r="AA286" s="209"/>
      <c r="AB286" s="209"/>
      <c r="AC286" s="209"/>
      <c r="AD286" s="209"/>
      <c r="AE286" s="209"/>
      <c r="AF286" s="209"/>
      <c r="AG286" s="209" t="s">
        <v>209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3" x14ac:dyDescent="0.25">
      <c r="A287" s="216"/>
      <c r="B287" s="217"/>
      <c r="C287" s="254" t="s">
        <v>414</v>
      </c>
      <c r="D287" s="248"/>
      <c r="E287" s="249">
        <v>120.33374999999999</v>
      </c>
      <c r="F287" s="220"/>
      <c r="G287" s="220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20"/>
      <c r="Z287" s="209"/>
      <c r="AA287" s="209"/>
      <c r="AB287" s="209"/>
      <c r="AC287" s="209"/>
      <c r="AD287" s="209"/>
      <c r="AE287" s="209"/>
      <c r="AF287" s="209"/>
      <c r="AG287" s="209" t="s">
        <v>209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2" x14ac:dyDescent="0.25">
      <c r="A288" s="216"/>
      <c r="B288" s="217"/>
      <c r="C288" s="244"/>
      <c r="D288" s="240"/>
      <c r="E288" s="240"/>
      <c r="F288" s="240"/>
      <c r="G288" s="24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09"/>
      <c r="AA288" s="209"/>
      <c r="AB288" s="209"/>
      <c r="AC288" s="209"/>
      <c r="AD288" s="209"/>
      <c r="AE288" s="209"/>
      <c r="AF288" s="209"/>
      <c r="AG288" s="209" t="s">
        <v>185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30">
        <v>50</v>
      </c>
      <c r="B289" s="231" t="s">
        <v>415</v>
      </c>
      <c r="C289" s="242" t="s">
        <v>416</v>
      </c>
      <c r="D289" s="232" t="s">
        <v>283</v>
      </c>
      <c r="E289" s="233">
        <v>6.3333599999999999</v>
      </c>
      <c r="F289" s="234"/>
      <c r="G289" s="235">
        <f>ROUND(E289*F289,2)</f>
        <v>0</v>
      </c>
      <c r="H289" s="234"/>
      <c r="I289" s="235">
        <f>ROUND(E289*H289,2)</f>
        <v>0</v>
      </c>
      <c r="J289" s="234"/>
      <c r="K289" s="235">
        <f>ROUND(E289*J289,2)</f>
        <v>0</v>
      </c>
      <c r="L289" s="235">
        <v>21</v>
      </c>
      <c r="M289" s="235">
        <f>G289*(1+L289/100)</f>
        <v>0</v>
      </c>
      <c r="N289" s="233">
        <v>0</v>
      </c>
      <c r="O289" s="233">
        <f>ROUND(E289*N289,2)</f>
        <v>0</v>
      </c>
      <c r="P289" s="233">
        <v>0</v>
      </c>
      <c r="Q289" s="233">
        <f>ROUND(E289*P289,2)</f>
        <v>0</v>
      </c>
      <c r="R289" s="235" t="s">
        <v>325</v>
      </c>
      <c r="S289" s="235" t="s">
        <v>178</v>
      </c>
      <c r="T289" s="236" t="s">
        <v>178</v>
      </c>
      <c r="U289" s="220">
        <v>0.94199999999999995</v>
      </c>
      <c r="V289" s="220">
        <f>ROUND(E289*U289,2)</f>
        <v>5.97</v>
      </c>
      <c r="W289" s="220"/>
      <c r="X289" s="220" t="s">
        <v>397</v>
      </c>
      <c r="Y289" s="220" t="s">
        <v>181</v>
      </c>
      <c r="Z289" s="209"/>
      <c r="AA289" s="209"/>
      <c r="AB289" s="209"/>
      <c r="AC289" s="209"/>
      <c r="AD289" s="209"/>
      <c r="AE289" s="209"/>
      <c r="AF289" s="209"/>
      <c r="AG289" s="209" t="s">
        <v>398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2" x14ac:dyDescent="0.25">
      <c r="A290" s="216"/>
      <c r="B290" s="217"/>
      <c r="C290" s="243" t="s">
        <v>417</v>
      </c>
      <c r="D290" s="238"/>
      <c r="E290" s="238"/>
      <c r="F290" s="238"/>
      <c r="G290" s="238"/>
      <c r="H290" s="220"/>
      <c r="I290" s="220"/>
      <c r="J290" s="220"/>
      <c r="K290" s="220"/>
      <c r="L290" s="220"/>
      <c r="M290" s="220"/>
      <c r="N290" s="219"/>
      <c r="O290" s="219"/>
      <c r="P290" s="219"/>
      <c r="Q290" s="219"/>
      <c r="R290" s="220"/>
      <c r="S290" s="220"/>
      <c r="T290" s="220"/>
      <c r="U290" s="220"/>
      <c r="V290" s="220"/>
      <c r="W290" s="220"/>
      <c r="X290" s="220"/>
      <c r="Y290" s="220"/>
      <c r="Z290" s="209"/>
      <c r="AA290" s="209"/>
      <c r="AB290" s="209"/>
      <c r="AC290" s="209"/>
      <c r="AD290" s="209"/>
      <c r="AE290" s="209"/>
      <c r="AF290" s="209"/>
      <c r="AG290" s="209" t="s">
        <v>184</v>
      </c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2" x14ac:dyDescent="0.25">
      <c r="A291" s="216"/>
      <c r="B291" s="217"/>
      <c r="C291" s="254" t="s">
        <v>404</v>
      </c>
      <c r="D291" s="248"/>
      <c r="E291" s="249"/>
      <c r="F291" s="220"/>
      <c r="G291" s="220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20"/>
      <c r="Z291" s="209"/>
      <c r="AA291" s="209"/>
      <c r="AB291" s="209"/>
      <c r="AC291" s="209"/>
      <c r="AD291" s="209"/>
      <c r="AE291" s="209"/>
      <c r="AF291" s="209"/>
      <c r="AG291" s="209" t="s">
        <v>209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3" x14ac:dyDescent="0.25">
      <c r="A292" s="216"/>
      <c r="B292" s="217"/>
      <c r="C292" s="254" t="s">
        <v>405</v>
      </c>
      <c r="D292" s="248"/>
      <c r="E292" s="249"/>
      <c r="F292" s="220"/>
      <c r="G292" s="220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09"/>
      <c r="AA292" s="209"/>
      <c r="AB292" s="209"/>
      <c r="AC292" s="209"/>
      <c r="AD292" s="209"/>
      <c r="AE292" s="209"/>
      <c r="AF292" s="209"/>
      <c r="AG292" s="209" t="s">
        <v>209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3" x14ac:dyDescent="0.25">
      <c r="A293" s="216"/>
      <c r="B293" s="217"/>
      <c r="C293" s="254" t="s">
        <v>406</v>
      </c>
      <c r="D293" s="248"/>
      <c r="E293" s="249">
        <v>6.3333599999999999</v>
      </c>
      <c r="F293" s="220"/>
      <c r="G293" s="220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09"/>
      <c r="AA293" s="209"/>
      <c r="AB293" s="209"/>
      <c r="AC293" s="209"/>
      <c r="AD293" s="209"/>
      <c r="AE293" s="209"/>
      <c r="AF293" s="209"/>
      <c r="AG293" s="209" t="s">
        <v>209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2" x14ac:dyDescent="0.25">
      <c r="A294" s="216"/>
      <c r="B294" s="217"/>
      <c r="C294" s="244"/>
      <c r="D294" s="240"/>
      <c r="E294" s="240"/>
      <c r="F294" s="240"/>
      <c r="G294" s="240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09"/>
      <c r="AA294" s="209"/>
      <c r="AB294" s="209"/>
      <c r="AC294" s="209"/>
      <c r="AD294" s="209"/>
      <c r="AE294" s="209"/>
      <c r="AF294" s="209"/>
      <c r="AG294" s="209" t="s">
        <v>185</v>
      </c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30">
        <v>51</v>
      </c>
      <c r="B295" s="231" t="s">
        <v>418</v>
      </c>
      <c r="C295" s="242" t="s">
        <v>419</v>
      </c>
      <c r="D295" s="232" t="s">
        <v>283</v>
      </c>
      <c r="E295" s="233">
        <v>95.000330000000005</v>
      </c>
      <c r="F295" s="234"/>
      <c r="G295" s="235">
        <f>ROUND(E295*F295,2)</f>
        <v>0</v>
      </c>
      <c r="H295" s="234"/>
      <c r="I295" s="235">
        <f>ROUND(E295*H295,2)</f>
        <v>0</v>
      </c>
      <c r="J295" s="234"/>
      <c r="K295" s="235">
        <f>ROUND(E295*J295,2)</f>
        <v>0</v>
      </c>
      <c r="L295" s="235">
        <v>21</v>
      </c>
      <c r="M295" s="235">
        <f>G295*(1+L295/100)</f>
        <v>0</v>
      </c>
      <c r="N295" s="233">
        <v>0</v>
      </c>
      <c r="O295" s="233">
        <f>ROUND(E295*N295,2)</f>
        <v>0</v>
      </c>
      <c r="P295" s="233">
        <v>0</v>
      </c>
      <c r="Q295" s="233">
        <f>ROUND(E295*P295,2)</f>
        <v>0</v>
      </c>
      <c r="R295" s="235" t="s">
        <v>325</v>
      </c>
      <c r="S295" s="235" t="s">
        <v>178</v>
      </c>
      <c r="T295" s="236" t="s">
        <v>178</v>
      </c>
      <c r="U295" s="220">
        <v>0.105</v>
      </c>
      <c r="V295" s="220">
        <f>ROUND(E295*U295,2)</f>
        <v>9.98</v>
      </c>
      <c r="W295" s="220"/>
      <c r="X295" s="220" t="s">
        <v>397</v>
      </c>
      <c r="Y295" s="220" t="s">
        <v>181</v>
      </c>
      <c r="Z295" s="209"/>
      <c r="AA295" s="209"/>
      <c r="AB295" s="209"/>
      <c r="AC295" s="209"/>
      <c r="AD295" s="209"/>
      <c r="AE295" s="209"/>
      <c r="AF295" s="209"/>
      <c r="AG295" s="209" t="s">
        <v>398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2" x14ac:dyDescent="0.25">
      <c r="A296" s="216"/>
      <c r="B296" s="217"/>
      <c r="C296" s="254" t="s">
        <v>404</v>
      </c>
      <c r="D296" s="248"/>
      <c r="E296" s="249"/>
      <c r="F296" s="220"/>
      <c r="G296" s="220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09"/>
      <c r="AA296" s="209"/>
      <c r="AB296" s="209"/>
      <c r="AC296" s="209"/>
      <c r="AD296" s="209"/>
      <c r="AE296" s="209"/>
      <c r="AF296" s="209"/>
      <c r="AG296" s="209" t="s">
        <v>209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3" x14ac:dyDescent="0.25">
      <c r="A297" s="216"/>
      <c r="B297" s="217"/>
      <c r="C297" s="254" t="s">
        <v>405</v>
      </c>
      <c r="D297" s="248"/>
      <c r="E297" s="249"/>
      <c r="F297" s="220"/>
      <c r="G297" s="220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09"/>
      <c r="AA297" s="209"/>
      <c r="AB297" s="209"/>
      <c r="AC297" s="209"/>
      <c r="AD297" s="209"/>
      <c r="AE297" s="209"/>
      <c r="AF297" s="209"/>
      <c r="AG297" s="209" t="s">
        <v>209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3" x14ac:dyDescent="0.25">
      <c r="A298" s="216"/>
      <c r="B298" s="217"/>
      <c r="C298" s="254" t="s">
        <v>420</v>
      </c>
      <c r="D298" s="248"/>
      <c r="E298" s="249">
        <v>95.000330000000005</v>
      </c>
      <c r="F298" s="220"/>
      <c r="G298" s="220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09"/>
      <c r="AA298" s="209"/>
      <c r="AB298" s="209"/>
      <c r="AC298" s="209"/>
      <c r="AD298" s="209"/>
      <c r="AE298" s="209"/>
      <c r="AF298" s="209"/>
      <c r="AG298" s="209" t="s">
        <v>209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2" x14ac:dyDescent="0.25">
      <c r="A299" s="216"/>
      <c r="B299" s="217"/>
      <c r="C299" s="244"/>
      <c r="D299" s="240"/>
      <c r="E299" s="240"/>
      <c r="F299" s="240"/>
      <c r="G299" s="240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20"/>
      <c r="Z299" s="209"/>
      <c r="AA299" s="209"/>
      <c r="AB299" s="209"/>
      <c r="AC299" s="209"/>
      <c r="AD299" s="209"/>
      <c r="AE299" s="209"/>
      <c r="AF299" s="209"/>
      <c r="AG299" s="209" t="s">
        <v>185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30">
        <v>52</v>
      </c>
      <c r="B300" s="231" t="s">
        <v>421</v>
      </c>
      <c r="C300" s="242" t="s">
        <v>422</v>
      </c>
      <c r="D300" s="232" t="s">
        <v>283</v>
      </c>
      <c r="E300" s="233">
        <v>6.3333599999999999</v>
      </c>
      <c r="F300" s="234"/>
      <c r="G300" s="235">
        <f>ROUND(E300*F300,2)</f>
        <v>0</v>
      </c>
      <c r="H300" s="234"/>
      <c r="I300" s="235">
        <f>ROUND(E300*H300,2)</f>
        <v>0</v>
      </c>
      <c r="J300" s="234"/>
      <c r="K300" s="235">
        <f>ROUND(E300*J300,2)</f>
        <v>0</v>
      </c>
      <c r="L300" s="235">
        <v>21</v>
      </c>
      <c r="M300" s="235">
        <f>G300*(1+L300/100)</f>
        <v>0</v>
      </c>
      <c r="N300" s="233">
        <v>0</v>
      </c>
      <c r="O300" s="233">
        <f>ROUND(E300*N300,2)</f>
        <v>0</v>
      </c>
      <c r="P300" s="233">
        <v>0</v>
      </c>
      <c r="Q300" s="233">
        <f>ROUND(E300*P300,2)</f>
        <v>0</v>
      </c>
      <c r="R300" s="235" t="s">
        <v>325</v>
      </c>
      <c r="S300" s="235" t="s">
        <v>178</v>
      </c>
      <c r="T300" s="236" t="s">
        <v>178</v>
      </c>
      <c r="U300" s="220">
        <v>0</v>
      </c>
      <c r="V300" s="220">
        <f>ROUND(E300*U300,2)</f>
        <v>0</v>
      </c>
      <c r="W300" s="220"/>
      <c r="X300" s="220" t="s">
        <v>397</v>
      </c>
      <c r="Y300" s="220" t="s">
        <v>181</v>
      </c>
      <c r="Z300" s="209"/>
      <c r="AA300" s="209"/>
      <c r="AB300" s="209"/>
      <c r="AC300" s="209"/>
      <c r="AD300" s="209"/>
      <c r="AE300" s="209"/>
      <c r="AF300" s="209"/>
      <c r="AG300" s="209" t="s">
        <v>398</v>
      </c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2" x14ac:dyDescent="0.25">
      <c r="A301" s="216"/>
      <c r="B301" s="217"/>
      <c r="C301" s="254" t="s">
        <v>404</v>
      </c>
      <c r="D301" s="248"/>
      <c r="E301" s="249"/>
      <c r="F301" s="220"/>
      <c r="G301" s="220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09"/>
      <c r="AA301" s="209"/>
      <c r="AB301" s="209"/>
      <c r="AC301" s="209"/>
      <c r="AD301" s="209"/>
      <c r="AE301" s="209"/>
      <c r="AF301" s="209"/>
      <c r="AG301" s="209" t="s">
        <v>209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3" x14ac:dyDescent="0.25">
      <c r="A302" s="216"/>
      <c r="B302" s="217"/>
      <c r="C302" s="254" t="s">
        <v>405</v>
      </c>
      <c r="D302" s="248"/>
      <c r="E302" s="249"/>
      <c r="F302" s="220"/>
      <c r="G302" s="220"/>
      <c r="H302" s="220"/>
      <c r="I302" s="220"/>
      <c r="J302" s="220"/>
      <c r="K302" s="220"/>
      <c r="L302" s="220"/>
      <c r="M302" s="220"/>
      <c r="N302" s="219"/>
      <c r="O302" s="219"/>
      <c r="P302" s="219"/>
      <c r="Q302" s="219"/>
      <c r="R302" s="220"/>
      <c r="S302" s="220"/>
      <c r="T302" s="220"/>
      <c r="U302" s="220"/>
      <c r="V302" s="220"/>
      <c r="W302" s="220"/>
      <c r="X302" s="220"/>
      <c r="Y302" s="220"/>
      <c r="Z302" s="209"/>
      <c r="AA302" s="209"/>
      <c r="AB302" s="209"/>
      <c r="AC302" s="209"/>
      <c r="AD302" s="209"/>
      <c r="AE302" s="209"/>
      <c r="AF302" s="209"/>
      <c r="AG302" s="209" t="s">
        <v>209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3" x14ac:dyDescent="0.25">
      <c r="A303" s="216"/>
      <c r="B303" s="217"/>
      <c r="C303" s="254" t="s">
        <v>406</v>
      </c>
      <c r="D303" s="248"/>
      <c r="E303" s="249">
        <v>6.3333599999999999</v>
      </c>
      <c r="F303" s="220"/>
      <c r="G303" s="220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09"/>
      <c r="AA303" s="209"/>
      <c r="AB303" s="209"/>
      <c r="AC303" s="209"/>
      <c r="AD303" s="209"/>
      <c r="AE303" s="209"/>
      <c r="AF303" s="209"/>
      <c r="AG303" s="209" t="s">
        <v>209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2" x14ac:dyDescent="0.25">
      <c r="A304" s="216"/>
      <c r="B304" s="217"/>
      <c r="C304" s="244"/>
      <c r="D304" s="240"/>
      <c r="E304" s="240"/>
      <c r="F304" s="240"/>
      <c r="G304" s="240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20"/>
      <c r="Z304" s="209"/>
      <c r="AA304" s="209"/>
      <c r="AB304" s="209"/>
      <c r="AC304" s="209"/>
      <c r="AD304" s="209"/>
      <c r="AE304" s="209"/>
      <c r="AF304" s="209"/>
      <c r="AG304" s="209" t="s">
        <v>185</v>
      </c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33" x14ac:dyDescent="0.25">
      <c r="A305" s="3"/>
      <c r="B305" s="4"/>
      <c r="C305" s="245"/>
      <c r="D305" s="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AE305">
        <v>15</v>
      </c>
      <c r="AF305">
        <v>21</v>
      </c>
      <c r="AG305" t="s">
        <v>159</v>
      </c>
    </row>
    <row r="306" spans="1:33" x14ac:dyDescent="0.25">
      <c r="A306" s="212"/>
      <c r="B306" s="213" t="s">
        <v>29</v>
      </c>
      <c r="C306" s="246"/>
      <c r="D306" s="214"/>
      <c r="E306" s="215"/>
      <c r="F306" s="215"/>
      <c r="G306" s="229">
        <f>G8+G27+G63+G74+G97+G122+G128+G156+G202+G209+G218+G227+G246+G262</f>
        <v>0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AE306">
        <f>SUMIF(L7:L304,AE305,G7:G304)</f>
        <v>0</v>
      </c>
      <c r="AF306">
        <f>SUMIF(L7:L304,AF305,G7:G304)</f>
        <v>0</v>
      </c>
      <c r="AG306" t="s">
        <v>201</v>
      </c>
    </row>
    <row r="307" spans="1:33" x14ac:dyDescent="0.25">
      <c r="C307" s="247"/>
      <c r="D307" s="10"/>
      <c r="AG307" t="s">
        <v>202</v>
      </c>
    </row>
    <row r="308" spans="1:33" x14ac:dyDescent="0.25">
      <c r="D308" s="10"/>
    </row>
    <row r="309" spans="1:33" x14ac:dyDescent="0.25">
      <c r="D309" s="10"/>
    </row>
    <row r="310" spans="1:33" x14ac:dyDescent="0.25">
      <c r="D310" s="10"/>
    </row>
    <row r="311" spans="1:33" x14ac:dyDescent="0.25">
      <c r="D311" s="10"/>
    </row>
    <row r="312" spans="1:33" x14ac:dyDescent="0.25">
      <c r="D312" s="10"/>
    </row>
    <row r="313" spans="1:33" x14ac:dyDescent="0.25">
      <c r="D313" s="10"/>
    </row>
    <row r="314" spans="1:33" x14ac:dyDescent="0.25">
      <c r="D314" s="10"/>
    </row>
    <row r="315" spans="1:33" x14ac:dyDescent="0.25">
      <c r="D315" s="10"/>
    </row>
    <row r="316" spans="1:33" x14ac:dyDescent="0.25">
      <c r="D316" s="10"/>
    </row>
    <row r="317" spans="1:33" x14ac:dyDescent="0.25">
      <c r="D317" s="10"/>
    </row>
    <row r="318" spans="1:33" x14ac:dyDescent="0.25">
      <c r="D318" s="10"/>
    </row>
    <row r="319" spans="1:33" x14ac:dyDescent="0.25">
      <c r="D319" s="10"/>
    </row>
    <row r="320" spans="1:33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K2+SR2BNtEMBbuB47BANfGyXFwI6X6vgkn+IQH2Lkqnn4ykHeqgElkeddrluIvHv2C/uzDb9fKsDcuxqkyxq2g==" saltValue="KlO9IeW/VxtVFdkeK61z0Q==" spinCount="100000" sheet="1" formatRows="0"/>
  <mergeCells count="84">
    <mergeCell ref="C283:G283"/>
    <mergeCell ref="C288:G288"/>
    <mergeCell ref="C290:G290"/>
    <mergeCell ref="C294:G294"/>
    <mergeCell ref="C299:G299"/>
    <mergeCell ref="C304:G304"/>
    <mergeCell ref="C266:G266"/>
    <mergeCell ref="C267:G267"/>
    <mergeCell ref="C268:G268"/>
    <mergeCell ref="C272:G272"/>
    <mergeCell ref="C277:G277"/>
    <mergeCell ref="C279:G279"/>
    <mergeCell ref="C245:G245"/>
    <mergeCell ref="C248:G248"/>
    <mergeCell ref="C256:G256"/>
    <mergeCell ref="C261:G261"/>
    <mergeCell ref="C264:G264"/>
    <mergeCell ref="C265:G265"/>
    <mergeCell ref="C225:G225"/>
    <mergeCell ref="C226:G226"/>
    <mergeCell ref="C232:G232"/>
    <mergeCell ref="C237:G237"/>
    <mergeCell ref="C242:G242"/>
    <mergeCell ref="C244:G244"/>
    <mergeCell ref="C204:G204"/>
    <mergeCell ref="C208:G208"/>
    <mergeCell ref="C214:G214"/>
    <mergeCell ref="C216:G216"/>
    <mergeCell ref="C217:G217"/>
    <mergeCell ref="C223:G223"/>
    <mergeCell ref="C179:G179"/>
    <mergeCell ref="C184:G184"/>
    <mergeCell ref="C189:G189"/>
    <mergeCell ref="C194:G194"/>
    <mergeCell ref="C199:G199"/>
    <mergeCell ref="C201:G201"/>
    <mergeCell ref="C161:G161"/>
    <mergeCell ref="C163:G163"/>
    <mergeCell ref="C167:G167"/>
    <mergeCell ref="C172:G172"/>
    <mergeCell ref="C174:G174"/>
    <mergeCell ref="C175:G175"/>
    <mergeCell ref="C141:G141"/>
    <mergeCell ref="C145:G145"/>
    <mergeCell ref="C149:G149"/>
    <mergeCell ref="C151:G151"/>
    <mergeCell ref="C153:G153"/>
    <mergeCell ref="C155:G155"/>
    <mergeCell ref="C110:G110"/>
    <mergeCell ref="C112:G112"/>
    <mergeCell ref="C116:G116"/>
    <mergeCell ref="C121:G121"/>
    <mergeCell ref="C127:G127"/>
    <mergeCell ref="C139:G139"/>
    <mergeCell ref="C91:G91"/>
    <mergeCell ref="C96:G96"/>
    <mergeCell ref="C99:G99"/>
    <mergeCell ref="C100:G100"/>
    <mergeCell ref="C104:G104"/>
    <mergeCell ref="C106:G106"/>
    <mergeCell ref="C68:G68"/>
    <mergeCell ref="C73:G73"/>
    <mergeCell ref="C76:G76"/>
    <mergeCell ref="C80:G80"/>
    <mergeCell ref="C82:G82"/>
    <mergeCell ref="C86:G86"/>
    <mergeCell ref="C47:G47"/>
    <mergeCell ref="C49:G49"/>
    <mergeCell ref="C52:G52"/>
    <mergeCell ref="C54:G54"/>
    <mergeCell ref="C58:G58"/>
    <mergeCell ref="C62:G62"/>
    <mergeCell ref="C32:G32"/>
    <mergeCell ref="C34:G34"/>
    <mergeCell ref="C37:G37"/>
    <mergeCell ref="C39:G39"/>
    <mergeCell ref="C42:G42"/>
    <mergeCell ref="C44:G44"/>
    <mergeCell ref="A1:G1"/>
    <mergeCell ref="C2:G2"/>
    <mergeCell ref="C3:G3"/>
    <mergeCell ref="C4:G4"/>
    <mergeCell ref="C26:G26"/>
    <mergeCell ref="C29:G2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F2DD-D261-487C-BD74-85F6D8B598A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203</v>
      </c>
      <c r="B1" s="194"/>
      <c r="C1" s="194"/>
      <c r="D1" s="194"/>
      <c r="E1" s="194"/>
      <c r="F1" s="194"/>
      <c r="G1" s="194"/>
      <c r="AG1" t="s">
        <v>146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147</v>
      </c>
    </row>
    <row r="3" spans="1:60" ht="25.05" customHeight="1" x14ac:dyDescent="0.25">
      <c r="A3" s="195" t="s">
        <v>8</v>
      </c>
      <c r="B3" s="49" t="s">
        <v>48</v>
      </c>
      <c r="C3" s="198" t="s">
        <v>42</v>
      </c>
      <c r="D3" s="196"/>
      <c r="E3" s="196"/>
      <c r="F3" s="196"/>
      <c r="G3" s="197"/>
      <c r="AC3" s="173" t="s">
        <v>147</v>
      </c>
      <c r="AG3" t="s">
        <v>149</v>
      </c>
    </row>
    <row r="4" spans="1:60" ht="25.05" customHeight="1" x14ac:dyDescent="0.25">
      <c r="A4" s="199" t="s">
        <v>9</v>
      </c>
      <c r="B4" s="200" t="s">
        <v>51</v>
      </c>
      <c r="C4" s="201" t="s">
        <v>52</v>
      </c>
      <c r="D4" s="202"/>
      <c r="E4" s="202"/>
      <c r="F4" s="202"/>
      <c r="G4" s="203"/>
      <c r="AG4" t="s">
        <v>150</v>
      </c>
    </row>
    <row r="5" spans="1:60" x14ac:dyDescent="0.25">
      <c r="D5" s="10"/>
    </row>
    <row r="6" spans="1:60" ht="39.6" x14ac:dyDescent="0.25">
      <c r="A6" s="205" t="s">
        <v>151</v>
      </c>
      <c r="B6" s="207" t="s">
        <v>152</v>
      </c>
      <c r="C6" s="207" t="s">
        <v>153</v>
      </c>
      <c r="D6" s="206" t="s">
        <v>154</v>
      </c>
      <c r="E6" s="205" t="s">
        <v>155</v>
      </c>
      <c r="F6" s="204" t="s">
        <v>156</v>
      </c>
      <c r="G6" s="205" t="s">
        <v>29</v>
      </c>
      <c r="H6" s="208" t="s">
        <v>30</v>
      </c>
      <c r="I6" s="208" t="s">
        <v>157</v>
      </c>
      <c r="J6" s="208" t="s">
        <v>31</v>
      </c>
      <c r="K6" s="208" t="s">
        <v>158</v>
      </c>
      <c r="L6" s="208" t="s">
        <v>159</v>
      </c>
      <c r="M6" s="208" t="s">
        <v>160</v>
      </c>
      <c r="N6" s="208" t="s">
        <v>161</v>
      </c>
      <c r="O6" s="208" t="s">
        <v>162</v>
      </c>
      <c r="P6" s="208" t="s">
        <v>163</v>
      </c>
      <c r="Q6" s="208" t="s">
        <v>164</v>
      </c>
      <c r="R6" s="208" t="s">
        <v>165</v>
      </c>
      <c r="S6" s="208" t="s">
        <v>166</v>
      </c>
      <c r="T6" s="208" t="s">
        <v>167</v>
      </c>
      <c r="U6" s="208" t="s">
        <v>168</v>
      </c>
      <c r="V6" s="208" t="s">
        <v>169</v>
      </c>
      <c r="W6" s="208" t="s">
        <v>170</v>
      </c>
      <c r="X6" s="208" t="s">
        <v>171</v>
      </c>
      <c r="Y6" s="208" t="s">
        <v>172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173</v>
      </c>
      <c r="B8" s="224" t="s">
        <v>93</v>
      </c>
      <c r="C8" s="241" t="s">
        <v>94</v>
      </c>
      <c r="D8" s="225"/>
      <c r="E8" s="226"/>
      <c r="F8" s="227"/>
      <c r="G8" s="227">
        <f>SUMIF(AG9:AG14,"&lt;&gt;NOR",G9:G14)</f>
        <v>0</v>
      </c>
      <c r="H8" s="227"/>
      <c r="I8" s="227">
        <f>SUM(I9:I14)</f>
        <v>0</v>
      </c>
      <c r="J8" s="227"/>
      <c r="K8" s="227">
        <f>SUM(K9:K14)</f>
        <v>0</v>
      </c>
      <c r="L8" s="227"/>
      <c r="M8" s="227">
        <f>SUM(M9:M14)</f>
        <v>0</v>
      </c>
      <c r="N8" s="226"/>
      <c r="O8" s="226">
        <f>SUM(O9:O14)</f>
        <v>0</v>
      </c>
      <c r="P8" s="226"/>
      <c r="Q8" s="226">
        <f>SUM(Q9:Q14)</f>
        <v>0</v>
      </c>
      <c r="R8" s="227"/>
      <c r="S8" s="227"/>
      <c r="T8" s="228"/>
      <c r="U8" s="222"/>
      <c r="V8" s="222">
        <f>SUM(V9:V14)</f>
        <v>0</v>
      </c>
      <c r="W8" s="222"/>
      <c r="X8" s="222"/>
      <c r="Y8" s="222"/>
      <c r="AG8" t="s">
        <v>174</v>
      </c>
    </row>
    <row r="9" spans="1:60" outlineLevel="1" x14ac:dyDescent="0.25">
      <c r="A9" s="230">
        <v>1</v>
      </c>
      <c r="B9" s="231" t="s">
        <v>423</v>
      </c>
      <c r="C9" s="242" t="s">
        <v>424</v>
      </c>
      <c r="D9" s="232" t="s">
        <v>322</v>
      </c>
      <c r="E9" s="233">
        <v>1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205</v>
      </c>
      <c r="T9" s="236" t="s">
        <v>179</v>
      </c>
      <c r="U9" s="220">
        <v>0</v>
      </c>
      <c r="V9" s="220">
        <f>ROUND(E9*U9,2)</f>
        <v>0</v>
      </c>
      <c r="W9" s="220"/>
      <c r="X9" s="220" t="s">
        <v>206</v>
      </c>
      <c r="Y9" s="220" t="s">
        <v>181</v>
      </c>
      <c r="Z9" s="209"/>
      <c r="AA9" s="209"/>
      <c r="AB9" s="209"/>
      <c r="AC9" s="209"/>
      <c r="AD9" s="209"/>
      <c r="AE9" s="209"/>
      <c r="AF9" s="209"/>
      <c r="AG9" s="209" t="s">
        <v>425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7"/>
      <c r="D10" s="252"/>
      <c r="E10" s="252"/>
      <c r="F10" s="252"/>
      <c r="G10" s="252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185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30">
        <v>2</v>
      </c>
      <c r="B11" s="231" t="s">
        <v>426</v>
      </c>
      <c r="C11" s="242" t="s">
        <v>427</v>
      </c>
      <c r="D11" s="232" t="s">
        <v>322</v>
      </c>
      <c r="E11" s="233">
        <v>1</v>
      </c>
      <c r="F11" s="234"/>
      <c r="G11" s="235">
        <f>ROUND(E11*F11,2)</f>
        <v>0</v>
      </c>
      <c r="H11" s="234"/>
      <c r="I11" s="235">
        <f>ROUND(E11*H11,2)</f>
        <v>0</v>
      </c>
      <c r="J11" s="234"/>
      <c r="K11" s="235">
        <f>ROUND(E11*J11,2)</f>
        <v>0</v>
      </c>
      <c r="L11" s="235">
        <v>21</v>
      </c>
      <c r="M11" s="235">
        <f>G11*(1+L11/100)</f>
        <v>0</v>
      </c>
      <c r="N11" s="233">
        <v>0</v>
      </c>
      <c r="O11" s="233">
        <f>ROUND(E11*N11,2)</f>
        <v>0</v>
      </c>
      <c r="P11" s="233">
        <v>0</v>
      </c>
      <c r="Q11" s="233">
        <f>ROUND(E11*P11,2)</f>
        <v>0</v>
      </c>
      <c r="R11" s="235"/>
      <c r="S11" s="235" t="s">
        <v>205</v>
      </c>
      <c r="T11" s="236" t="s">
        <v>179</v>
      </c>
      <c r="U11" s="220">
        <v>0</v>
      </c>
      <c r="V11" s="220">
        <f>ROUND(E11*U11,2)</f>
        <v>0</v>
      </c>
      <c r="W11" s="220"/>
      <c r="X11" s="220" t="s">
        <v>206</v>
      </c>
      <c r="Y11" s="220" t="s">
        <v>181</v>
      </c>
      <c r="Z11" s="209"/>
      <c r="AA11" s="209"/>
      <c r="AB11" s="209"/>
      <c r="AC11" s="209"/>
      <c r="AD11" s="209"/>
      <c r="AE11" s="209"/>
      <c r="AF11" s="209"/>
      <c r="AG11" s="209" t="s">
        <v>425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2" x14ac:dyDescent="0.25">
      <c r="A12" s="216"/>
      <c r="B12" s="217"/>
      <c r="C12" s="257"/>
      <c r="D12" s="252"/>
      <c r="E12" s="252"/>
      <c r="F12" s="252"/>
      <c r="G12" s="252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185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30">
        <v>3</v>
      </c>
      <c r="B13" s="231" t="s">
        <v>428</v>
      </c>
      <c r="C13" s="242" t="s">
        <v>429</v>
      </c>
      <c r="D13" s="232" t="s">
        <v>322</v>
      </c>
      <c r="E13" s="233">
        <v>1</v>
      </c>
      <c r="F13" s="234"/>
      <c r="G13" s="235">
        <f>ROUND(E13*F13,2)</f>
        <v>0</v>
      </c>
      <c r="H13" s="234"/>
      <c r="I13" s="235">
        <f>ROUND(E13*H13,2)</f>
        <v>0</v>
      </c>
      <c r="J13" s="234"/>
      <c r="K13" s="235">
        <f>ROUND(E13*J13,2)</f>
        <v>0</v>
      </c>
      <c r="L13" s="235">
        <v>21</v>
      </c>
      <c r="M13" s="235">
        <f>G13*(1+L13/100)</f>
        <v>0</v>
      </c>
      <c r="N13" s="233">
        <v>0</v>
      </c>
      <c r="O13" s="233">
        <f>ROUND(E13*N13,2)</f>
        <v>0</v>
      </c>
      <c r="P13" s="233">
        <v>0</v>
      </c>
      <c r="Q13" s="233">
        <f>ROUND(E13*P13,2)</f>
        <v>0</v>
      </c>
      <c r="R13" s="235"/>
      <c r="S13" s="235" t="s">
        <v>205</v>
      </c>
      <c r="T13" s="236" t="s">
        <v>179</v>
      </c>
      <c r="U13" s="220">
        <v>0</v>
      </c>
      <c r="V13" s="220">
        <f>ROUND(E13*U13,2)</f>
        <v>0</v>
      </c>
      <c r="W13" s="220"/>
      <c r="X13" s="220" t="s">
        <v>206</v>
      </c>
      <c r="Y13" s="220" t="s">
        <v>181</v>
      </c>
      <c r="Z13" s="209"/>
      <c r="AA13" s="209"/>
      <c r="AB13" s="209"/>
      <c r="AC13" s="209"/>
      <c r="AD13" s="209"/>
      <c r="AE13" s="209"/>
      <c r="AF13" s="209"/>
      <c r="AG13" s="209" t="s">
        <v>425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57"/>
      <c r="D14" s="252"/>
      <c r="E14" s="252"/>
      <c r="F14" s="252"/>
      <c r="G14" s="252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185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x14ac:dyDescent="0.25">
      <c r="A15" s="223" t="s">
        <v>173</v>
      </c>
      <c r="B15" s="224" t="s">
        <v>97</v>
      </c>
      <c r="C15" s="241" t="s">
        <v>98</v>
      </c>
      <c r="D15" s="225"/>
      <c r="E15" s="226"/>
      <c r="F15" s="227"/>
      <c r="G15" s="227">
        <f>SUMIF(AG16:AG48,"&lt;&gt;NOR",G16:G48)</f>
        <v>0</v>
      </c>
      <c r="H15" s="227"/>
      <c r="I15" s="227">
        <f>SUM(I16:I48)</f>
        <v>0</v>
      </c>
      <c r="J15" s="227"/>
      <c r="K15" s="227">
        <f>SUM(K16:K48)</f>
        <v>0</v>
      </c>
      <c r="L15" s="227"/>
      <c r="M15" s="227">
        <f>SUM(M16:M48)</f>
        <v>0</v>
      </c>
      <c r="N15" s="226"/>
      <c r="O15" s="226">
        <f>SUM(O16:O48)</f>
        <v>0</v>
      </c>
      <c r="P15" s="226"/>
      <c r="Q15" s="226">
        <f>SUM(Q16:Q48)</f>
        <v>0</v>
      </c>
      <c r="R15" s="227"/>
      <c r="S15" s="227"/>
      <c r="T15" s="228"/>
      <c r="U15" s="222"/>
      <c r="V15" s="222">
        <f>SUM(V16:V48)</f>
        <v>0</v>
      </c>
      <c r="W15" s="222"/>
      <c r="X15" s="222"/>
      <c r="Y15" s="222"/>
      <c r="AG15" t="s">
        <v>174</v>
      </c>
    </row>
    <row r="16" spans="1:60" ht="30.6" outlineLevel="1" x14ac:dyDescent="0.25">
      <c r="A16" s="230">
        <v>4</v>
      </c>
      <c r="B16" s="231" t="s">
        <v>430</v>
      </c>
      <c r="C16" s="242" t="s">
        <v>431</v>
      </c>
      <c r="D16" s="232" t="s">
        <v>432</v>
      </c>
      <c r="E16" s="233">
        <v>4</v>
      </c>
      <c r="F16" s="234"/>
      <c r="G16" s="235">
        <f>ROUND(E16*F16,2)</f>
        <v>0</v>
      </c>
      <c r="H16" s="234"/>
      <c r="I16" s="235">
        <f>ROUND(E16*H16,2)</f>
        <v>0</v>
      </c>
      <c r="J16" s="234"/>
      <c r="K16" s="235">
        <f>ROUND(E16*J16,2)</f>
        <v>0</v>
      </c>
      <c r="L16" s="235">
        <v>21</v>
      </c>
      <c r="M16" s="235">
        <f>G16*(1+L16/100)</f>
        <v>0</v>
      </c>
      <c r="N16" s="233">
        <v>0</v>
      </c>
      <c r="O16" s="233">
        <f>ROUND(E16*N16,2)</f>
        <v>0</v>
      </c>
      <c r="P16" s="233">
        <v>0</v>
      </c>
      <c r="Q16" s="233">
        <f>ROUND(E16*P16,2)</f>
        <v>0</v>
      </c>
      <c r="R16" s="235"/>
      <c r="S16" s="235" t="s">
        <v>205</v>
      </c>
      <c r="T16" s="236" t="s">
        <v>179</v>
      </c>
      <c r="U16" s="220">
        <v>0</v>
      </c>
      <c r="V16" s="220">
        <f>ROUND(E16*U16,2)</f>
        <v>0</v>
      </c>
      <c r="W16" s="220"/>
      <c r="X16" s="220" t="s">
        <v>206</v>
      </c>
      <c r="Y16" s="220" t="s">
        <v>181</v>
      </c>
      <c r="Z16" s="209"/>
      <c r="AA16" s="209"/>
      <c r="AB16" s="209"/>
      <c r="AC16" s="209"/>
      <c r="AD16" s="209"/>
      <c r="AE16" s="209"/>
      <c r="AF16" s="209"/>
      <c r="AG16" s="209" t="s">
        <v>342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1" outlineLevel="2" x14ac:dyDescent="0.25">
      <c r="A17" s="216"/>
      <c r="B17" s="217"/>
      <c r="C17" s="243" t="s">
        <v>433</v>
      </c>
      <c r="D17" s="238"/>
      <c r="E17" s="238"/>
      <c r="F17" s="238"/>
      <c r="G17" s="238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184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37" t="str">
        <f>C17</f>
        <v>Výkonu ve vysokoteplotním režimu ?4=87,7%, užitečná účinnost při jm. tep. Výkonu v nízkoteplotním režimu ?1=96,8%, max. přetlak topné vody 4 bar kondenzační plynový závěsný kotel Baxi Luna Duo-tec MP+ 1.90, jm. tep. Výkon 80/60°C - 85 kW,</v>
      </c>
      <c r="BB17" s="209"/>
      <c r="BC17" s="209"/>
      <c r="BD17" s="209"/>
      <c r="BE17" s="209"/>
      <c r="BF17" s="209"/>
      <c r="BG17" s="209"/>
      <c r="BH17" s="209"/>
    </row>
    <row r="18" spans="1:60" outlineLevel="2" x14ac:dyDescent="0.25">
      <c r="A18" s="216"/>
      <c r="B18" s="217"/>
      <c r="C18" s="244"/>
      <c r="D18" s="240"/>
      <c r="E18" s="240"/>
      <c r="F18" s="240"/>
      <c r="G18" s="24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185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30">
        <v>5</v>
      </c>
      <c r="B19" s="231" t="s">
        <v>434</v>
      </c>
      <c r="C19" s="242" t="s">
        <v>435</v>
      </c>
      <c r="D19" s="232" t="s">
        <v>322</v>
      </c>
      <c r="E19" s="233">
        <v>1</v>
      </c>
      <c r="F19" s="234"/>
      <c r="G19" s="235">
        <f>ROUND(E19*F19,2)</f>
        <v>0</v>
      </c>
      <c r="H19" s="234"/>
      <c r="I19" s="235">
        <f>ROUND(E19*H19,2)</f>
        <v>0</v>
      </c>
      <c r="J19" s="234"/>
      <c r="K19" s="235">
        <f>ROUND(E19*J19,2)</f>
        <v>0</v>
      </c>
      <c r="L19" s="235">
        <v>21</v>
      </c>
      <c r="M19" s="235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5"/>
      <c r="S19" s="235" t="s">
        <v>205</v>
      </c>
      <c r="T19" s="236" t="s">
        <v>179</v>
      </c>
      <c r="U19" s="220">
        <v>0</v>
      </c>
      <c r="V19" s="220">
        <f>ROUND(E19*U19,2)</f>
        <v>0</v>
      </c>
      <c r="W19" s="220"/>
      <c r="X19" s="220" t="s">
        <v>206</v>
      </c>
      <c r="Y19" s="220" t="s">
        <v>181</v>
      </c>
      <c r="Z19" s="209"/>
      <c r="AA19" s="209"/>
      <c r="AB19" s="209"/>
      <c r="AC19" s="209"/>
      <c r="AD19" s="209"/>
      <c r="AE19" s="209"/>
      <c r="AF19" s="209"/>
      <c r="AG19" s="209" t="s">
        <v>342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57"/>
      <c r="D20" s="252"/>
      <c r="E20" s="252"/>
      <c r="F20" s="252"/>
      <c r="G20" s="252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185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0">
        <v>6</v>
      </c>
      <c r="B21" s="231" t="s">
        <v>436</v>
      </c>
      <c r="C21" s="242" t="s">
        <v>437</v>
      </c>
      <c r="D21" s="232" t="s">
        <v>322</v>
      </c>
      <c r="E21" s="233">
        <v>4</v>
      </c>
      <c r="F21" s="234"/>
      <c r="G21" s="235">
        <f>ROUND(E21*F21,2)</f>
        <v>0</v>
      </c>
      <c r="H21" s="234"/>
      <c r="I21" s="235">
        <f>ROUND(E21*H21,2)</f>
        <v>0</v>
      </c>
      <c r="J21" s="234"/>
      <c r="K21" s="235">
        <f>ROUND(E21*J21,2)</f>
        <v>0</v>
      </c>
      <c r="L21" s="235">
        <v>21</v>
      </c>
      <c r="M21" s="235">
        <f>G21*(1+L21/100)</f>
        <v>0</v>
      </c>
      <c r="N21" s="233">
        <v>0</v>
      </c>
      <c r="O21" s="233">
        <f>ROUND(E21*N21,2)</f>
        <v>0</v>
      </c>
      <c r="P21" s="233">
        <v>0</v>
      </c>
      <c r="Q21" s="233">
        <f>ROUND(E21*P21,2)</f>
        <v>0</v>
      </c>
      <c r="R21" s="235"/>
      <c r="S21" s="235" t="s">
        <v>205</v>
      </c>
      <c r="T21" s="236" t="s">
        <v>179</v>
      </c>
      <c r="U21" s="220">
        <v>0</v>
      </c>
      <c r="V21" s="220">
        <f>ROUND(E21*U21,2)</f>
        <v>0</v>
      </c>
      <c r="W21" s="220"/>
      <c r="X21" s="220" t="s">
        <v>206</v>
      </c>
      <c r="Y21" s="220" t="s">
        <v>181</v>
      </c>
      <c r="Z21" s="209"/>
      <c r="AA21" s="209"/>
      <c r="AB21" s="209"/>
      <c r="AC21" s="209"/>
      <c r="AD21" s="209"/>
      <c r="AE21" s="209"/>
      <c r="AF21" s="209"/>
      <c r="AG21" s="209" t="s">
        <v>342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7"/>
      <c r="D22" s="252"/>
      <c r="E22" s="252"/>
      <c r="F22" s="252"/>
      <c r="G22" s="252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185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0">
        <v>7</v>
      </c>
      <c r="B23" s="231" t="s">
        <v>438</v>
      </c>
      <c r="C23" s="242" t="s">
        <v>439</v>
      </c>
      <c r="D23" s="232" t="s">
        <v>322</v>
      </c>
      <c r="E23" s="233">
        <v>1</v>
      </c>
      <c r="F23" s="234"/>
      <c r="G23" s="235">
        <f>ROUND(E23*F23,2)</f>
        <v>0</v>
      </c>
      <c r="H23" s="234"/>
      <c r="I23" s="235">
        <f>ROUND(E23*H23,2)</f>
        <v>0</v>
      </c>
      <c r="J23" s="234"/>
      <c r="K23" s="235">
        <f>ROUND(E23*J23,2)</f>
        <v>0</v>
      </c>
      <c r="L23" s="235">
        <v>21</v>
      </c>
      <c r="M23" s="235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5"/>
      <c r="S23" s="235" t="s">
        <v>205</v>
      </c>
      <c r="T23" s="236" t="s">
        <v>179</v>
      </c>
      <c r="U23" s="220">
        <v>0</v>
      </c>
      <c r="V23" s="220">
        <f>ROUND(E23*U23,2)</f>
        <v>0</v>
      </c>
      <c r="W23" s="220"/>
      <c r="X23" s="220" t="s">
        <v>206</v>
      </c>
      <c r="Y23" s="220" t="s">
        <v>181</v>
      </c>
      <c r="Z23" s="209"/>
      <c r="AA23" s="209"/>
      <c r="AB23" s="209"/>
      <c r="AC23" s="209"/>
      <c r="AD23" s="209"/>
      <c r="AE23" s="209"/>
      <c r="AF23" s="209"/>
      <c r="AG23" s="209" t="s">
        <v>342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57"/>
      <c r="D24" s="252"/>
      <c r="E24" s="252"/>
      <c r="F24" s="252"/>
      <c r="G24" s="252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185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0">
        <v>8</v>
      </c>
      <c r="B25" s="231" t="s">
        <v>440</v>
      </c>
      <c r="C25" s="242" t="s">
        <v>441</v>
      </c>
      <c r="D25" s="232" t="s">
        <v>322</v>
      </c>
      <c r="E25" s="233">
        <v>2</v>
      </c>
      <c r="F25" s="234"/>
      <c r="G25" s="235">
        <f>ROUND(E25*F25,2)</f>
        <v>0</v>
      </c>
      <c r="H25" s="234"/>
      <c r="I25" s="235">
        <f>ROUND(E25*H25,2)</f>
        <v>0</v>
      </c>
      <c r="J25" s="234"/>
      <c r="K25" s="235">
        <f>ROUND(E25*J25,2)</f>
        <v>0</v>
      </c>
      <c r="L25" s="235">
        <v>21</v>
      </c>
      <c r="M25" s="235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5"/>
      <c r="S25" s="235" t="s">
        <v>205</v>
      </c>
      <c r="T25" s="236" t="s">
        <v>179</v>
      </c>
      <c r="U25" s="220">
        <v>0</v>
      </c>
      <c r="V25" s="220">
        <f>ROUND(E25*U25,2)</f>
        <v>0</v>
      </c>
      <c r="W25" s="220"/>
      <c r="X25" s="220" t="s">
        <v>206</v>
      </c>
      <c r="Y25" s="220" t="s">
        <v>181</v>
      </c>
      <c r="Z25" s="209"/>
      <c r="AA25" s="209"/>
      <c r="AB25" s="209"/>
      <c r="AC25" s="209"/>
      <c r="AD25" s="209"/>
      <c r="AE25" s="209"/>
      <c r="AF25" s="209"/>
      <c r="AG25" s="209" t="s">
        <v>342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57"/>
      <c r="D26" s="252"/>
      <c r="E26" s="252"/>
      <c r="F26" s="252"/>
      <c r="G26" s="252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185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30">
        <v>9</v>
      </c>
      <c r="B27" s="231" t="s">
        <v>442</v>
      </c>
      <c r="C27" s="242" t="s">
        <v>443</v>
      </c>
      <c r="D27" s="232" t="s">
        <v>322</v>
      </c>
      <c r="E27" s="233">
        <v>1</v>
      </c>
      <c r="F27" s="234"/>
      <c r="G27" s="235">
        <f>ROUND(E27*F27,2)</f>
        <v>0</v>
      </c>
      <c r="H27" s="234"/>
      <c r="I27" s="235">
        <f>ROUND(E27*H27,2)</f>
        <v>0</v>
      </c>
      <c r="J27" s="234"/>
      <c r="K27" s="235">
        <f>ROUND(E27*J27,2)</f>
        <v>0</v>
      </c>
      <c r="L27" s="235">
        <v>21</v>
      </c>
      <c r="M27" s="235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5"/>
      <c r="S27" s="235" t="s">
        <v>205</v>
      </c>
      <c r="T27" s="236" t="s">
        <v>179</v>
      </c>
      <c r="U27" s="220">
        <v>0</v>
      </c>
      <c r="V27" s="220">
        <f>ROUND(E27*U27,2)</f>
        <v>0</v>
      </c>
      <c r="W27" s="220"/>
      <c r="X27" s="220" t="s">
        <v>206</v>
      </c>
      <c r="Y27" s="220" t="s">
        <v>181</v>
      </c>
      <c r="Z27" s="209"/>
      <c r="AA27" s="209"/>
      <c r="AB27" s="209"/>
      <c r="AC27" s="209"/>
      <c r="AD27" s="209"/>
      <c r="AE27" s="209"/>
      <c r="AF27" s="209"/>
      <c r="AG27" s="209" t="s">
        <v>342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57"/>
      <c r="D28" s="252"/>
      <c r="E28" s="252"/>
      <c r="F28" s="252"/>
      <c r="G28" s="252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185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ht="20.399999999999999" outlineLevel="1" x14ac:dyDescent="0.25">
      <c r="A29" s="230">
        <v>10</v>
      </c>
      <c r="B29" s="231" t="s">
        <v>444</v>
      </c>
      <c r="C29" s="242" t="s">
        <v>445</v>
      </c>
      <c r="D29" s="232" t="s">
        <v>432</v>
      </c>
      <c r="E29" s="233">
        <v>1</v>
      </c>
      <c r="F29" s="234"/>
      <c r="G29" s="235">
        <f>ROUND(E29*F29,2)</f>
        <v>0</v>
      </c>
      <c r="H29" s="234"/>
      <c r="I29" s="235">
        <f>ROUND(E29*H29,2)</f>
        <v>0</v>
      </c>
      <c r="J29" s="234"/>
      <c r="K29" s="235">
        <f>ROUND(E29*J29,2)</f>
        <v>0</v>
      </c>
      <c r="L29" s="235">
        <v>21</v>
      </c>
      <c r="M29" s="235">
        <f>G29*(1+L29/100)</f>
        <v>0</v>
      </c>
      <c r="N29" s="233">
        <v>0</v>
      </c>
      <c r="O29" s="233">
        <f>ROUND(E29*N29,2)</f>
        <v>0</v>
      </c>
      <c r="P29" s="233">
        <v>0</v>
      </c>
      <c r="Q29" s="233">
        <f>ROUND(E29*P29,2)</f>
        <v>0</v>
      </c>
      <c r="R29" s="235"/>
      <c r="S29" s="235" t="s">
        <v>205</v>
      </c>
      <c r="T29" s="236" t="s">
        <v>179</v>
      </c>
      <c r="U29" s="220">
        <v>0</v>
      </c>
      <c r="V29" s="220">
        <f>ROUND(E29*U29,2)</f>
        <v>0</v>
      </c>
      <c r="W29" s="220"/>
      <c r="X29" s="220" t="s">
        <v>206</v>
      </c>
      <c r="Y29" s="220" t="s">
        <v>181</v>
      </c>
      <c r="Z29" s="209"/>
      <c r="AA29" s="209"/>
      <c r="AB29" s="209"/>
      <c r="AC29" s="209"/>
      <c r="AD29" s="209"/>
      <c r="AE29" s="209"/>
      <c r="AF29" s="209"/>
      <c r="AG29" s="209" t="s">
        <v>342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5">
      <c r="A30" s="216"/>
      <c r="B30" s="217"/>
      <c r="C30" s="257"/>
      <c r="D30" s="252"/>
      <c r="E30" s="252"/>
      <c r="F30" s="252"/>
      <c r="G30" s="252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185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ht="20.399999999999999" outlineLevel="1" x14ac:dyDescent="0.25">
      <c r="A31" s="230">
        <v>11</v>
      </c>
      <c r="B31" s="231" t="s">
        <v>446</v>
      </c>
      <c r="C31" s="242" t="s">
        <v>447</v>
      </c>
      <c r="D31" s="232" t="s">
        <v>432</v>
      </c>
      <c r="E31" s="233">
        <v>1</v>
      </c>
      <c r="F31" s="234"/>
      <c r="G31" s="235">
        <f>ROUND(E31*F31,2)</f>
        <v>0</v>
      </c>
      <c r="H31" s="234"/>
      <c r="I31" s="235">
        <f>ROUND(E31*H31,2)</f>
        <v>0</v>
      </c>
      <c r="J31" s="234"/>
      <c r="K31" s="235">
        <f>ROUND(E31*J31,2)</f>
        <v>0</v>
      </c>
      <c r="L31" s="235">
        <v>21</v>
      </c>
      <c r="M31" s="235">
        <f>G31*(1+L31/100)</f>
        <v>0</v>
      </c>
      <c r="N31" s="233">
        <v>0</v>
      </c>
      <c r="O31" s="233">
        <f>ROUND(E31*N31,2)</f>
        <v>0</v>
      </c>
      <c r="P31" s="233">
        <v>0</v>
      </c>
      <c r="Q31" s="233">
        <f>ROUND(E31*P31,2)</f>
        <v>0</v>
      </c>
      <c r="R31" s="235"/>
      <c r="S31" s="235" t="s">
        <v>205</v>
      </c>
      <c r="T31" s="236" t="s">
        <v>179</v>
      </c>
      <c r="U31" s="220">
        <v>0</v>
      </c>
      <c r="V31" s="220">
        <f>ROUND(E31*U31,2)</f>
        <v>0</v>
      </c>
      <c r="W31" s="220"/>
      <c r="X31" s="220" t="s">
        <v>206</v>
      </c>
      <c r="Y31" s="220" t="s">
        <v>181</v>
      </c>
      <c r="Z31" s="209"/>
      <c r="AA31" s="209"/>
      <c r="AB31" s="209"/>
      <c r="AC31" s="209"/>
      <c r="AD31" s="209"/>
      <c r="AE31" s="209"/>
      <c r="AF31" s="209"/>
      <c r="AG31" s="209" t="s">
        <v>342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2" x14ac:dyDescent="0.25">
      <c r="A32" s="216"/>
      <c r="B32" s="217"/>
      <c r="C32" s="257"/>
      <c r="D32" s="252"/>
      <c r="E32" s="252"/>
      <c r="F32" s="252"/>
      <c r="G32" s="252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09"/>
      <c r="AA32" s="209"/>
      <c r="AB32" s="209"/>
      <c r="AC32" s="209"/>
      <c r="AD32" s="209"/>
      <c r="AE32" s="209"/>
      <c r="AF32" s="209"/>
      <c r="AG32" s="209" t="s">
        <v>185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30">
        <v>12</v>
      </c>
      <c r="B33" s="231" t="s">
        <v>448</v>
      </c>
      <c r="C33" s="242" t="s">
        <v>449</v>
      </c>
      <c r="D33" s="232" t="s">
        <v>322</v>
      </c>
      <c r="E33" s="233">
        <v>1</v>
      </c>
      <c r="F33" s="234"/>
      <c r="G33" s="235">
        <f>ROUND(E33*F33,2)</f>
        <v>0</v>
      </c>
      <c r="H33" s="234"/>
      <c r="I33" s="235">
        <f>ROUND(E33*H33,2)</f>
        <v>0</v>
      </c>
      <c r="J33" s="234"/>
      <c r="K33" s="235">
        <f>ROUND(E33*J33,2)</f>
        <v>0</v>
      </c>
      <c r="L33" s="235">
        <v>21</v>
      </c>
      <c r="M33" s="235">
        <f>G33*(1+L33/100)</f>
        <v>0</v>
      </c>
      <c r="N33" s="233">
        <v>0</v>
      </c>
      <c r="O33" s="233">
        <f>ROUND(E33*N33,2)</f>
        <v>0</v>
      </c>
      <c r="P33" s="233">
        <v>0</v>
      </c>
      <c r="Q33" s="233">
        <f>ROUND(E33*P33,2)</f>
        <v>0</v>
      </c>
      <c r="R33" s="235"/>
      <c r="S33" s="235" t="s">
        <v>205</v>
      </c>
      <c r="T33" s="236" t="s">
        <v>179</v>
      </c>
      <c r="U33" s="220">
        <v>0</v>
      </c>
      <c r="V33" s="220">
        <f>ROUND(E33*U33,2)</f>
        <v>0</v>
      </c>
      <c r="W33" s="220"/>
      <c r="X33" s="220" t="s">
        <v>206</v>
      </c>
      <c r="Y33" s="220" t="s">
        <v>181</v>
      </c>
      <c r="Z33" s="209"/>
      <c r="AA33" s="209"/>
      <c r="AB33" s="209"/>
      <c r="AC33" s="209"/>
      <c r="AD33" s="209"/>
      <c r="AE33" s="209"/>
      <c r="AF33" s="209"/>
      <c r="AG33" s="209" t="s">
        <v>342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5">
      <c r="A34" s="216"/>
      <c r="B34" s="217"/>
      <c r="C34" s="243" t="s">
        <v>450</v>
      </c>
      <c r="D34" s="238"/>
      <c r="E34" s="238"/>
      <c r="F34" s="238"/>
      <c r="G34" s="238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09"/>
      <c r="AA34" s="209"/>
      <c r="AB34" s="209"/>
      <c r="AC34" s="209"/>
      <c r="AD34" s="209"/>
      <c r="AE34" s="209"/>
      <c r="AF34" s="209"/>
      <c r="AG34" s="209" t="s">
        <v>184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44"/>
      <c r="D35" s="240"/>
      <c r="E35" s="240"/>
      <c r="F35" s="240"/>
      <c r="G35" s="24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185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ht="20.399999999999999" outlineLevel="1" x14ac:dyDescent="0.25">
      <c r="A36" s="230">
        <v>13</v>
      </c>
      <c r="B36" s="231" t="s">
        <v>451</v>
      </c>
      <c r="C36" s="242" t="s">
        <v>452</v>
      </c>
      <c r="D36" s="232" t="s">
        <v>322</v>
      </c>
      <c r="E36" s="233">
        <v>1</v>
      </c>
      <c r="F36" s="234"/>
      <c r="G36" s="235">
        <f>ROUND(E36*F36,2)</f>
        <v>0</v>
      </c>
      <c r="H36" s="234"/>
      <c r="I36" s="235">
        <f>ROUND(E36*H36,2)</f>
        <v>0</v>
      </c>
      <c r="J36" s="234"/>
      <c r="K36" s="235">
        <f>ROUND(E36*J36,2)</f>
        <v>0</v>
      </c>
      <c r="L36" s="235">
        <v>21</v>
      </c>
      <c r="M36" s="235">
        <f>G36*(1+L36/100)</f>
        <v>0</v>
      </c>
      <c r="N36" s="233">
        <v>0</v>
      </c>
      <c r="O36" s="233">
        <f>ROUND(E36*N36,2)</f>
        <v>0</v>
      </c>
      <c r="P36" s="233">
        <v>0</v>
      </c>
      <c r="Q36" s="233">
        <f>ROUND(E36*P36,2)</f>
        <v>0</v>
      </c>
      <c r="R36" s="235"/>
      <c r="S36" s="235" t="s">
        <v>205</v>
      </c>
      <c r="T36" s="236" t="s">
        <v>179</v>
      </c>
      <c r="U36" s="220">
        <v>0</v>
      </c>
      <c r="V36" s="220">
        <f>ROUND(E36*U36,2)</f>
        <v>0</v>
      </c>
      <c r="W36" s="220"/>
      <c r="X36" s="220" t="s">
        <v>206</v>
      </c>
      <c r="Y36" s="220" t="s">
        <v>181</v>
      </c>
      <c r="Z36" s="209"/>
      <c r="AA36" s="209"/>
      <c r="AB36" s="209"/>
      <c r="AC36" s="209"/>
      <c r="AD36" s="209"/>
      <c r="AE36" s="209"/>
      <c r="AF36" s="209"/>
      <c r="AG36" s="209" t="s">
        <v>342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5">
      <c r="A37" s="216"/>
      <c r="B37" s="217"/>
      <c r="C37" s="243" t="s">
        <v>453</v>
      </c>
      <c r="D37" s="238"/>
      <c r="E37" s="238"/>
      <c r="F37" s="238"/>
      <c r="G37" s="238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09"/>
      <c r="AA37" s="209"/>
      <c r="AB37" s="209"/>
      <c r="AC37" s="209"/>
      <c r="AD37" s="209"/>
      <c r="AE37" s="209"/>
      <c r="AF37" s="209"/>
      <c r="AG37" s="209" t="s">
        <v>184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16"/>
      <c r="B38" s="217"/>
      <c r="C38" s="244"/>
      <c r="D38" s="240"/>
      <c r="E38" s="240"/>
      <c r="F38" s="240"/>
      <c r="G38" s="24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09"/>
      <c r="AA38" s="209"/>
      <c r="AB38" s="209"/>
      <c r="AC38" s="209"/>
      <c r="AD38" s="209"/>
      <c r="AE38" s="209"/>
      <c r="AF38" s="209"/>
      <c r="AG38" s="209" t="s">
        <v>185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ht="20.399999999999999" outlineLevel="1" x14ac:dyDescent="0.25">
      <c r="A39" s="230">
        <v>14</v>
      </c>
      <c r="B39" s="231" t="s">
        <v>454</v>
      </c>
      <c r="C39" s="242" t="s">
        <v>455</v>
      </c>
      <c r="D39" s="232" t="s">
        <v>322</v>
      </c>
      <c r="E39" s="233">
        <v>1</v>
      </c>
      <c r="F39" s="234"/>
      <c r="G39" s="235">
        <f>ROUND(E39*F39,2)</f>
        <v>0</v>
      </c>
      <c r="H39" s="234"/>
      <c r="I39" s="235">
        <f>ROUND(E39*H39,2)</f>
        <v>0</v>
      </c>
      <c r="J39" s="234"/>
      <c r="K39" s="235">
        <f>ROUND(E39*J39,2)</f>
        <v>0</v>
      </c>
      <c r="L39" s="235">
        <v>21</v>
      </c>
      <c r="M39" s="235">
        <f>G39*(1+L39/100)</f>
        <v>0</v>
      </c>
      <c r="N39" s="233">
        <v>0</v>
      </c>
      <c r="O39" s="233">
        <f>ROUND(E39*N39,2)</f>
        <v>0</v>
      </c>
      <c r="P39" s="233">
        <v>0</v>
      </c>
      <c r="Q39" s="233">
        <f>ROUND(E39*P39,2)</f>
        <v>0</v>
      </c>
      <c r="R39" s="235"/>
      <c r="S39" s="235" t="s">
        <v>205</v>
      </c>
      <c r="T39" s="236" t="s">
        <v>179</v>
      </c>
      <c r="U39" s="220">
        <v>0</v>
      </c>
      <c r="V39" s="220">
        <f>ROUND(E39*U39,2)</f>
        <v>0</v>
      </c>
      <c r="W39" s="220"/>
      <c r="X39" s="220" t="s">
        <v>206</v>
      </c>
      <c r="Y39" s="220" t="s">
        <v>181</v>
      </c>
      <c r="Z39" s="209"/>
      <c r="AA39" s="209"/>
      <c r="AB39" s="209"/>
      <c r="AC39" s="209"/>
      <c r="AD39" s="209"/>
      <c r="AE39" s="209"/>
      <c r="AF39" s="209"/>
      <c r="AG39" s="209" t="s">
        <v>342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43" t="s">
        <v>456</v>
      </c>
      <c r="D40" s="238"/>
      <c r="E40" s="238"/>
      <c r="F40" s="238"/>
      <c r="G40" s="238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184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16"/>
      <c r="B41" s="217"/>
      <c r="C41" s="244"/>
      <c r="D41" s="240"/>
      <c r="E41" s="240"/>
      <c r="F41" s="240"/>
      <c r="G41" s="24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185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30">
        <v>15</v>
      </c>
      <c r="B42" s="231" t="s">
        <v>457</v>
      </c>
      <c r="C42" s="242" t="s">
        <v>458</v>
      </c>
      <c r="D42" s="232" t="s">
        <v>322</v>
      </c>
      <c r="E42" s="233">
        <v>1</v>
      </c>
      <c r="F42" s="234"/>
      <c r="G42" s="235">
        <f>ROUND(E42*F42,2)</f>
        <v>0</v>
      </c>
      <c r="H42" s="234"/>
      <c r="I42" s="235">
        <f>ROUND(E42*H42,2)</f>
        <v>0</v>
      </c>
      <c r="J42" s="234"/>
      <c r="K42" s="235">
        <f>ROUND(E42*J42,2)</f>
        <v>0</v>
      </c>
      <c r="L42" s="235">
        <v>21</v>
      </c>
      <c r="M42" s="235">
        <f>G42*(1+L42/100)</f>
        <v>0</v>
      </c>
      <c r="N42" s="233">
        <v>0</v>
      </c>
      <c r="O42" s="233">
        <f>ROUND(E42*N42,2)</f>
        <v>0</v>
      </c>
      <c r="P42" s="233">
        <v>0</v>
      </c>
      <c r="Q42" s="233">
        <f>ROUND(E42*P42,2)</f>
        <v>0</v>
      </c>
      <c r="R42" s="235"/>
      <c r="S42" s="235" t="s">
        <v>205</v>
      </c>
      <c r="T42" s="236" t="s">
        <v>179</v>
      </c>
      <c r="U42" s="220">
        <v>0</v>
      </c>
      <c r="V42" s="220">
        <f>ROUND(E42*U42,2)</f>
        <v>0</v>
      </c>
      <c r="W42" s="220"/>
      <c r="X42" s="220" t="s">
        <v>206</v>
      </c>
      <c r="Y42" s="220" t="s">
        <v>181</v>
      </c>
      <c r="Z42" s="209"/>
      <c r="AA42" s="209"/>
      <c r="AB42" s="209"/>
      <c r="AC42" s="209"/>
      <c r="AD42" s="209"/>
      <c r="AE42" s="209"/>
      <c r="AF42" s="209"/>
      <c r="AG42" s="209" t="s">
        <v>342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2" x14ac:dyDescent="0.25">
      <c r="A43" s="216"/>
      <c r="B43" s="217"/>
      <c r="C43" s="257"/>
      <c r="D43" s="252"/>
      <c r="E43" s="252"/>
      <c r="F43" s="252"/>
      <c r="G43" s="252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09"/>
      <c r="AA43" s="209"/>
      <c r="AB43" s="209"/>
      <c r="AC43" s="209"/>
      <c r="AD43" s="209"/>
      <c r="AE43" s="209"/>
      <c r="AF43" s="209"/>
      <c r="AG43" s="209" t="s">
        <v>185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ht="20.399999999999999" outlineLevel="1" x14ac:dyDescent="0.25">
      <c r="A44" s="230">
        <v>16</v>
      </c>
      <c r="B44" s="231" t="s">
        <v>459</v>
      </c>
      <c r="C44" s="242" t="s">
        <v>460</v>
      </c>
      <c r="D44" s="232" t="s">
        <v>432</v>
      </c>
      <c r="E44" s="233">
        <v>1</v>
      </c>
      <c r="F44" s="234"/>
      <c r="G44" s="235">
        <f>ROUND(E44*F44,2)</f>
        <v>0</v>
      </c>
      <c r="H44" s="234"/>
      <c r="I44" s="235">
        <f>ROUND(E44*H44,2)</f>
        <v>0</v>
      </c>
      <c r="J44" s="234"/>
      <c r="K44" s="235">
        <f>ROUND(E44*J44,2)</f>
        <v>0</v>
      </c>
      <c r="L44" s="235">
        <v>21</v>
      </c>
      <c r="M44" s="235">
        <f>G44*(1+L44/100)</f>
        <v>0</v>
      </c>
      <c r="N44" s="233">
        <v>0</v>
      </c>
      <c r="O44" s="233">
        <f>ROUND(E44*N44,2)</f>
        <v>0</v>
      </c>
      <c r="P44" s="233">
        <v>0</v>
      </c>
      <c r="Q44" s="233">
        <f>ROUND(E44*P44,2)</f>
        <v>0</v>
      </c>
      <c r="R44" s="235"/>
      <c r="S44" s="235" t="s">
        <v>205</v>
      </c>
      <c r="T44" s="236" t="s">
        <v>179</v>
      </c>
      <c r="U44" s="220">
        <v>0</v>
      </c>
      <c r="V44" s="220">
        <f>ROUND(E44*U44,2)</f>
        <v>0</v>
      </c>
      <c r="W44" s="220"/>
      <c r="X44" s="220" t="s">
        <v>206</v>
      </c>
      <c r="Y44" s="220" t="s">
        <v>181</v>
      </c>
      <c r="Z44" s="209"/>
      <c r="AA44" s="209"/>
      <c r="AB44" s="209"/>
      <c r="AC44" s="209"/>
      <c r="AD44" s="209"/>
      <c r="AE44" s="209"/>
      <c r="AF44" s="209"/>
      <c r="AG44" s="209" t="s">
        <v>342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5">
      <c r="A45" s="216"/>
      <c r="B45" s="217"/>
      <c r="C45" s="243" t="s">
        <v>461</v>
      </c>
      <c r="D45" s="238"/>
      <c r="E45" s="238"/>
      <c r="F45" s="238"/>
      <c r="G45" s="238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09"/>
      <c r="AA45" s="209"/>
      <c r="AB45" s="209"/>
      <c r="AC45" s="209"/>
      <c r="AD45" s="209"/>
      <c r="AE45" s="209"/>
      <c r="AF45" s="209"/>
      <c r="AG45" s="209" t="s">
        <v>184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5">
      <c r="A46" s="216"/>
      <c r="B46" s="217"/>
      <c r="C46" s="244"/>
      <c r="D46" s="240"/>
      <c r="E46" s="240"/>
      <c r="F46" s="240"/>
      <c r="G46" s="24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185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ht="20.399999999999999" outlineLevel="1" x14ac:dyDescent="0.25">
      <c r="A47" s="230">
        <v>17</v>
      </c>
      <c r="B47" s="231" t="s">
        <v>462</v>
      </c>
      <c r="C47" s="242" t="s">
        <v>463</v>
      </c>
      <c r="D47" s="232" t="s">
        <v>432</v>
      </c>
      <c r="E47" s="233">
        <v>1</v>
      </c>
      <c r="F47" s="234"/>
      <c r="G47" s="235">
        <f>ROUND(E47*F47,2)</f>
        <v>0</v>
      </c>
      <c r="H47" s="234"/>
      <c r="I47" s="235">
        <f>ROUND(E47*H47,2)</f>
        <v>0</v>
      </c>
      <c r="J47" s="234"/>
      <c r="K47" s="235">
        <f>ROUND(E47*J47,2)</f>
        <v>0</v>
      </c>
      <c r="L47" s="235">
        <v>21</v>
      </c>
      <c r="M47" s="235">
        <f>G47*(1+L47/100)</f>
        <v>0</v>
      </c>
      <c r="N47" s="233">
        <v>0</v>
      </c>
      <c r="O47" s="233">
        <f>ROUND(E47*N47,2)</f>
        <v>0</v>
      </c>
      <c r="P47" s="233">
        <v>0</v>
      </c>
      <c r="Q47" s="233">
        <f>ROUND(E47*P47,2)</f>
        <v>0</v>
      </c>
      <c r="R47" s="235"/>
      <c r="S47" s="235" t="s">
        <v>205</v>
      </c>
      <c r="T47" s="236" t="s">
        <v>179</v>
      </c>
      <c r="U47" s="220">
        <v>0</v>
      </c>
      <c r="V47" s="220">
        <f>ROUND(E47*U47,2)</f>
        <v>0</v>
      </c>
      <c r="W47" s="220"/>
      <c r="X47" s="220" t="s">
        <v>377</v>
      </c>
      <c r="Y47" s="220" t="s">
        <v>181</v>
      </c>
      <c r="Z47" s="209"/>
      <c r="AA47" s="209"/>
      <c r="AB47" s="209"/>
      <c r="AC47" s="209"/>
      <c r="AD47" s="209"/>
      <c r="AE47" s="209"/>
      <c r="AF47" s="209"/>
      <c r="AG47" s="209" t="s">
        <v>464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5">
      <c r="A48" s="216"/>
      <c r="B48" s="217"/>
      <c r="C48" s="257"/>
      <c r="D48" s="252"/>
      <c r="E48" s="252"/>
      <c r="F48" s="252"/>
      <c r="G48" s="252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09"/>
      <c r="AA48" s="209"/>
      <c r="AB48" s="209"/>
      <c r="AC48" s="209"/>
      <c r="AD48" s="209"/>
      <c r="AE48" s="209"/>
      <c r="AF48" s="209"/>
      <c r="AG48" s="209" t="s">
        <v>185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x14ac:dyDescent="0.25">
      <c r="A49" s="223" t="s">
        <v>173</v>
      </c>
      <c r="B49" s="224" t="s">
        <v>99</v>
      </c>
      <c r="C49" s="241" t="s">
        <v>100</v>
      </c>
      <c r="D49" s="225"/>
      <c r="E49" s="226"/>
      <c r="F49" s="227"/>
      <c r="G49" s="227">
        <f>SUMIF(AG50:AG88,"&lt;&gt;NOR",G50:G88)</f>
        <v>0</v>
      </c>
      <c r="H49" s="227"/>
      <c r="I49" s="227">
        <f>SUM(I50:I88)</f>
        <v>0</v>
      </c>
      <c r="J49" s="227"/>
      <c r="K49" s="227">
        <f>SUM(K50:K88)</f>
        <v>0</v>
      </c>
      <c r="L49" s="227"/>
      <c r="M49" s="227">
        <f>SUM(M50:M88)</f>
        <v>0</v>
      </c>
      <c r="N49" s="226"/>
      <c r="O49" s="226">
        <f>SUM(O50:O88)</f>
        <v>0</v>
      </c>
      <c r="P49" s="226"/>
      <c r="Q49" s="226">
        <f>SUM(Q50:Q88)</f>
        <v>0</v>
      </c>
      <c r="R49" s="227"/>
      <c r="S49" s="227"/>
      <c r="T49" s="228"/>
      <c r="U49" s="222"/>
      <c r="V49" s="222">
        <f>SUM(V50:V88)</f>
        <v>0</v>
      </c>
      <c r="W49" s="222"/>
      <c r="X49" s="222"/>
      <c r="Y49" s="222"/>
      <c r="AG49" t="s">
        <v>174</v>
      </c>
    </row>
    <row r="50" spans="1:60" outlineLevel="1" x14ac:dyDescent="0.25">
      <c r="A50" s="230">
        <v>18</v>
      </c>
      <c r="B50" s="231" t="s">
        <v>465</v>
      </c>
      <c r="C50" s="242" t="s">
        <v>466</v>
      </c>
      <c r="D50" s="232" t="s">
        <v>322</v>
      </c>
      <c r="E50" s="233">
        <v>2</v>
      </c>
      <c r="F50" s="234"/>
      <c r="G50" s="235">
        <f>ROUND(E50*F50,2)</f>
        <v>0</v>
      </c>
      <c r="H50" s="234"/>
      <c r="I50" s="235">
        <f>ROUND(E50*H50,2)</f>
        <v>0</v>
      </c>
      <c r="J50" s="234"/>
      <c r="K50" s="235">
        <f>ROUND(E50*J50,2)</f>
        <v>0</v>
      </c>
      <c r="L50" s="235">
        <v>21</v>
      </c>
      <c r="M50" s="235">
        <f>G50*(1+L50/100)</f>
        <v>0</v>
      </c>
      <c r="N50" s="233">
        <v>0</v>
      </c>
      <c r="O50" s="233">
        <f>ROUND(E50*N50,2)</f>
        <v>0</v>
      </c>
      <c r="P50" s="233">
        <v>0</v>
      </c>
      <c r="Q50" s="233">
        <f>ROUND(E50*P50,2)</f>
        <v>0</v>
      </c>
      <c r="R50" s="235"/>
      <c r="S50" s="235" t="s">
        <v>205</v>
      </c>
      <c r="T50" s="236" t="s">
        <v>179</v>
      </c>
      <c r="U50" s="220">
        <v>0</v>
      </c>
      <c r="V50" s="220">
        <f>ROUND(E50*U50,2)</f>
        <v>0</v>
      </c>
      <c r="W50" s="220"/>
      <c r="X50" s="220" t="s">
        <v>206</v>
      </c>
      <c r="Y50" s="220" t="s">
        <v>181</v>
      </c>
      <c r="Z50" s="209"/>
      <c r="AA50" s="209"/>
      <c r="AB50" s="209"/>
      <c r="AC50" s="209"/>
      <c r="AD50" s="209"/>
      <c r="AE50" s="209"/>
      <c r="AF50" s="209"/>
      <c r="AG50" s="209" t="s">
        <v>342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16"/>
      <c r="B51" s="217"/>
      <c r="C51" s="243" t="s">
        <v>467</v>
      </c>
      <c r="D51" s="238"/>
      <c r="E51" s="238"/>
      <c r="F51" s="238"/>
      <c r="G51" s="238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09"/>
      <c r="AA51" s="209"/>
      <c r="AB51" s="209"/>
      <c r="AC51" s="209"/>
      <c r="AD51" s="209"/>
      <c r="AE51" s="209"/>
      <c r="AF51" s="209"/>
      <c r="AG51" s="209" t="s">
        <v>184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5">
      <c r="A52" s="216"/>
      <c r="B52" s="217"/>
      <c r="C52" s="244"/>
      <c r="D52" s="240"/>
      <c r="E52" s="240"/>
      <c r="F52" s="240"/>
      <c r="G52" s="24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09"/>
      <c r="AA52" s="209"/>
      <c r="AB52" s="209"/>
      <c r="AC52" s="209"/>
      <c r="AD52" s="209"/>
      <c r="AE52" s="209"/>
      <c r="AF52" s="209"/>
      <c r="AG52" s="209" t="s">
        <v>185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30">
        <v>19</v>
      </c>
      <c r="B53" s="231" t="s">
        <v>468</v>
      </c>
      <c r="C53" s="242" t="s">
        <v>469</v>
      </c>
      <c r="D53" s="232" t="s">
        <v>322</v>
      </c>
      <c r="E53" s="233">
        <v>2</v>
      </c>
      <c r="F53" s="234"/>
      <c r="G53" s="235">
        <f>ROUND(E53*F53,2)</f>
        <v>0</v>
      </c>
      <c r="H53" s="234"/>
      <c r="I53" s="235">
        <f>ROUND(E53*H53,2)</f>
        <v>0</v>
      </c>
      <c r="J53" s="234"/>
      <c r="K53" s="235">
        <f>ROUND(E53*J53,2)</f>
        <v>0</v>
      </c>
      <c r="L53" s="235">
        <v>21</v>
      </c>
      <c r="M53" s="235">
        <f>G53*(1+L53/100)</f>
        <v>0</v>
      </c>
      <c r="N53" s="233">
        <v>0</v>
      </c>
      <c r="O53" s="233">
        <f>ROUND(E53*N53,2)</f>
        <v>0</v>
      </c>
      <c r="P53" s="233">
        <v>0</v>
      </c>
      <c r="Q53" s="233">
        <f>ROUND(E53*P53,2)</f>
        <v>0</v>
      </c>
      <c r="R53" s="235"/>
      <c r="S53" s="235" t="s">
        <v>205</v>
      </c>
      <c r="T53" s="236" t="s">
        <v>179</v>
      </c>
      <c r="U53" s="220">
        <v>0</v>
      </c>
      <c r="V53" s="220">
        <f>ROUND(E53*U53,2)</f>
        <v>0</v>
      </c>
      <c r="W53" s="220"/>
      <c r="X53" s="220" t="s">
        <v>206</v>
      </c>
      <c r="Y53" s="220" t="s">
        <v>181</v>
      </c>
      <c r="Z53" s="209"/>
      <c r="AA53" s="209"/>
      <c r="AB53" s="209"/>
      <c r="AC53" s="209"/>
      <c r="AD53" s="209"/>
      <c r="AE53" s="209"/>
      <c r="AF53" s="209"/>
      <c r="AG53" s="209" t="s">
        <v>342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5">
      <c r="A54" s="216"/>
      <c r="B54" s="217"/>
      <c r="C54" s="243" t="s">
        <v>470</v>
      </c>
      <c r="D54" s="238"/>
      <c r="E54" s="238"/>
      <c r="F54" s="238"/>
      <c r="G54" s="238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09"/>
      <c r="AA54" s="209"/>
      <c r="AB54" s="209"/>
      <c r="AC54" s="209"/>
      <c r="AD54" s="209"/>
      <c r="AE54" s="209"/>
      <c r="AF54" s="209"/>
      <c r="AG54" s="209" t="s">
        <v>184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44"/>
      <c r="D55" s="240"/>
      <c r="E55" s="240"/>
      <c r="F55" s="240"/>
      <c r="G55" s="24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185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30">
        <v>20</v>
      </c>
      <c r="B56" s="231" t="s">
        <v>471</v>
      </c>
      <c r="C56" s="242" t="s">
        <v>472</v>
      </c>
      <c r="D56" s="232" t="s">
        <v>322</v>
      </c>
      <c r="E56" s="233">
        <v>1</v>
      </c>
      <c r="F56" s="234"/>
      <c r="G56" s="235">
        <f>ROUND(E56*F56,2)</f>
        <v>0</v>
      </c>
      <c r="H56" s="234"/>
      <c r="I56" s="235">
        <f>ROUND(E56*H56,2)</f>
        <v>0</v>
      </c>
      <c r="J56" s="234"/>
      <c r="K56" s="235">
        <f>ROUND(E56*J56,2)</f>
        <v>0</v>
      </c>
      <c r="L56" s="235">
        <v>21</v>
      </c>
      <c r="M56" s="235">
        <f>G56*(1+L56/100)</f>
        <v>0</v>
      </c>
      <c r="N56" s="233">
        <v>0</v>
      </c>
      <c r="O56" s="233">
        <f>ROUND(E56*N56,2)</f>
        <v>0</v>
      </c>
      <c r="P56" s="233">
        <v>0</v>
      </c>
      <c r="Q56" s="233">
        <f>ROUND(E56*P56,2)</f>
        <v>0</v>
      </c>
      <c r="R56" s="235"/>
      <c r="S56" s="235" t="s">
        <v>205</v>
      </c>
      <c r="T56" s="236" t="s">
        <v>179</v>
      </c>
      <c r="U56" s="220">
        <v>0</v>
      </c>
      <c r="V56" s="220">
        <f>ROUND(E56*U56,2)</f>
        <v>0</v>
      </c>
      <c r="W56" s="220"/>
      <c r="X56" s="220" t="s">
        <v>206</v>
      </c>
      <c r="Y56" s="220" t="s">
        <v>181</v>
      </c>
      <c r="Z56" s="209"/>
      <c r="AA56" s="209"/>
      <c r="AB56" s="209"/>
      <c r="AC56" s="209"/>
      <c r="AD56" s="209"/>
      <c r="AE56" s="209"/>
      <c r="AF56" s="209"/>
      <c r="AG56" s="209" t="s">
        <v>342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16"/>
      <c r="B57" s="217"/>
      <c r="C57" s="243" t="s">
        <v>473</v>
      </c>
      <c r="D57" s="238"/>
      <c r="E57" s="238"/>
      <c r="F57" s="238"/>
      <c r="G57" s="238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09"/>
      <c r="AA57" s="209"/>
      <c r="AB57" s="209"/>
      <c r="AC57" s="209"/>
      <c r="AD57" s="209"/>
      <c r="AE57" s="209"/>
      <c r="AF57" s="209"/>
      <c r="AG57" s="209" t="s">
        <v>184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5">
      <c r="A58" s="216"/>
      <c r="B58" s="217"/>
      <c r="C58" s="244"/>
      <c r="D58" s="240"/>
      <c r="E58" s="240"/>
      <c r="F58" s="240"/>
      <c r="G58" s="24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09"/>
      <c r="AA58" s="209"/>
      <c r="AB58" s="209"/>
      <c r="AC58" s="209"/>
      <c r="AD58" s="209"/>
      <c r="AE58" s="209"/>
      <c r="AF58" s="209"/>
      <c r="AG58" s="209" t="s">
        <v>185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30">
        <v>21</v>
      </c>
      <c r="B59" s="231" t="s">
        <v>474</v>
      </c>
      <c r="C59" s="242" t="s">
        <v>475</v>
      </c>
      <c r="D59" s="232" t="s">
        <v>322</v>
      </c>
      <c r="E59" s="233">
        <v>1</v>
      </c>
      <c r="F59" s="234"/>
      <c r="G59" s="235">
        <f>ROUND(E59*F59,2)</f>
        <v>0</v>
      </c>
      <c r="H59" s="234"/>
      <c r="I59" s="235">
        <f>ROUND(E59*H59,2)</f>
        <v>0</v>
      </c>
      <c r="J59" s="234"/>
      <c r="K59" s="235">
        <f>ROUND(E59*J59,2)</f>
        <v>0</v>
      </c>
      <c r="L59" s="235">
        <v>21</v>
      </c>
      <c r="M59" s="235">
        <f>G59*(1+L59/100)</f>
        <v>0</v>
      </c>
      <c r="N59" s="233">
        <v>0</v>
      </c>
      <c r="O59" s="233">
        <f>ROUND(E59*N59,2)</f>
        <v>0</v>
      </c>
      <c r="P59" s="233">
        <v>0</v>
      </c>
      <c r="Q59" s="233">
        <f>ROUND(E59*P59,2)</f>
        <v>0</v>
      </c>
      <c r="R59" s="235"/>
      <c r="S59" s="235" t="s">
        <v>205</v>
      </c>
      <c r="T59" s="236" t="s">
        <v>179</v>
      </c>
      <c r="U59" s="220">
        <v>0</v>
      </c>
      <c r="V59" s="220">
        <f>ROUND(E59*U59,2)</f>
        <v>0</v>
      </c>
      <c r="W59" s="220"/>
      <c r="X59" s="220" t="s">
        <v>206</v>
      </c>
      <c r="Y59" s="220" t="s">
        <v>181</v>
      </c>
      <c r="Z59" s="209"/>
      <c r="AA59" s="209"/>
      <c r="AB59" s="209"/>
      <c r="AC59" s="209"/>
      <c r="AD59" s="209"/>
      <c r="AE59" s="209"/>
      <c r="AF59" s="209"/>
      <c r="AG59" s="209" t="s">
        <v>342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43" t="s">
        <v>476</v>
      </c>
      <c r="D60" s="238"/>
      <c r="E60" s="238"/>
      <c r="F60" s="238"/>
      <c r="G60" s="238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09"/>
      <c r="AA60" s="209"/>
      <c r="AB60" s="209"/>
      <c r="AC60" s="209"/>
      <c r="AD60" s="209"/>
      <c r="AE60" s="209"/>
      <c r="AF60" s="209"/>
      <c r="AG60" s="209" t="s">
        <v>184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5">
      <c r="A61" s="216"/>
      <c r="B61" s="217"/>
      <c r="C61" s="244"/>
      <c r="D61" s="240"/>
      <c r="E61" s="240"/>
      <c r="F61" s="240"/>
      <c r="G61" s="24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09"/>
      <c r="AA61" s="209"/>
      <c r="AB61" s="209"/>
      <c r="AC61" s="209"/>
      <c r="AD61" s="209"/>
      <c r="AE61" s="209"/>
      <c r="AF61" s="209"/>
      <c r="AG61" s="209" t="s">
        <v>185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30">
        <v>22</v>
      </c>
      <c r="B62" s="231" t="s">
        <v>477</v>
      </c>
      <c r="C62" s="242" t="s">
        <v>478</v>
      </c>
      <c r="D62" s="232" t="s">
        <v>322</v>
      </c>
      <c r="E62" s="233">
        <v>1</v>
      </c>
      <c r="F62" s="234"/>
      <c r="G62" s="235">
        <f>ROUND(E62*F62,2)</f>
        <v>0</v>
      </c>
      <c r="H62" s="234"/>
      <c r="I62" s="235">
        <f>ROUND(E62*H62,2)</f>
        <v>0</v>
      </c>
      <c r="J62" s="234"/>
      <c r="K62" s="235">
        <f>ROUND(E62*J62,2)</f>
        <v>0</v>
      </c>
      <c r="L62" s="235">
        <v>21</v>
      </c>
      <c r="M62" s="235">
        <f>G62*(1+L62/100)</f>
        <v>0</v>
      </c>
      <c r="N62" s="233">
        <v>0</v>
      </c>
      <c r="O62" s="233">
        <f>ROUND(E62*N62,2)</f>
        <v>0</v>
      </c>
      <c r="P62" s="233">
        <v>0</v>
      </c>
      <c r="Q62" s="233">
        <f>ROUND(E62*P62,2)</f>
        <v>0</v>
      </c>
      <c r="R62" s="235"/>
      <c r="S62" s="235" t="s">
        <v>205</v>
      </c>
      <c r="T62" s="236" t="s">
        <v>179</v>
      </c>
      <c r="U62" s="220">
        <v>0</v>
      </c>
      <c r="V62" s="220">
        <f>ROUND(E62*U62,2)</f>
        <v>0</v>
      </c>
      <c r="W62" s="220"/>
      <c r="X62" s="220" t="s">
        <v>206</v>
      </c>
      <c r="Y62" s="220" t="s">
        <v>181</v>
      </c>
      <c r="Z62" s="209"/>
      <c r="AA62" s="209"/>
      <c r="AB62" s="209"/>
      <c r="AC62" s="209"/>
      <c r="AD62" s="209"/>
      <c r="AE62" s="209"/>
      <c r="AF62" s="209"/>
      <c r="AG62" s="209" t="s">
        <v>342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5">
      <c r="A63" s="216"/>
      <c r="B63" s="217"/>
      <c r="C63" s="243" t="s">
        <v>479</v>
      </c>
      <c r="D63" s="238"/>
      <c r="E63" s="238"/>
      <c r="F63" s="238"/>
      <c r="G63" s="238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09"/>
      <c r="AA63" s="209"/>
      <c r="AB63" s="209"/>
      <c r="AC63" s="209"/>
      <c r="AD63" s="209"/>
      <c r="AE63" s="209"/>
      <c r="AF63" s="209"/>
      <c r="AG63" s="209" t="s">
        <v>184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5">
      <c r="A64" s="216"/>
      <c r="B64" s="217"/>
      <c r="C64" s="244"/>
      <c r="D64" s="240"/>
      <c r="E64" s="240"/>
      <c r="F64" s="240"/>
      <c r="G64" s="24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09"/>
      <c r="AA64" s="209"/>
      <c r="AB64" s="209"/>
      <c r="AC64" s="209"/>
      <c r="AD64" s="209"/>
      <c r="AE64" s="209"/>
      <c r="AF64" s="209"/>
      <c r="AG64" s="209" t="s">
        <v>185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30">
        <v>23</v>
      </c>
      <c r="B65" s="231" t="s">
        <v>480</v>
      </c>
      <c r="C65" s="242" t="s">
        <v>481</v>
      </c>
      <c r="D65" s="232" t="s">
        <v>322</v>
      </c>
      <c r="E65" s="233">
        <v>1</v>
      </c>
      <c r="F65" s="234"/>
      <c r="G65" s="235">
        <f>ROUND(E65*F65,2)</f>
        <v>0</v>
      </c>
      <c r="H65" s="234"/>
      <c r="I65" s="235">
        <f>ROUND(E65*H65,2)</f>
        <v>0</v>
      </c>
      <c r="J65" s="234"/>
      <c r="K65" s="235">
        <f>ROUND(E65*J65,2)</f>
        <v>0</v>
      </c>
      <c r="L65" s="235">
        <v>21</v>
      </c>
      <c r="M65" s="235">
        <f>G65*(1+L65/100)</f>
        <v>0</v>
      </c>
      <c r="N65" s="233">
        <v>0</v>
      </c>
      <c r="O65" s="233">
        <f>ROUND(E65*N65,2)</f>
        <v>0</v>
      </c>
      <c r="P65" s="233">
        <v>0</v>
      </c>
      <c r="Q65" s="233">
        <f>ROUND(E65*P65,2)</f>
        <v>0</v>
      </c>
      <c r="R65" s="235"/>
      <c r="S65" s="235" t="s">
        <v>205</v>
      </c>
      <c r="T65" s="236" t="s">
        <v>179</v>
      </c>
      <c r="U65" s="220">
        <v>0</v>
      </c>
      <c r="V65" s="220">
        <f>ROUND(E65*U65,2)</f>
        <v>0</v>
      </c>
      <c r="W65" s="220"/>
      <c r="X65" s="220" t="s">
        <v>206</v>
      </c>
      <c r="Y65" s="220" t="s">
        <v>181</v>
      </c>
      <c r="Z65" s="209"/>
      <c r="AA65" s="209"/>
      <c r="AB65" s="209"/>
      <c r="AC65" s="209"/>
      <c r="AD65" s="209"/>
      <c r="AE65" s="209"/>
      <c r="AF65" s="209"/>
      <c r="AG65" s="209" t="s">
        <v>342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2" x14ac:dyDescent="0.25">
      <c r="A66" s="216"/>
      <c r="B66" s="217"/>
      <c r="C66" s="243" t="s">
        <v>482</v>
      </c>
      <c r="D66" s="238"/>
      <c r="E66" s="238"/>
      <c r="F66" s="238"/>
      <c r="G66" s="238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09"/>
      <c r="AA66" s="209"/>
      <c r="AB66" s="209"/>
      <c r="AC66" s="209"/>
      <c r="AD66" s="209"/>
      <c r="AE66" s="209"/>
      <c r="AF66" s="209"/>
      <c r="AG66" s="209" t="s">
        <v>184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5">
      <c r="A67" s="216"/>
      <c r="B67" s="217"/>
      <c r="C67" s="244"/>
      <c r="D67" s="240"/>
      <c r="E67" s="240"/>
      <c r="F67" s="240"/>
      <c r="G67" s="24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09"/>
      <c r="AA67" s="209"/>
      <c r="AB67" s="209"/>
      <c r="AC67" s="209"/>
      <c r="AD67" s="209"/>
      <c r="AE67" s="209"/>
      <c r="AF67" s="209"/>
      <c r="AG67" s="209" t="s">
        <v>185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30">
        <v>24</v>
      </c>
      <c r="B68" s="231" t="s">
        <v>483</v>
      </c>
      <c r="C68" s="242" t="s">
        <v>484</v>
      </c>
      <c r="D68" s="232" t="s">
        <v>322</v>
      </c>
      <c r="E68" s="233">
        <v>3</v>
      </c>
      <c r="F68" s="234"/>
      <c r="G68" s="235">
        <f>ROUND(E68*F68,2)</f>
        <v>0</v>
      </c>
      <c r="H68" s="234"/>
      <c r="I68" s="235">
        <f>ROUND(E68*H68,2)</f>
        <v>0</v>
      </c>
      <c r="J68" s="234"/>
      <c r="K68" s="235">
        <f>ROUND(E68*J68,2)</f>
        <v>0</v>
      </c>
      <c r="L68" s="235">
        <v>21</v>
      </c>
      <c r="M68" s="235">
        <f>G68*(1+L68/100)</f>
        <v>0</v>
      </c>
      <c r="N68" s="233">
        <v>0</v>
      </c>
      <c r="O68" s="233">
        <f>ROUND(E68*N68,2)</f>
        <v>0</v>
      </c>
      <c r="P68" s="233">
        <v>0</v>
      </c>
      <c r="Q68" s="233">
        <f>ROUND(E68*P68,2)</f>
        <v>0</v>
      </c>
      <c r="R68" s="235"/>
      <c r="S68" s="235" t="s">
        <v>205</v>
      </c>
      <c r="T68" s="236" t="s">
        <v>179</v>
      </c>
      <c r="U68" s="220">
        <v>0</v>
      </c>
      <c r="V68" s="220">
        <f>ROUND(E68*U68,2)</f>
        <v>0</v>
      </c>
      <c r="W68" s="220"/>
      <c r="X68" s="220" t="s">
        <v>206</v>
      </c>
      <c r="Y68" s="220" t="s">
        <v>181</v>
      </c>
      <c r="Z68" s="209"/>
      <c r="AA68" s="209"/>
      <c r="AB68" s="209"/>
      <c r="AC68" s="209"/>
      <c r="AD68" s="209"/>
      <c r="AE68" s="209"/>
      <c r="AF68" s="209"/>
      <c r="AG68" s="209" t="s">
        <v>342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5">
      <c r="A69" s="216"/>
      <c r="B69" s="217"/>
      <c r="C69" s="243" t="s">
        <v>485</v>
      </c>
      <c r="D69" s="238"/>
      <c r="E69" s="238"/>
      <c r="F69" s="238"/>
      <c r="G69" s="238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09"/>
      <c r="AA69" s="209"/>
      <c r="AB69" s="209"/>
      <c r="AC69" s="209"/>
      <c r="AD69" s="209"/>
      <c r="AE69" s="209"/>
      <c r="AF69" s="209"/>
      <c r="AG69" s="209" t="s">
        <v>184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44"/>
      <c r="D70" s="240"/>
      <c r="E70" s="240"/>
      <c r="F70" s="240"/>
      <c r="G70" s="24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09"/>
      <c r="AA70" s="209"/>
      <c r="AB70" s="209"/>
      <c r="AC70" s="209"/>
      <c r="AD70" s="209"/>
      <c r="AE70" s="209"/>
      <c r="AF70" s="209"/>
      <c r="AG70" s="209" t="s">
        <v>185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30">
        <v>25</v>
      </c>
      <c r="B71" s="231" t="s">
        <v>486</v>
      </c>
      <c r="C71" s="242" t="s">
        <v>487</v>
      </c>
      <c r="D71" s="232" t="s">
        <v>322</v>
      </c>
      <c r="E71" s="233">
        <v>1</v>
      </c>
      <c r="F71" s="234"/>
      <c r="G71" s="235">
        <f>ROUND(E71*F71,2)</f>
        <v>0</v>
      </c>
      <c r="H71" s="234"/>
      <c r="I71" s="235">
        <f>ROUND(E71*H71,2)</f>
        <v>0</v>
      </c>
      <c r="J71" s="234"/>
      <c r="K71" s="235">
        <f>ROUND(E71*J71,2)</f>
        <v>0</v>
      </c>
      <c r="L71" s="235">
        <v>21</v>
      </c>
      <c r="M71" s="235">
        <f>G71*(1+L71/100)</f>
        <v>0</v>
      </c>
      <c r="N71" s="233">
        <v>0</v>
      </c>
      <c r="O71" s="233">
        <f>ROUND(E71*N71,2)</f>
        <v>0</v>
      </c>
      <c r="P71" s="233">
        <v>0</v>
      </c>
      <c r="Q71" s="233">
        <f>ROUND(E71*P71,2)</f>
        <v>0</v>
      </c>
      <c r="R71" s="235"/>
      <c r="S71" s="235" t="s">
        <v>205</v>
      </c>
      <c r="T71" s="236" t="s">
        <v>179</v>
      </c>
      <c r="U71" s="220">
        <v>0</v>
      </c>
      <c r="V71" s="220">
        <f>ROUND(E71*U71,2)</f>
        <v>0</v>
      </c>
      <c r="W71" s="220"/>
      <c r="X71" s="220" t="s">
        <v>206</v>
      </c>
      <c r="Y71" s="220" t="s">
        <v>181</v>
      </c>
      <c r="Z71" s="209"/>
      <c r="AA71" s="209"/>
      <c r="AB71" s="209"/>
      <c r="AC71" s="209"/>
      <c r="AD71" s="209"/>
      <c r="AE71" s="209"/>
      <c r="AF71" s="209"/>
      <c r="AG71" s="209" t="s">
        <v>342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5">
      <c r="A72" s="216"/>
      <c r="B72" s="217"/>
      <c r="C72" s="243" t="s">
        <v>488</v>
      </c>
      <c r="D72" s="238"/>
      <c r="E72" s="238"/>
      <c r="F72" s="238"/>
      <c r="G72" s="238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09"/>
      <c r="AA72" s="209"/>
      <c r="AB72" s="209"/>
      <c r="AC72" s="209"/>
      <c r="AD72" s="209"/>
      <c r="AE72" s="209"/>
      <c r="AF72" s="209"/>
      <c r="AG72" s="209" t="s">
        <v>184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2" x14ac:dyDescent="0.25">
      <c r="A73" s="216"/>
      <c r="B73" s="217"/>
      <c r="C73" s="244"/>
      <c r="D73" s="240"/>
      <c r="E73" s="240"/>
      <c r="F73" s="240"/>
      <c r="G73" s="24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09"/>
      <c r="AA73" s="209"/>
      <c r="AB73" s="209"/>
      <c r="AC73" s="209"/>
      <c r="AD73" s="209"/>
      <c r="AE73" s="209"/>
      <c r="AF73" s="209"/>
      <c r="AG73" s="209" t="s">
        <v>185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30">
        <v>26</v>
      </c>
      <c r="B74" s="231" t="s">
        <v>489</v>
      </c>
      <c r="C74" s="242" t="s">
        <v>490</v>
      </c>
      <c r="D74" s="232" t="s">
        <v>322</v>
      </c>
      <c r="E74" s="233">
        <v>2</v>
      </c>
      <c r="F74" s="234"/>
      <c r="G74" s="235">
        <f>ROUND(E74*F74,2)</f>
        <v>0</v>
      </c>
      <c r="H74" s="234"/>
      <c r="I74" s="235">
        <f>ROUND(E74*H74,2)</f>
        <v>0</v>
      </c>
      <c r="J74" s="234"/>
      <c r="K74" s="235">
        <f>ROUND(E74*J74,2)</f>
        <v>0</v>
      </c>
      <c r="L74" s="235">
        <v>21</v>
      </c>
      <c r="M74" s="235">
        <f>G74*(1+L74/100)</f>
        <v>0</v>
      </c>
      <c r="N74" s="233">
        <v>0</v>
      </c>
      <c r="O74" s="233">
        <f>ROUND(E74*N74,2)</f>
        <v>0</v>
      </c>
      <c r="P74" s="233">
        <v>0</v>
      </c>
      <c r="Q74" s="233">
        <f>ROUND(E74*P74,2)</f>
        <v>0</v>
      </c>
      <c r="R74" s="235"/>
      <c r="S74" s="235" t="s">
        <v>205</v>
      </c>
      <c r="T74" s="236" t="s">
        <v>179</v>
      </c>
      <c r="U74" s="220">
        <v>0</v>
      </c>
      <c r="V74" s="220">
        <f>ROUND(E74*U74,2)</f>
        <v>0</v>
      </c>
      <c r="W74" s="220"/>
      <c r="X74" s="220" t="s">
        <v>206</v>
      </c>
      <c r="Y74" s="220" t="s">
        <v>181</v>
      </c>
      <c r="Z74" s="209"/>
      <c r="AA74" s="209"/>
      <c r="AB74" s="209"/>
      <c r="AC74" s="209"/>
      <c r="AD74" s="209"/>
      <c r="AE74" s="209"/>
      <c r="AF74" s="209"/>
      <c r="AG74" s="209" t="s">
        <v>342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5">
      <c r="A75" s="216"/>
      <c r="B75" s="217"/>
      <c r="C75" s="243" t="s">
        <v>491</v>
      </c>
      <c r="D75" s="238"/>
      <c r="E75" s="238"/>
      <c r="F75" s="238"/>
      <c r="G75" s="238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09"/>
      <c r="AA75" s="209"/>
      <c r="AB75" s="209"/>
      <c r="AC75" s="209"/>
      <c r="AD75" s="209"/>
      <c r="AE75" s="209"/>
      <c r="AF75" s="209"/>
      <c r="AG75" s="209" t="s">
        <v>184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2" x14ac:dyDescent="0.25">
      <c r="A76" s="216"/>
      <c r="B76" s="217"/>
      <c r="C76" s="244"/>
      <c r="D76" s="240"/>
      <c r="E76" s="240"/>
      <c r="F76" s="240"/>
      <c r="G76" s="24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09"/>
      <c r="AA76" s="209"/>
      <c r="AB76" s="209"/>
      <c r="AC76" s="209"/>
      <c r="AD76" s="209"/>
      <c r="AE76" s="209"/>
      <c r="AF76" s="209"/>
      <c r="AG76" s="209" t="s">
        <v>185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30">
        <v>27</v>
      </c>
      <c r="B77" s="231" t="s">
        <v>492</v>
      </c>
      <c r="C77" s="242" t="s">
        <v>493</v>
      </c>
      <c r="D77" s="232" t="s">
        <v>322</v>
      </c>
      <c r="E77" s="233">
        <v>1</v>
      </c>
      <c r="F77" s="234"/>
      <c r="G77" s="235">
        <f>ROUND(E77*F77,2)</f>
        <v>0</v>
      </c>
      <c r="H77" s="234"/>
      <c r="I77" s="235">
        <f>ROUND(E77*H77,2)</f>
        <v>0</v>
      </c>
      <c r="J77" s="234"/>
      <c r="K77" s="235">
        <f>ROUND(E77*J77,2)</f>
        <v>0</v>
      </c>
      <c r="L77" s="235">
        <v>21</v>
      </c>
      <c r="M77" s="235">
        <f>G77*(1+L77/100)</f>
        <v>0</v>
      </c>
      <c r="N77" s="233">
        <v>0</v>
      </c>
      <c r="O77" s="233">
        <f>ROUND(E77*N77,2)</f>
        <v>0</v>
      </c>
      <c r="P77" s="233">
        <v>0</v>
      </c>
      <c r="Q77" s="233">
        <f>ROUND(E77*P77,2)</f>
        <v>0</v>
      </c>
      <c r="R77" s="235"/>
      <c r="S77" s="235" t="s">
        <v>205</v>
      </c>
      <c r="T77" s="236" t="s">
        <v>179</v>
      </c>
      <c r="U77" s="220">
        <v>0</v>
      </c>
      <c r="V77" s="220">
        <f>ROUND(E77*U77,2)</f>
        <v>0</v>
      </c>
      <c r="W77" s="220"/>
      <c r="X77" s="220" t="s">
        <v>206</v>
      </c>
      <c r="Y77" s="220" t="s">
        <v>181</v>
      </c>
      <c r="Z77" s="209"/>
      <c r="AA77" s="209"/>
      <c r="AB77" s="209"/>
      <c r="AC77" s="209"/>
      <c r="AD77" s="209"/>
      <c r="AE77" s="209"/>
      <c r="AF77" s="209"/>
      <c r="AG77" s="209" t="s">
        <v>342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16"/>
      <c r="B78" s="217"/>
      <c r="C78" s="243" t="s">
        <v>494</v>
      </c>
      <c r="D78" s="238"/>
      <c r="E78" s="238"/>
      <c r="F78" s="238"/>
      <c r="G78" s="238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09"/>
      <c r="AA78" s="209"/>
      <c r="AB78" s="209"/>
      <c r="AC78" s="209"/>
      <c r="AD78" s="209"/>
      <c r="AE78" s="209"/>
      <c r="AF78" s="209"/>
      <c r="AG78" s="209" t="s">
        <v>184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2" x14ac:dyDescent="0.25">
      <c r="A79" s="216"/>
      <c r="B79" s="217"/>
      <c r="C79" s="244"/>
      <c r="D79" s="240"/>
      <c r="E79" s="240"/>
      <c r="F79" s="240"/>
      <c r="G79" s="24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09"/>
      <c r="AA79" s="209"/>
      <c r="AB79" s="209"/>
      <c r="AC79" s="209"/>
      <c r="AD79" s="209"/>
      <c r="AE79" s="209"/>
      <c r="AF79" s="209"/>
      <c r="AG79" s="209" t="s">
        <v>185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30">
        <v>28</v>
      </c>
      <c r="B80" s="231" t="s">
        <v>495</v>
      </c>
      <c r="C80" s="242" t="s">
        <v>496</v>
      </c>
      <c r="D80" s="232" t="s">
        <v>322</v>
      </c>
      <c r="E80" s="233">
        <v>2</v>
      </c>
      <c r="F80" s="234"/>
      <c r="G80" s="235">
        <f>ROUND(E80*F80,2)</f>
        <v>0</v>
      </c>
      <c r="H80" s="234"/>
      <c r="I80" s="235">
        <f>ROUND(E80*H80,2)</f>
        <v>0</v>
      </c>
      <c r="J80" s="234"/>
      <c r="K80" s="235">
        <f>ROUND(E80*J80,2)</f>
        <v>0</v>
      </c>
      <c r="L80" s="235">
        <v>21</v>
      </c>
      <c r="M80" s="235">
        <f>G80*(1+L80/100)</f>
        <v>0</v>
      </c>
      <c r="N80" s="233">
        <v>0</v>
      </c>
      <c r="O80" s="233">
        <f>ROUND(E80*N80,2)</f>
        <v>0</v>
      </c>
      <c r="P80" s="233">
        <v>0</v>
      </c>
      <c r="Q80" s="233">
        <f>ROUND(E80*P80,2)</f>
        <v>0</v>
      </c>
      <c r="R80" s="235"/>
      <c r="S80" s="235" t="s">
        <v>205</v>
      </c>
      <c r="T80" s="236" t="s">
        <v>179</v>
      </c>
      <c r="U80" s="220">
        <v>0</v>
      </c>
      <c r="V80" s="220">
        <f>ROUND(E80*U80,2)</f>
        <v>0</v>
      </c>
      <c r="W80" s="220"/>
      <c r="X80" s="220" t="s">
        <v>206</v>
      </c>
      <c r="Y80" s="220" t="s">
        <v>181</v>
      </c>
      <c r="Z80" s="209"/>
      <c r="AA80" s="209"/>
      <c r="AB80" s="209"/>
      <c r="AC80" s="209"/>
      <c r="AD80" s="209"/>
      <c r="AE80" s="209"/>
      <c r="AF80" s="209"/>
      <c r="AG80" s="209" t="s">
        <v>342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5">
      <c r="A81" s="216"/>
      <c r="B81" s="217"/>
      <c r="C81" s="243" t="s">
        <v>497</v>
      </c>
      <c r="D81" s="238"/>
      <c r="E81" s="238"/>
      <c r="F81" s="238"/>
      <c r="G81" s="238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09"/>
      <c r="AA81" s="209"/>
      <c r="AB81" s="209"/>
      <c r="AC81" s="209"/>
      <c r="AD81" s="209"/>
      <c r="AE81" s="209"/>
      <c r="AF81" s="209"/>
      <c r="AG81" s="209" t="s">
        <v>184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44"/>
      <c r="D82" s="240"/>
      <c r="E82" s="240"/>
      <c r="F82" s="240"/>
      <c r="G82" s="24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09"/>
      <c r="AA82" s="209"/>
      <c r="AB82" s="209"/>
      <c r="AC82" s="209"/>
      <c r="AD82" s="209"/>
      <c r="AE82" s="209"/>
      <c r="AF82" s="209"/>
      <c r="AG82" s="209" t="s">
        <v>185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30">
        <v>29</v>
      </c>
      <c r="B83" s="231" t="s">
        <v>498</v>
      </c>
      <c r="C83" s="242" t="s">
        <v>499</v>
      </c>
      <c r="D83" s="232" t="s">
        <v>322</v>
      </c>
      <c r="E83" s="233">
        <v>3</v>
      </c>
      <c r="F83" s="234"/>
      <c r="G83" s="235">
        <f>ROUND(E83*F83,2)</f>
        <v>0</v>
      </c>
      <c r="H83" s="234"/>
      <c r="I83" s="235">
        <f>ROUND(E83*H83,2)</f>
        <v>0</v>
      </c>
      <c r="J83" s="234"/>
      <c r="K83" s="235">
        <f>ROUND(E83*J83,2)</f>
        <v>0</v>
      </c>
      <c r="L83" s="235">
        <v>21</v>
      </c>
      <c r="M83" s="235">
        <f>G83*(1+L83/100)</f>
        <v>0</v>
      </c>
      <c r="N83" s="233">
        <v>0</v>
      </c>
      <c r="O83" s="233">
        <f>ROUND(E83*N83,2)</f>
        <v>0</v>
      </c>
      <c r="P83" s="233">
        <v>0</v>
      </c>
      <c r="Q83" s="233">
        <f>ROUND(E83*P83,2)</f>
        <v>0</v>
      </c>
      <c r="R83" s="235"/>
      <c r="S83" s="235" t="s">
        <v>205</v>
      </c>
      <c r="T83" s="236" t="s">
        <v>179</v>
      </c>
      <c r="U83" s="220">
        <v>0</v>
      </c>
      <c r="V83" s="220">
        <f>ROUND(E83*U83,2)</f>
        <v>0</v>
      </c>
      <c r="W83" s="220"/>
      <c r="X83" s="220" t="s">
        <v>206</v>
      </c>
      <c r="Y83" s="220" t="s">
        <v>181</v>
      </c>
      <c r="Z83" s="209"/>
      <c r="AA83" s="209"/>
      <c r="AB83" s="209"/>
      <c r="AC83" s="209"/>
      <c r="AD83" s="209"/>
      <c r="AE83" s="209"/>
      <c r="AF83" s="209"/>
      <c r="AG83" s="209" t="s">
        <v>342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5">
      <c r="A84" s="216"/>
      <c r="B84" s="217"/>
      <c r="C84" s="243" t="s">
        <v>500</v>
      </c>
      <c r="D84" s="238"/>
      <c r="E84" s="238"/>
      <c r="F84" s="238"/>
      <c r="G84" s="238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09"/>
      <c r="AA84" s="209"/>
      <c r="AB84" s="209"/>
      <c r="AC84" s="209"/>
      <c r="AD84" s="209"/>
      <c r="AE84" s="209"/>
      <c r="AF84" s="209"/>
      <c r="AG84" s="209" t="s">
        <v>184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5">
      <c r="A85" s="216"/>
      <c r="B85" s="217"/>
      <c r="C85" s="244"/>
      <c r="D85" s="240"/>
      <c r="E85" s="240"/>
      <c r="F85" s="240"/>
      <c r="G85" s="24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09"/>
      <c r="AA85" s="209"/>
      <c r="AB85" s="209"/>
      <c r="AC85" s="209"/>
      <c r="AD85" s="209"/>
      <c r="AE85" s="209"/>
      <c r="AF85" s="209"/>
      <c r="AG85" s="209" t="s">
        <v>185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30">
        <v>30</v>
      </c>
      <c r="B86" s="231" t="s">
        <v>501</v>
      </c>
      <c r="C86" s="242" t="s">
        <v>502</v>
      </c>
      <c r="D86" s="232" t="s">
        <v>322</v>
      </c>
      <c r="E86" s="233">
        <v>3</v>
      </c>
      <c r="F86" s="234"/>
      <c r="G86" s="235">
        <f>ROUND(E86*F86,2)</f>
        <v>0</v>
      </c>
      <c r="H86" s="234"/>
      <c r="I86" s="235">
        <f>ROUND(E86*H86,2)</f>
        <v>0</v>
      </c>
      <c r="J86" s="234"/>
      <c r="K86" s="235">
        <f>ROUND(E86*J86,2)</f>
        <v>0</v>
      </c>
      <c r="L86" s="235">
        <v>21</v>
      </c>
      <c r="M86" s="235">
        <f>G86*(1+L86/100)</f>
        <v>0</v>
      </c>
      <c r="N86" s="233">
        <v>0</v>
      </c>
      <c r="O86" s="233">
        <f>ROUND(E86*N86,2)</f>
        <v>0</v>
      </c>
      <c r="P86" s="233">
        <v>0</v>
      </c>
      <c r="Q86" s="233">
        <f>ROUND(E86*P86,2)</f>
        <v>0</v>
      </c>
      <c r="R86" s="235"/>
      <c r="S86" s="235" t="s">
        <v>205</v>
      </c>
      <c r="T86" s="236" t="s">
        <v>179</v>
      </c>
      <c r="U86" s="220">
        <v>0</v>
      </c>
      <c r="V86" s="220">
        <f>ROUND(E86*U86,2)</f>
        <v>0</v>
      </c>
      <c r="W86" s="220"/>
      <c r="X86" s="220" t="s">
        <v>206</v>
      </c>
      <c r="Y86" s="220" t="s">
        <v>181</v>
      </c>
      <c r="Z86" s="209"/>
      <c r="AA86" s="209"/>
      <c r="AB86" s="209"/>
      <c r="AC86" s="209"/>
      <c r="AD86" s="209"/>
      <c r="AE86" s="209"/>
      <c r="AF86" s="209"/>
      <c r="AG86" s="209" t="s">
        <v>342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2" x14ac:dyDescent="0.25">
      <c r="A87" s="216"/>
      <c r="B87" s="217"/>
      <c r="C87" s="243" t="s">
        <v>503</v>
      </c>
      <c r="D87" s="238"/>
      <c r="E87" s="238"/>
      <c r="F87" s="238"/>
      <c r="G87" s="238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09"/>
      <c r="AA87" s="209"/>
      <c r="AB87" s="209"/>
      <c r="AC87" s="209"/>
      <c r="AD87" s="209"/>
      <c r="AE87" s="209"/>
      <c r="AF87" s="209"/>
      <c r="AG87" s="209" t="s">
        <v>184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16"/>
      <c r="B88" s="217"/>
      <c r="C88" s="244"/>
      <c r="D88" s="240"/>
      <c r="E88" s="240"/>
      <c r="F88" s="240"/>
      <c r="G88" s="24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09"/>
      <c r="AA88" s="209"/>
      <c r="AB88" s="209"/>
      <c r="AC88" s="209"/>
      <c r="AD88" s="209"/>
      <c r="AE88" s="209"/>
      <c r="AF88" s="209"/>
      <c r="AG88" s="209" t="s">
        <v>185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x14ac:dyDescent="0.25">
      <c r="A89" s="223" t="s">
        <v>173</v>
      </c>
      <c r="B89" s="224" t="s">
        <v>101</v>
      </c>
      <c r="C89" s="241" t="s">
        <v>102</v>
      </c>
      <c r="D89" s="225"/>
      <c r="E89" s="226"/>
      <c r="F89" s="227"/>
      <c r="G89" s="227">
        <f>SUMIF(AG90:AG110,"&lt;&gt;NOR",G90:G110)</f>
        <v>0</v>
      </c>
      <c r="H89" s="227"/>
      <c r="I89" s="227">
        <f>SUM(I90:I110)</f>
        <v>0</v>
      </c>
      <c r="J89" s="227"/>
      <c r="K89" s="227">
        <f>SUM(K90:K110)</f>
        <v>0</v>
      </c>
      <c r="L89" s="227"/>
      <c r="M89" s="227">
        <f>SUM(M90:M110)</f>
        <v>0</v>
      </c>
      <c r="N89" s="226"/>
      <c r="O89" s="226">
        <f>SUM(O90:O110)</f>
        <v>0</v>
      </c>
      <c r="P89" s="226"/>
      <c r="Q89" s="226">
        <f>SUM(Q90:Q110)</f>
        <v>0</v>
      </c>
      <c r="R89" s="227"/>
      <c r="S89" s="227"/>
      <c r="T89" s="228"/>
      <c r="U89" s="222"/>
      <c r="V89" s="222">
        <f>SUM(V90:V110)</f>
        <v>0</v>
      </c>
      <c r="W89" s="222"/>
      <c r="X89" s="222"/>
      <c r="Y89" s="222"/>
      <c r="AG89" t="s">
        <v>174</v>
      </c>
    </row>
    <row r="90" spans="1:60" outlineLevel="1" x14ac:dyDescent="0.25">
      <c r="A90" s="230">
        <v>31</v>
      </c>
      <c r="B90" s="231" t="s">
        <v>504</v>
      </c>
      <c r="C90" s="242" t="s">
        <v>505</v>
      </c>
      <c r="D90" s="232" t="s">
        <v>322</v>
      </c>
      <c r="E90" s="233">
        <v>1</v>
      </c>
      <c r="F90" s="234"/>
      <c r="G90" s="235">
        <f>ROUND(E90*F90,2)</f>
        <v>0</v>
      </c>
      <c r="H90" s="234"/>
      <c r="I90" s="235">
        <f>ROUND(E90*H90,2)</f>
        <v>0</v>
      </c>
      <c r="J90" s="234"/>
      <c r="K90" s="235">
        <f>ROUND(E90*J90,2)</f>
        <v>0</v>
      </c>
      <c r="L90" s="235">
        <v>21</v>
      </c>
      <c r="M90" s="235">
        <f>G90*(1+L90/100)</f>
        <v>0</v>
      </c>
      <c r="N90" s="233">
        <v>0</v>
      </c>
      <c r="O90" s="233">
        <f>ROUND(E90*N90,2)</f>
        <v>0</v>
      </c>
      <c r="P90" s="233">
        <v>0</v>
      </c>
      <c r="Q90" s="233">
        <f>ROUND(E90*P90,2)</f>
        <v>0</v>
      </c>
      <c r="R90" s="235"/>
      <c r="S90" s="235" t="s">
        <v>205</v>
      </c>
      <c r="T90" s="236" t="s">
        <v>179</v>
      </c>
      <c r="U90" s="220">
        <v>0</v>
      </c>
      <c r="V90" s="220">
        <f>ROUND(E90*U90,2)</f>
        <v>0</v>
      </c>
      <c r="W90" s="220"/>
      <c r="X90" s="220" t="s">
        <v>206</v>
      </c>
      <c r="Y90" s="220" t="s">
        <v>181</v>
      </c>
      <c r="Z90" s="209"/>
      <c r="AA90" s="209"/>
      <c r="AB90" s="209"/>
      <c r="AC90" s="209"/>
      <c r="AD90" s="209"/>
      <c r="AE90" s="209"/>
      <c r="AF90" s="209"/>
      <c r="AG90" s="209" t="s">
        <v>342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5">
      <c r="A91" s="216"/>
      <c r="B91" s="217"/>
      <c r="C91" s="243" t="s">
        <v>506</v>
      </c>
      <c r="D91" s="238"/>
      <c r="E91" s="238"/>
      <c r="F91" s="238"/>
      <c r="G91" s="238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09"/>
      <c r="AA91" s="209"/>
      <c r="AB91" s="209"/>
      <c r="AC91" s="209"/>
      <c r="AD91" s="209"/>
      <c r="AE91" s="209"/>
      <c r="AF91" s="209"/>
      <c r="AG91" s="209" t="s">
        <v>184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2" x14ac:dyDescent="0.25">
      <c r="A92" s="216"/>
      <c r="B92" s="217"/>
      <c r="C92" s="244"/>
      <c r="D92" s="240"/>
      <c r="E92" s="240"/>
      <c r="F92" s="240"/>
      <c r="G92" s="24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09"/>
      <c r="AA92" s="209"/>
      <c r="AB92" s="209"/>
      <c r="AC92" s="209"/>
      <c r="AD92" s="209"/>
      <c r="AE92" s="209"/>
      <c r="AF92" s="209"/>
      <c r="AG92" s="209" t="s">
        <v>185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30">
        <v>32</v>
      </c>
      <c r="B93" s="231" t="s">
        <v>507</v>
      </c>
      <c r="C93" s="242" t="s">
        <v>508</v>
      </c>
      <c r="D93" s="232" t="s">
        <v>322</v>
      </c>
      <c r="E93" s="233">
        <v>1</v>
      </c>
      <c r="F93" s="234"/>
      <c r="G93" s="235">
        <f>ROUND(E93*F93,2)</f>
        <v>0</v>
      </c>
      <c r="H93" s="234"/>
      <c r="I93" s="235">
        <f>ROUND(E93*H93,2)</f>
        <v>0</v>
      </c>
      <c r="J93" s="234"/>
      <c r="K93" s="235">
        <f>ROUND(E93*J93,2)</f>
        <v>0</v>
      </c>
      <c r="L93" s="235">
        <v>21</v>
      </c>
      <c r="M93" s="235">
        <f>G93*(1+L93/100)</f>
        <v>0</v>
      </c>
      <c r="N93" s="233">
        <v>0</v>
      </c>
      <c r="O93" s="233">
        <f>ROUND(E93*N93,2)</f>
        <v>0</v>
      </c>
      <c r="P93" s="233">
        <v>0</v>
      </c>
      <c r="Q93" s="233">
        <f>ROUND(E93*P93,2)</f>
        <v>0</v>
      </c>
      <c r="R93" s="235"/>
      <c r="S93" s="235" t="s">
        <v>205</v>
      </c>
      <c r="T93" s="236" t="s">
        <v>179</v>
      </c>
      <c r="U93" s="220">
        <v>0</v>
      </c>
      <c r="V93" s="220">
        <f>ROUND(E93*U93,2)</f>
        <v>0</v>
      </c>
      <c r="W93" s="220"/>
      <c r="X93" s="220" t="s">
        <v>206</v>
      </c>
      <c r="Y93" s="220" t="s">
        <v>181</v>
      </c>
      <c r="Z93" s="209"/>
      <c r="AA93" s="209"/>
      <c r="AB93" s="209"/>
      <c r="AC93" s="209"/>
      <c r="AD93" s="209"/>
      <c r="AE93" s="209"/>
      <c r="AF93" s="209"/>
      <c r="AG93" s="209" t="s">
        <v>342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16"/>
      <c r="B94" s="217"/>
      <c r="C94" s="243" t="s">
        <v>509</v>
      </c>
      <c r="D94" s="238"/>
      <c r="E94" s="238"/>
      <c r="F94" s="238"/>
      <c r="G94" s="238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09"/>
      <c r="AA94" s="209"/>
      <c r="AB94" s="209"/>
      <c r="AC94" s="209"/>
      <c r="AD94" s="209"/>
      <c r="AE94" s="209"/>
      <c r="AF94" s="209"/>
      <c r="AG94" s="209" t="s">
        <v>184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2" x14ac:dyDescent="0.25">
      <c r="A95" s="216"/>
      <c r="B95" s="217"/>
      <c r="C95" s="244"/>
      <c r="D95" s="240"/>
      <c r="E95" s="240"/>
      <c r="F95" s="240"/>
      <c r="G95" s="24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09"/>
      <c r="AA95" s="209"/>
      <c r="AB95" s="209"/>
      <c r="AC95" s="209"/>
      <c r="AD95" s="209"/>
      <c r="AE95" s="209"/>
      <c r="AF95" s="209"/>
      <c r="AG95" s="209" t="s">
        <v>185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30">
        <v>33</v>
      </c>
      <c r="B96" s="231" t="s">
        <v>510</v>
      </c>
      <c r="C96" s="242" t="s">
        <v>511</v>
      </c>
      <c r="D96" s="232" t="s">
        <v>322</v>
      </c>
      <c r="E96" s="233">
        <v>7</v>
      </c>
      <c r="F96" s="234"/>
      <c r="G96" s="235">
        <f>ROUND(E96*F96,2)</f>
        <v>0</v>
      </c>
      <c r="H96" s="234"/>
      <c r="I96" s="235">
        <f>ROUND(E96*H96,2)</f>
        <v>0</v>
      </c>
      <c r="J96" s="234"/>
      <c r="K96" s="235">
        <f>ROUND(E96*J96,2)</f>
        <v>0</v>
      </c>
      <c r="L96" s="235">
        <v>21</v>
      </c>
      <c r="M96" s="235">
        <f>G96*(1+L96/100)</f>
        <v>0</v>
      </c>
      <c r="N96" s="233">
        <v>0</v>
      </c>
      <c r="O96" s="233">
        <f>ROUND(E96*N96,2)</f>
        <v>0</v>
      </c>
      <c r="P96" s="233">
        <v>0</v>
      </c>
      <c r="Q96" s="233">
        <f>ROUND(E96*P96,2)</f>
        <v>0</v>
      </c>
      <c r="R96" s="235"/>
      <c r="S96" s="235" t="s">
        <v>205</v>
      </c>
      <c r="T96" s="236" t="s">
        <v>179</v>
      </c>
      <c r="U96" s="220">
        <v>0</v>
      </c>
      <c r="V96" s="220">
        <f>ROUND(E96*U96,2)</f>
        <v>0</v>
      </c>
      <c r="W96" s="220"/>
      <c r="X96" s="220" t="s">
        <v>206</v>
      </c>
      <c r="Y96" s="220" t="s">
        <v>181</v>
      </c>
      <c r="Z96" s="209"/>
      <c r="AA96" s="209"/>
      <c r="AB96" s="209"/>
      <c r="AC96" s="209"/>
      <c r="AD96" s="209"/>
      <c r="AE96" s="209"/>
      <c r="AF96" s="209"/>
      <c r="AG96" s="209" t="s">
        <v>342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5">
      <c r="A97" s="216"/>
      <c r="B97" s="217"/>
      <c r="C97" s="243" t="s">
        <v>512</v>
      </c>
      <c r="D97" s="238"/>
      <c r="E97" s="238"/>
      <c r="F97" s="238"/>
      <c r="G97" s="238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09"/>
      <c r="AA97" s="209"/>
      <c r="AB97" s="209"/>
      <c r="AC97" s="209"/>
      <c r="AD97" s="209"/>
      <c r="AE97" s="209"/>
      <c r="AF97" s="209"/>
      <c r="AG97" s="209" t="s">
        <v>184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2" x14ac:dyDescent="0.25">
      <c r="A98" s="216"/>
      <c r="B98" s="217"/>
      <c r="C98" s="244"/>
      <c r="D98" s="240"/>
      <c r="E98" s="240"/>
      <c r="F98" s="240"/>
      <c r="G98" s="24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09"/>
      <c r="AA98" s="209"/>
      <c r="AB98" s="209"/>
      <c r="AC98" s="209"/>
      <c r="AD98" s="209"/>
      <c r="AE98" s="209"/>
      <c r="AF98" s="209"/>
      <c r="AG98" s="209" t="s">
        <v>185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30">
        <v>34</v>
      </c>
      <c r="B99" s="231" t="s">
        <v>513</v>
      </c>
      <c r="C99" s="242" t="s">
        <v>514</v>
      </c>
      <c r="D99" s="232" t="s">
        <v>322</v>
      </c>
      <c r="E99" s="233">
        <v>1</v>
      </c>
      <c r="F99" s="234"/>
      <c r="G99" s="235">
        <f>ROUND(E99*F99,2)</f>
        <v>0</v>
      </c>
      <c r="H99" s="234"/>
      <c r="I99" s="235">
        <f>ROUND(E99*H99,2)</f>
        <v>0</v>
      </c>
      <c r="J99" s="234"/>
      <c r="K99" s="235">
        <f>ROUND(E99*J99,2)</f>
        <v>0</v>
      </c>
      <c r="L99" s="235">
        <v>21</v>
      </c>
      <c r="M99" s="235">
        <f>G99*(1+L99/100)</f>
        <v>0</v>
      </c>
      <c r="N99" s="233">
        <v>0</v>
      </c>
      <c r="O99" s="233">
        <f>ROUND(E99*N99,2)</f>
        <v>0</v>
      </c>
      <c r="P99" s="233">
        <v>0</v>
      </c>
      <c r="Q99" s="233">
        <f>ROUND(E99*P99,2)</f>
        <v>0</v>
      </c>
      <c r="R99" s="235"/>
      <c r="S99" s="235" t="s">
        <v>205</v>
      </c>
      <c r="T99" s="236" t="s">
        <v>179</v>
      </c>
      <c r="U99" s="220">
        <v>0</v>
      </c>
      <c r="V99" s="220">
        <f>ROUND(E99*U99,2)</f>
        <v>0</v>
      </c>
      <c r="W99" s="220"/>
      <c r="X99" s="220" t="s">
        <v>206</v>
      </c>
      <c r="Y99" s="220" t="s">
        <v>181</v>
      </c>
      <c r="Z99" s="209"/>
      <c r="AA99" s="209"/>
      <c r="AB99" s="209"/>
      <c r="AC99" s="209"/>
      <c r="AD99" s="209"/>
      <c r="AE99" s="209"/>
      <c r="AF99" s="209"/>
      <c r="AG99" s="209" t="s">
        <v>342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2" x14ac:dyDescent="0.25">
      <c r="A100" s="216"/>
      <c r="B100" s="217"/>
      <c r="C100" s="243" t="s">
        <v>515</v>
      </c>
      <c r="D100" s="238"/>
      <c r="E100" s="238"/>
      <c r="F100" s="238"/>
      <c r="G100" s="238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09"/>
      <c r="AA100" s="209"/>
      <c r="AB100" s="209"/>
      <c r="AC100" s="209"/>
      <c r="AD100" s="209"/>
      <c r="AE100" s="209"/>
      <c r="AF100" s="209"/>
      <c r="AG100" s="209" t="s">
        <v>184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2" x14ac:dyDescent="0.25">
      <c r="A101" s="216"/>
      <c r="B101" s="217"/>
      <c r="C101" s="244"/>
      <c r="D101" s="240"/>
      <c r="E101" s="240"/>
      <c r="F101" s="240"/>
      <c r="G101" s="24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09"/>
      <c r="AA101" s="209"/>
      <c r="AB101" s="209"/>
      <c r="AC101" s="209"/>
      <c r="AD101" s="209"/>
      <c r="AE101" s="209"/>
      <c r="AF101" s="209"/>
      <c r="AG101" s="209" t="s">
        <v>185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30">
        <v>35</v>
      </c>
      <c r="B102" s="231" t="s">
        <v>516</v>
      </c>
      <c r="C102" s="242" t="s">
        <v>517</v>
      </c>
      <c r="D102" s="232" t="s">
        <v>322</v>
      </c>
      <c r="E102" s="233">
        <v>10</v>
      </c>
      <c r="F102" s="234"/>
      <c r="G102" s="235">
        <f>ROUND(E102*F102,2)</f>
        <v>0</v>
      </c>
      <c r="H102" s="234"/>
      <c r="I102" s="235">
        <f>ROUND(E102*H102,2)</f>
        <v>0</v>
      </c>
      <c r="J102" s="234"/>
      <c r="K102" s="235">
        <f>ROUND(E102*J102,2)</f>
        <v>0</v>
      </c>
      <c r="L102" s="235">
        <v>21</v>
      </c>
      <c r="M102" s="235">
        <f>G102*(1+L102/100)</f>
        <v>0</v>
      </c>
      <c r="N102" s="233">
        <v>0</v>
      </c>
      <c r="O102" s="233">
        <f>ROUND(E102*N102,2)</f>
        <v>0</v>
      </c>
      <c r="P102" s="233">
        <v>0</v>
      </c>
      <c r="Q102" s="233">
        <f>ROUND(E102*P102,2)</f>
        <v>0</v>
      </c>
      <c r="R102" s="235"/>
      <c r="S102" s="235" t="s">
        <v>205</v>
      </c>
      <c r="T102" s="236" t="s">
        <v>179</v>
      </c>
      <c r="U102" s="220">
        <v>0</v>
      </c>
      <c r="V102" s="220">
        <f>ROUND(E102*U102,2)</f>
        <v>0</v>
      </c>
      <c r="W102" s="220"/>
      <c r="X102" s="220" t="s">
        <v>206</v>
      </c>
      <c r="Y102" s="220" t="s">
        <v>181</v>
      </c>
      <c r="Z102" s="209"/>
      <c r="AA102" s="209"/>
      <c r="AB102" s="209"/>
      <c r="AC102" s="209"/>
      <c r="AD102" s="209"/>
      <c r="AE102" s="209"/>
      <c r="AF102" s="209"/>
      <c r="AG102" s="209" t="s">
        <v>342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2" x14ac:dyDescent="0.25">
      <c r="A103" s="216"/>
      <c r="B103" s="217"/>
      <c r="C103" s="243" t="s">
        <v>518</v>
      </c>
      <c r="D103" s="238"/>
      <c r="E103" s="238"/>
      <c r="F103" s="238"/>
      <c r="G103" s="238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09"/>
      <c r="AA103" s="209"/>
      <c r="AB103" s="209"/>
      <c r="AC103" s="209"/>
      <c r="AD103" s="209"/>
      <c r="AE103" s="209"/>
      <c r="AF103" s="209"/>
      <c r="AG103" s="209" t="s">
        <v>184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2" x14ac:dyDescent="0.25">
      <c r="A104" s="216"/>
      <c r="B104" s="217"/>
      <c r="C104" s="244"/>
      <c r="D104" s="240"/>
      <c r="E104" s="240"/>
      <c r="F104" s="240"/>
      <c r="G104" s="24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09"/>
      <c r="AA104" s="209"/>
      <c r="AB104" s="209"/>
      <c r="AC104" s="209"/>
      <c r="AD104" s="209"/>
      <c r="AE104" s="209"/>
      <c r="AF104" s="209"/>
      <c r="AG104" s="209" t="s">
        <v>185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30">
        <v>36</v>
      </c>
      <c r="B105" s="231" t="s">
        <v>519</v>
      </c>
      <c r="C105" s="242" t="s">
        <v>520</v>
      </c>
      <c r="D105" s="232" t="s">
        <v>322</v>
      </c>
      <c r="E105" s="233">
        <v>1</v>
      </c>
      <c r="F105" s="234"/>
      <c r="G105" s="235">
        <f>ROUND(E105*F105,2)</f>
        <v>0</v>
      </c>
      <c r="H105" s="234"/>
      <c r="I105" s="235">
        <f>ROUND(E105*H105,2)</f>
        <v>0</v>
      </c>
      <c r="J105" s="234"/>
      <c r="K105" s="235">
        <f>ROUND(E105*J105,2)</f>
        <v>0</v>
      </c>
      <c r="L105" s="235">
        <v>21</v>
      </c>
      <c r="M105" s="235">
        <f>G105*(1+L105/100)</f>
        <v>0</v>
      </c>
      <c r="N105" s="233">
        <v>0</v>
      </c>
      <c r="O105" s="233">
        <f>ROUND(E105*N105,2)</f>
        <v>0</v>
      </c>
      <c r="P105" s="233">
        <v>0</v>
      </c>
      <c r="Q105" s="233">
        <f>ROUND(E105*P105,2)</f>
        <v>0</v>
      </c>
      <c r="R105" s="235"/>
      <c r="S105" s="235" t="s">
        <v>205</v>
      </c>
      <c r="T105" s="236" t="s">
        <v>179</v>
      </c>
      <c r="U105" s="220">
        <v>0</v>
      </c>
      <c r="V105" s="220">
        <f>ROUND(E105*U105,2)</f>
        <v>0</v>
      </c>
      <c r="W105" s="220"/>
      <c r="X105" s="220" t="s">
        <v>206</v>
      </c>
      <c r="Y105" s="220" t="s">
        <v>181</v>
      </c>
      <c r="Z105" s="209"/>
      <c r="AA105" s="209"/>
      <c r="AB105" s="209"/>
      <c r="AC105" s="209"/>
      <c r="AD105" s="209"/>
      <c r="AE105" s="209"/>
      <c r="AF105" s="209"/>
      <c r="AG105" s="209" t="s">
        <v>342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5">
      <c r="A106" s="216"/>
      <c r="B106" s="217"/>
      <c r="C106" s="243" t="s">
        <v>521</v>
      </c>
      <c r="D106" s="238"/>
      <c r="E106" s="238"/>
      <c r="F106" s="238"/>
      <c r="G106" s="238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09"/>
      <c r="AA106" s="209"/>
      <c r="AB106" s="209"/>
      <c r="AC106" s="209"/>
      <c r="AD106" s="209"/>
      <c r="AE106" s="209"/>
      <c r="AF106" s="209"/>
      <c r="AG106" s="209" t="s">
        <v>184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2" x14ac:dyDescent="0.25">
      <c r="A107" s="216"/>
      <c r="B107" s="217"/>
      <c r="C107" s="244"/>
      <c r="D107" s="240"/>
      <c r="E107" s="240"/>
      <c r="F107" s="240"/>
      <c r="G107" s="240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09"/>
      <c r="AA107" s="209"/>
      <c r="AB107" s="209"/>
      <c r="AC107" s="209"/>
      <c r="AD107" s="209"/>
      <c r="AE107" s="209"/>
      <c r="AF107" s="209"/>
      <c r="AG107" s="209" t="s">
        <v>185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30">
        <v>37</v>
      </c>
      <c r="B108" s="231" t="s">
        <v>522</v>
      </c>
      <c r="C108" s="242" t="s">
        <v>523</v>
      </c>
      <c r="D108" s="232" t="s">
        <v>322</v>
      </c>
      <c r="E108" s="233">
        <v>1</v>
      </c>
      <c r="F108" s="234"/>
      <c r="G108" s="235">
        <f>ROUND(E108*F108,2)</f>
        <v>0</v>
      </c>
      <c r="H108" s="234"/>
      <c r="I108" s="235">
        <f>ROUND(E108*H108,2)</f>
        <v>0</v>
      </c>
      <c r="J108" s="234"/>
      <c r="K108" s="235">
        <f>ROUND(E108*J108,2)</f>
        <v>0</v>
      </c>
      <c r="L108" s="235">
        <v>21</v>
      </c>
      <c r="M108" s="235">
        <f>G108*(1+L108/100)</f>
        <v>0</v>
      </c>
      <c r="N108" s="233">
        <v>0</v>
      </c>
      <c r="O108" s="233">
        <f>ROUND(E108*N108,2)</f>
        <v>0</v>
      </c>
      <c r="P108" s="233">
        <v>0</v>
      </c>
      <c r="Q108" s="233">
        <f>ROUND(E108*P108,2)</f>
        <v>0</v>
      </c>
      <c r="R108" s="235"/>
      <c r="S108" s="235" t="s">
        <v>205</v>
      </c>
      <c r="T108" s="236" t="s">
        <v>179</v>
      </c>
      <c r="U108" s="220">
        <v>0</v>
      </c>
      <c r="V108" s="220">
        <f>ROUND(E108*U108,2)</f>
        <v>0</v>
      </c>
      <c r="W108" s="220"/>
      <c r="X108" s="220" t="s">
        <v>206</v>
      </c>
      <c r="Y108" s="220" t="s">
        <v>181</v>
      </c>
      <c r="Z108" s="209"/>
      <c r="AA108" s="209"/>
      <c r="AB108" s="209"/>
      <c r="AC108" s="209"/>
      <c r="AD108" s="209"/>
      <c r="AE108" s="209"/>
      <c r="AF108" s="209"/>
      <c r="AG108" s="209" t="s">
        <v>342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2" x14ac:dyDescent="0.25">
      <c r="A109" s="216"/>
      <c r="B109" s="217"/>
      <c r="C109" s="243" t="s">
        <v>524</v>
      </c>
      <c r="D109" s="238"/>
      <c r="E109" s="238"/>
      <c r="F109" s="238"/>
      <c r="G109" s="238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09"/>
      <c r="AA109" s="209"/>
      <c r="AB109" s="209"/>
      <c r="AC109" s="209"/>
      <c r="AD109" s="209"/>
      <c r="AE109" s="209"/>
      <c r="AF109" s="209"/>
      <c r="AG109" s="209" t="s">
        <v>184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2" x14ac:dyDescent="0.25">
      <c r="A110" s="216"/>
      <c r="B110" s="217"/>
      <c r="C110" s="244"/>
      <c r="D110" s="240"/>
      <c r="E110" s="240"/>
      <c r="F110" s="240"/>
      <c r="G110" s="24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09"/>
      <c r="AA110" s="209"/>
      <c r="AB110" s="209"/>
      <c r="AC110" s="209"/>
      <c r="AD110" s="209"/>
      <c r="AE110" s="209"/>
      <c r="AF110" s="209"/>
      <c r="AG110" s="209" t="s">
        <v>185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x14ac:dyDescent="0.25">
      <c r="A111" s="223" t="s">
        <v>173</v>
      </c>
      <c r="B111" s="224" t="s">
        <v>103</v>
      </c>
      <c r="C111" s="241" t="s">
        <v>104</v>
      </c>
      <c r="D111" s="225"/>
      <c r="E111" s="226"/>
      <c r="F111" s="227"/>
      <c r="G111" s="227">
        <f>SUMIF(AG112:AG147,"&lt;&gt;NOR",G112:G147)</f>
        <v>0</v>
      </c>
      <c r="H111" s="227"/>
      <c r="I111" s="227">
        <f>SUM(I112:I147)</f>
        <v>0</v>
      </c>
      <c r="J111" s="227"/>
      <c r="K111" s="227">
        <f>SUM(K112:K147)</f>
        <v>0</v>
      </c>
      <c r="L111" s="227"/>
      <c r="M111" s="227">
        <f>SUM(M112:M147)</f>
        <v>0</v>
      </c>
      <c r="N111" s="226"/>
      <c r="O111" s="226">
        <f>SUM(O112:O147)</f>
        <v>0</v>
      </c>
      <c r="P111" s="226"/>
      <c r="Q111" s="226">
        <f>SUM(Q112:Q147)</f>
        <v>0</v>
      </c>
      <c r="R111" s="227"/>
      <c r="S111" s="227"/>
      <c r="T111" s="228"/>
      <c r="U111" s="222"/>
      <c r="V111" s="222">
        <f>SUM(V112:V147)</f>
        <v>0</v>
      </c>
      <c r="W111" s="222"/>
      <c r="X111" s="222"/>
      <c r="Y111" s="222"/>
      <c r="AG111" t="s">
        <v>174</v>
      </c>
    </row>
    <row r="112" spans="1:60" outlineLevel="1" x14ac:dyDescent="0.25">
      <c r="A112" s="230">
        <v>38</v>
      </c>
      <c r="B112" s="231" t="s">
        <v>525</v>
      </c>
      <c r="C112" s="242" t="s">
        <v>466</v>
      </c>
      <c r="D112" s="232" t="s">
        <v>322</v>
      </c>
      <c r="E112" s="233">
        <v>2</v>
      </c>
      <c r="F112" s="234"/>
      <c r="G112" s="235">
        <f>ROUND(E112*F112,2)</f>
        <v>0</v>
      </c>
      <c r="H112" s="234"/>
      <c r="I112" s="235">
        <f>ROUND(E112*H112,2)</f>
        <v>0</v>
      </c>
      <c r="J112" s="234"/>
      <c r="K112" s="235">
        <f>ROUND(E112*J112,2)</f>
        <v>0</v>
      </c>
      <c r="L112" s="235">
        <v>21</v>
      </c>
      <c r="M112" s="235">
        <f>G112*(1+L112/100)</f>
        <v>0</v>
      </c>
      <c r="N112" s="233">
        <v>0</v>
      </c>
      <c r="O112" s="233">
        <f>ROUND(E112*N112,2)</f>
        <v>0</v>
      </c>
      <c r="P112" s="233">
        <v>0</v>
      </c>
      <c r="Q112" s="233">
        <f>ROUND(E112*P112,2)</f>
        <v>0</v>
      </c>
      <c r="R112" s="235"/>
      <c r="S112" s="235" t="s">
        <v>205</v>
      </c>
      <c r="T112" s="236" t="s">
        <v>179</v>
      </c>
      <c r="U112" s="220">
        <v>0</v>
      </c>
      <c r="V112" s="220">
        <f>ROUND(E112*U112,2)</f>
        <v>0</v>
      </c>
      <c r="W112" s="220"/>
      <c r="X112" s="220" t="s">
        <v>206</v>
      </c>
      <c r="Y112" s="220" t="s">
        <v>181</v>
      </c>
      <c r="Z112" s="209"/>
      <c r="AA112" s="209"/>
      <c r="AB112" s="209"/>
      <c r="AC112" s="209"/>
      <c r="AD112" s="209"/>
      <c r="AE112" s="209"/>
      <c r="AF112" s="209"/>
      <c r="AG112" s="209" t="s">
        <v>342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5">
      <c r="A113" s="216"/>
      <c r="B113" s="217"/>
      <c r="C113" s="243" t="s">
        <v>467</v>
      </c>
      <c r="D113" s="238"/>
      <c r="E113" s="238"/>
      <c r="F113" s="238"/>
      <c r="G113" s="238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09"/>
      <c r="AA113" s="209"/>
      <c r="AB113" s="209"/>
      <c r="AC113" s="209"/>
      <c r="AD113" s="209"/>
      <c r="AE113" s="209"/>
      <c r="AF113" s="209"/>
      <c r="AG113" s="209" t="s">
        <v>184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2" x14ac:dyDescent="0.25">
      <c r="A114" s="216"/>
      <c r="B114" s="217"/>
      <c r="C114" s="244"/>
      <c r="D114" s="240"/>
      <c r="E114" s="240"/>
      <c r="F114" s="240"/>
      <c r="G114" s="24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09"/>
      <c r="AA114" s="209"/>
      <c r="AB114" s="209"/>
      <c r="AC114" s="209"/>
      <c r="AD114" s="209"/>
      <c r="AE114" s="209"/>
      <c r="AF114" s="209"/>
      <c r="AG114" s="209" t="s">
        <v>185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30">
        <v>39</v>
      </c>
      <c r="B115" s="231" t="s">
        <v>526</v>
      </c>
      <c r="C115" s="242" t="s">
        <v>469</v>
      </c>
      <c r="D115" s="232" t="s">
        <v>322</v>
      </c>
      <c r="E115" s="233">
        <v>2</v>
      </c>
      <c r="F115" s="234"/>
      <c r="G115" s="235">
        <f>ROUND(E115*F115,2)</f>
        <v>0</v>
      </c>
      <c r="H115" s="234"/>
      <c r="I115" s="235">
        <f>ROUND(E115*H115,2)</f>
        <v>0</v>
      </c>
      <c r="J115" s="234"/>
      <c r="K115" s="235">
        <f>ROUND(E115*J115,2)</f>
        <v>0</v>
      </c>
      <c r="L115" s="235">
        <v>21</v>
      </c>
      <c r="M115" s="235">
        <f>G115*(1+L115/100)</f>
        <v>0</v>
      </c>
      <c r="N115" s="233">
        <v>0</v>
      </c>
      <c r="O115" s="233">
        <f>ROUND(E115*N115,2)</f>
        <v>0</v>
      </c>
      <c r="P115" s="233">
        <v>0</v>
      </c>
      <c r="Q115" s="233">
        <f>ROUND(E115*P115,2)</f>
        <v>0</v>
      </c>
      <c r="R115" s="235"/>
      <c r="S115" s="235" t="s">
        <v>205</v>
      </c>
      <c r="T115" s="236" t="s">
        <v>179</v>
      </c>
      <c r="U115" s="220">
        <v>0</v>
      </c>
      <c r="V115" s="220">
        <f>ROUND(E115*U115,2)</f>
        <v>0</v>
      </c>
      <c r="W115" s="220"/>
      <c r="X115" s="220" t="s">
        <v>206</v>
      </c>
      <c r="Y115" s="220" t="s">
        <v>181</v>
      </c>
      <c r="Z115" s="209"/>
      <c r="AA115" s="209"/>
      <c r="AB115" s="209"/>
      <c r="AC115" s="209"/>
      <c r="AD115" s="209"/>
      <c r="AE115" s="209"/>
      <c r="AF115" s="209"/>
      <c r="AG115" s="209" t="s">
        <v>342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5">
      <c r="A116" s="216"/>
      <c r="B116" s="217"/>
      <c r="C116" s="243" t="s">
        <v>470</v>
      </c>
      <c r="D116" s="238"/>
      <c r="E116" s="238"/>
      <c r="F116" s="238"/>
      <c r="G116" s="238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09"/>
      <c r="AA116" s="209"/>
      <c r="AB116" s="209"/>
      <c r="AC116" s="209"/>
      <c r="AD116" s="209"/>
      <c r="AE116" s="209"/>
      <c r="AF116" s="209"/>
      <c r="AG116" s="209" t="s">
        <v>184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5">
      <c r="A117" s="216"/>
      <c r="B117" s="217"/>
      <c r="C117" s="244"/>
      <c r="D117" s="240"/>
      <c r="E117" s="240"/>
      <c r="F117" s="240"/>
      <c r="G117" s="24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09"/>
      <c r="AA117" s="209"/>
      <c r="AB117" s="209"/>
      <c r="AC117" s="209"/>
      <c r="AD117" s="209"/>
      <c r="AE117" s="209"/>
      <c r="AF117" s="209"/>
      <c r="AG117" s="209" t="s">
        <v>185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30">
        <v>40</v>
      </c>
      <c r="B118" s="231" t="s">
        <v>527</v>
      </c>
      <c r="C118" s="242" t="s">
        <v>472</v>
      </c>
      <c r="D118" s="232" t="s">
        <v>322</v>
      </c>
      <c r="E118" s="233">
        <v>1</v>
      </c>
      <c r="F118" s="234"/>
      <c r="G118" s="235">
        <f>ROUND(E118*F118,2)</f>
        <v>0</v>
      </c>
      <c r="H118" s="234"/>
      <c r="I118" s="235">
        <f>ROUND(E118*H118,2)</f>
        <v>0</v>
      </c>
      <c r="J118" s="234"/>
      <c r="K118" s="235">
        <f>ROUND(E118*J118,2)</f>
        <v>0</v>
      </c>
      <c r="L118" s="235">
        <v>21</v>
      </c>
      <c r="M118" s="235">
        <f>G118*(1+L118/100)</f>
        <v>0</v>
      </c>
      <c r="N118" s="233">
        <v>0</v>
      </c>
      <c r="O118" s="233">
        <f>ROUND(E118*N118,2)</f>
        <v>0</v>
      </c>
      <c r="P118" s="233">
        <v>0</v>
      </c>
      <c r="Q118" s="233">
        <f>ROUND(E118*P118,2)</f>
        <v>0</v>
      </c>
      <c r="R118" s="235"/>
      <c r="S118" s="235" t="s">
        <v>205</v>
      </c>
      <c r="T118" s="236" t="s">
        <v>179</v>
      </c>
      <c r="U118" s="220">
        <v>0</v>
      </c>
      <c r="V118" s="220">
        <f>ROUND(E118*U118,2)</f>
        <v>0</v>
      </c>
      <c r="W118" s="220"/>
      <c r="X118" s="220" t="s">
        <v>206</v>
      </c>
      <c r="Y118" s="220" t="s">
        <v>181</v>
      </c>
      <c r="Z118" s="209"/>
      <c r="AA118" s="209"/>
      <c r="AB118" s="209"/>
      <c r="AC118" s="209"/>
      <c r="AD118" s="209"/>
      <c r="AE118" s="209"/>
      <c r="AF118" s="209"/>
      <c r="AG118" s="209" t="s">
        <v>342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2" x14ac:dyDescent="0.25">
      <c r="A119" s="216"/>
      <c r="B119" s="217"/>
      <c r="C119" s="243" t="s">
        <v>473</v>
      </c>
      <c r="D119" s="238"/>
      <c r="E119" s="238"/>
      <c r="F119" s="238"/>
      <c r="G119" s="238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09"/>
      <c r="AA119" s="209"/>
      <c r="AB119" s="209"/>
      <c r="AC119" s="209"/>
      <c r="AD119" s="209"/>
      <c r="AE119" s="209"/>
      <c r="AF119" s="209"/>
      <c r="AG119" s="209" t="s">
        <v>184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2" x14ac:dyDescent="0.25">
      <c r="A120" s="216"/>
      <c r="B120" s="217"/>
      <c r="C120" s="244"/>
      <c r="D120" s="240"/>
      <c r="E120" s="240"/>
      <c r="F120" s="240"/>
      <c r="G120" s="24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09"/>
      <c r="AA120" s="209"/>
      <c r="AB120" s="209"/>
      <c r="AC120" s="209"/>
      <c r="AD120" s="209"/>
      <c r="AE120" s="209"/>
      <c r="AF120" s="209"/>
      <c r="AG120" s="209" t="s">
        <v>185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30">
        <v>41</v>
      </c>
      <c r="B121" s="231" t="s">
        <v>528</v>
      </c>
      <c r="C121" s="242" t="s">
        <v>475</v>
      </c>
      <c r="D121" s="232" t="s">
        <v>322</v>
      </c>
      <c r="E121" s="233">
        <v>1</v>
      </c>
      <c r="F121" s="234"/>
      <c r="G121" s="235">
        <f>ROUND(E121*F121,2)</f>
        <v>0</v>
      </c>
      <c r="H121" s="234"/>
      <c r="I121" s="235">
        <f>ROUND(E121*H121,2)</f>
        <v>0</v>
      </c>
      <c r="J121" s="234"/>
      <c r="K121" s="235">
        <f>ROUND(E121*J121,2)</f>
        <v>0</v>
      </c>
      <c r="L121" s="235">
        <v>21</v>
      </c>
      <c r="M121" s="235">
        <f>G121*(1+L121/100)</f>
        <v>0</v>
      </c>
      <c r="N121" s="233">
        <v>0</v>
      </c>
      <c r="O121" s="233">
        <f>ROUND(E121*N121,2)</f>
        <v>0</v>
      </c>
      <c r="P121" s="233">
        <v>0</v>
      </c>
      <c r="Q121" s="233">
        <f>ROUND(E121*P121,2)</f>
        <v>0</v>
      </c>
      <c r="R121" s="235"/>
      <c r="S121" s="235" t="s">
        <v>205</v>
      </c>
      <c r="T121" s="236" t="s">
        <v>179</v>
      </c>
      <c r="U121" s="220">
        <v>0</v>
      </c>
      <c r="V121" s="220">
        <f>ROUND(E121*U121,2)</f>
        <v>0</v>
      </c>
      <c r="W121" s="220"/>
      <c r="X121" s="220" t="s">
        <v>206</v>
      </c>
      <c r="Y121" s="220" t="s">
        <v>181</v>
      </c>
      <c r="Z121" s="209"/>
      <c r="AA121" s="209"/>
      <c r="AB121" s="209"/>
      <c r="AC121" s="209"/>
      <c r="AD121" s="209"/>
      <c r="AE121" s="209"/>
      <c r="AF121" s="209"/>
      <c r="AG121" s="209" t="s">
        <v>342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2" x14ac:dyDescent="0.25">
      <c r="A122" s="216"/>
      <c r="B122" s="217"/>
      <c r="C122" s="243" t="s">
        <v>476</v>
      </c>
      <c r="D122" s="238"/>
      <c r="E122" s="238"/>
      <c r="F122" s="238"/>
      <c r="G122" s="238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09"/>
      <c r="AA122" s="209"/>
      <c r="AB122" s="209"/>
      <c r="AC122" s="209"/>
      <c r="AD122" s="209"/>
      <c r="AE122" s="209"/>
      <c r="AF122" s="209"/>
      <c r="AG122" s="209" t="s">
        <v>184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2" x14ac:dyDescent="0.25">
      <c r="A123" s="216"/>
      <c r="B123" s="217"/>
      <c r="C123" s="244"/>
      <c r="D123" s="240"/>
      <c r="E123" s="240"/>
      <c r="F123" s="240"/>
      <c r="G123" s="24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09"/>
      <c r="AA123" s="209"/>
      <c r="AB123" s="209"/>
      <c r="AC123" s="209"/>
      <c r="AD123" s="209"/>
      <c r="AE123" s="209"/>
      <c r="AF123" s="209"/>
      <c r="AG123" s="209" t="s">
        <v>185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30">
        <v>42</v>
      </c>
      <c r="B124" s="231" t="s">
        <v>529</v>
      </c>
      <c r="C124" s="242" t="s">
        <v>478</v>
      </c>
      <c r="D124" s="232" t="s">
        <v>322</v>
      </c>
      <c r="E124" s="233">
        <v>1</v>
      </c>
      <c r="F124" s="234"/>
      <c r="G124" s="235">
        <f>ROUND(E124*F124,2)</f>
        <v>0</v>
      </c>
      <c r="H124" s="234"/>
      <c r="I124" s="235">
        <f>ROUND(E124*H124,2)</f>
        <v>0</v>
      </c>
      <c r="J124" s="234"/>
      <c r="K124" s="235">
        <f>ROUND(E124*J124,2)</f>
        <v>0</v>
      </c>
      <c r="L124" s="235">
        <v>21</v>
      </c>
      <c r="M124" s="235">
        <f>G124*(1+L124/100)</f>
        <v>0</v>
      </c>
      <c r="N124" s="233">
        <v>0</v>
      </c>
      <c r="O124" s="233">
        <f>ROUND(E124*N124,2)</f>
        <v>0</v>
      </c>
      <c r="P124" s="233">
        <v>0</v>
      </c>
      <c r="Q124" s="233">
        <f>ROUND(E124*P124,2)</f>
        <v>0</v>
      </c>
      <c r="R124" s="235"/>
      <c r="S124" s="235" t="s">
        <v>205</v>
      </c>
      <c r="T124" s="236" t="s">
        <v>179</v>
      </c>
      <c r="U124" s="220">
        <v>0</v>
      </c>
      <c r="V124" s="220">
        <f>ROUND(E124*U124,2)</f>
        <v>0</v>
      </c>
      <c r="W124" s="220"/>
      <c r="X124" s="220" t="s">
        <v>206</v>
      </c>
      <c r="Y124" s="220" t="s">
        <v>181</v>
      </c>
      <c r="Z124" s="209"/>
      <c r="AA124" s="209"/>
      <c r="AB124" s="209"/>
      <c r="AC124" s="209"/>
      <c r="AD124" s="209"/>
      <c r="AE124" s="209"/>
      <c r="AF124" s="209"/>
      <c r="AG124" s="209" t="s">
        <v>342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2" x14ac:dyDescent="0.25">
      <c r="A125" s="216"/>
      <c r="B125" s="217"/>
      <c r="C125" s="243" t="s">
        <v>479</v>
      </c>
      <c r="D125" s="238"/>
      <c r="E125" s="238"/>
      <c r="F125" s="238"/>
      <c r="G125" s="238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09"/>
      <c r="AA125" s="209"/>
      <c r="AB125" s="209"/>
      <c r="AC125" s="209"/>
      <c r="AD125" s="209"/>
      <c r="AE125" s="209"/>
      <c r="AF125" s="209"/>
      <c r="AG125" s="209" t="s">
        <v>184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2" x14ac:dyDescent="0.25">
      <c r="A126" s="216"/>
      <c r="B126" s="217"/>
      <c r="C126" s="244"/>
      <c r="D126" s="240"/>
      <c r="E126" s="240"/>
      <c r="F126" s="240"/>
      <c r="G126" s="24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09"/>
      <c r="AA126" s="209"/>
      <c r="AB126" s="209"/>
      <c r="AC126" s="209"/>
      <c r="AD126" s="209"/>
      <c r="AE126" s="209"/>
      <c r="AF126" s="209"/>
      <c r="AG126" s="209" t="s">
        <v>185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5">
      <c r="A127" s="230">
        <v>43</v>
      </c>
      <c r="B127" s="231" t="s">
        <v>530</v>
      </c>
      <c r="C127" s="242" t="s">
        <v>481</v>
      </c>
      <c r="D127" s="232" t="s">
        <v>322</v>
      </c>
      <c r="E127" s="233">
        <v>1</v>
      </c>
      <c r="F127" s="234"/>
      <c r="G127" s="235">
        <f>ROUND(E127*F127,2)</f>
        <v>0</v>
      </c>
      <c r="H127" s="234"/>
      <c r="I127" s="235">
        <f>ROUND(E127*H127,2)</f>
        <v>0</v>
      </c>
      <c r="J127" s="234"/>
      <c r="K127" s="235">
        <f>ROUND(E127*J127,2)</f>
        <v>0</v>
      </c>
      <c r="L127" s="235">
        <v>21</v>
      </c>
      <c r="M127" s="235">
        <f>G127*(1+L127/100)</f>
        <v>0</v>
      </c>
      <c r="N127" s="233">
        <v>0</v>
      </c>
      <c r="O127" s="233">
        <f>ROUND(E127*N127,2)</f>
        <v>0</v>
      </c>
      <c r="P127" s="233">
        <v>0</v>
      </c>
      <c r="Q127" s="233">
        <f>ROUND(E127*P127,2)</f>
        <v>0</v>
      </c>
      <c r="R127" s="235"/>
      <c r="S127" s="235" t="s">
        <v>205</v>
      </c>
      <c r="T127" s="236" t="s">
        <v>179</v>
      </c>
      <c r="U127" s="220">
        <v>0</v>
      </c>
      <c r="V127" s="220">
        <f>ROUND(E127*U127,2)</f>
        <v>0</v>
      </c>
      <c r="W127" s="220"/>
      <c r="X127" s="220" t="s">
        <v>206</v>
      </c>
      <c r="Y127" s="220" t="s">
        <v>181</v>
      </c>
      <c r="Z127" s="209"/>
      <c r="AA127" s="209"/>
      <c r="AB127" s="209"/>
      <c r="AC127" s="209"/>
      <c r="AD127" s="209"/>
      <c r="AE127" s="209"/>
      <c r="AF127" s="209"/>
      <c r="AG127" s="209" t="s">
        <v>342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2" x14ac:dyDescent="0.25">
      <c r="A128" s="216"/>
      <c r="B128" s="217"/>
      <c r="C128" s="243" t="s">
        <v>482</v>
      </c>
      <c r="D128" s="238"/>
      <c r="E128" s="238"/>
      <c r="F128" s="238"/>
      <c r="G128" s="238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09"/>
      <c r="AA128" s="209"/>
      <c r="AB128" s="209"/>
      <c r="AC128" s="209"/>
      <c r="AD128" s="209"/>
      <c r="AE128" s="209"/>
      <c r="AF128" s="209"/>
      <c r="AG128" s="209" t="s">
        <v>184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2" x14ac:dyDescent="0.25">
      <c r="A129" s="216"/>
      <c r="B129" s="217"/>
      <c r="C129" s="244"/>
      <c r="D129" s="240"/>
      <c r="E129" s="240"/>
      <c r="F129" s="240"/>
      <c r="G129" s="240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09"/>
      <c r="AA129" s="209"/>
      <c r="AB129" s="209"/>
      <c r="AC129" s="209"/>
      <c r="AD129" s="209"/>
      <c r="AE129" s="209"/>
      <c r="AF129" s="209"/>
      <c r="AG129" s="209" t="s">
        <v>185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5">
      <c r="A130" s="230">
        <v>44</v>
      </c>
      <c r="B130" s="231" t="s">
        <v>531</v>
      </c>
      <c r="C130" s="242" t="s">
        <v>484</v>
      </c>
      <c r="D130" s="232" t="s">
        <v>322</v>
      </c>
      <c r="E130" s="233">
        <v>3</v>
      </c>
      <c r="F130" s="234"/>
      <c r="G130" s="235">
        <f>ROUND(E130*F130,2)</f>
        <v>0</v>
      </c>
      <c r="H130" s="234"/>
      <c r="I130" s="235">
        <f>ROUND(E130*H130,2)</f>
        <v>0</v>
      </c>
      <c r="J130" s="234"/>
      <c r="K130" s="235">
        <f>ROUND(E130*J130,2)</f>
        <v>0</v>
      </c>
      <c r="L130" s="235">
        <v>21</v>
      </c>
      <c r="M130" s="235">
        <f>G130*(1+L130/100)</f>
        <v>0</v>
      </c>
      <c r="N130" s="233">
        <v>0</v>
      </c>
      <c r="O130" s="233">
        <f>ROUND(E130*N130,2)</f>
        <v>0</v>
      </c>
      <c r="P130" s="233">
        <v>0</v>
      </c>
      <c r="Q130" s="233">
        <f>ROUND(E130*P130,2)</f>
        <v>0</v>
      </c>
      <c r="R130" s="235"/>
      <c r="S130" s="235" t="s">
        <v>205</v>
      </c>
      <c r="T130" s="236" t="s">
        <v>179</v>
      </c>
      <c r="U130" s="220">
        <v>0</v>
      </c>
      <c r="V130" s="220">
        <f>ROUND(E130*U130,2)</f>
        <v>0</v>
      </c>
      <c r="W130" s="220"/>
      <c r="X130" s="220" t="s">
        <v>206</v>
      </c>
      <c r="Y130" s="220" t="s">
        <v>181</v>
      </c>
      <c r="Z130" s="209"/>
      <c r="AA130" s="209"/>
      <c r="AB130" s="209"/>
      <c r="AC130" s="209"/>
      <c r="AD130" s="209"/>
      <c r="AE130" s="209"/>
      <c r="AF130" s="209"/>
      <c r="AG130" s="209" t="s">
        <v>342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2" x14ac:dyDescent="0.25">
      <c r="A131" s="216"/>
      <c r="B131" s="217"/>
      <c r="C131" s="243" t="s">
        <v>485</v>
      </c>
      <c r="D131" s="238"/>
      <c r="E131" s="238"/>
      <c r="F131" s="238"/>
      <c r="G131" s="238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09"/>
      <c r="AA131" s="209"/>
      <c r="AB131" s="209"/>
      <c r="AC131" s="209"/>
      <c r="AD131" s="209"/>
      <c r="AE131" s="209"/>
      <c r="AF131" s="209"/>
      <c r="AG131" s="209" t="s">
        <v>184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2" x14ac:dyDescent="0.25">
      <c r="A132" s="216"/>
      <c r="B132" s="217"/>
      <c r="C132" s="244"/>
      <c r="D132" s="240"/>
      <c r="E132" s="240"/>
      <c r="F132" s="240"/>
      <c r="G132" s="24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09"/>
      <c r="AA132" s="209"/>
      <c r="AB132" s="209"/>
      <c r="AC132" s="209"/>
      <c r="AD132" s="209"/>
      <c r="AE132" s="209"/>
      <c r="AF132" s="209"/>
      <c r="AG132" s="209" t="s">
        <v>185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30">
        <v>45</v>
      </c>
      <c r="B133" s="231" t="s">
        <v>532</v>
      </c>
      <c r="C133" s="242" t="s">
        <v>487</v>
      </c>
      <c r="D133" s="232" t="s">
        <v>322</v>
      </c>
      <c r="E133" s="233">
        <v>1</v>
      </c>
      <c r="F133" s="234"/>
      <c r="G133" s="235">
        <f>ROUND(E133*F133,2)</f>
        <v>0</v>
      </c>
      <c r="H133" s="234"/>
      <c r="I133" s="235">
        <f>ROUND(E133*H133,2)</f>
        <v>0</v>
      </c>
      <c r="J133" s="234"/>
      <c r="K133" s="235">
        <f>ROUND(E133*J133,2)</f>
        <v>0</v>
      </c>
      <c r="L133" s="235">
        <v>21</v>
      </c>
      <c r="M133" s="235">
        <f>G133*(1+L133/100)</f>
        <v>0</v>
      </c>
      <c r="N133" s="233">
        <v>0</v>
      </c>
      <c r="O133" s="233">
        <f>ROUND(E133*N133,2)</f>
        <v>0</v>
      </c>
      <c r="P133" s="233">
        <v>0</v>
      </c>
      <c r="Q133" s="233">
        <f>ROUND(E133*P133,2)</f>
        <v>0</v>
      </c>
      <c r="R133" s="235"/>
      <c r="S133" s="235" t="s">
        <v>205</v>
      </c>
      <c r="T133" s="236" t="s">
        <v>179</v>
      </c>
      <c r="U133" s="220">
        <v>0</v>
      </c>
      <c r="V133" s="220">
        <f>ROUND(E133*U133,2)</f>
        <v>0</v>
      </c>
      <c r="W133" s="220"/>
      <c r="X133" s="220" t="s">
        <v>206</v>
      </c>
      <c r="Y133" s="220" t="s">
        <v>181</v>
      </c>
      <c r="Z133" s="209"/>
      <c r="AA133" s="209"/>
      <c r="AB133" s="209"/>
      <c r="AC133" s="209"/>
      <c r="AD133" s="209"/>
      <c r="AE133" s="209"/>
      <c r="AF133" s="209"/>
      <c r="AG133" s="209" t="s">
        <v>342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2" x14ac:dyDescent="0.25">
      <c r="A134" s="216"/>
      <c r="B134" s="217"/>
      <c r="C134" s="243" t="s">
        <v>488</v>
      </c>
      <c r="D134" s="238"/>
      <c r="E134" s="238"/>
      <c r="F134" s="238"/>
      <c r="G134" s="238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09"/>
      <c r="AA134" s="209"/>
      <c r="AB134" s="209"/>
      <c r="AC134" s="209"/>
      <c r="AD134" s="209"/>
      <c r="AE134" s="209"/>
      <c r="AF134" s="209"/>
      <c r="AG134" s="209" t="s">
        <v>184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2" x14ac:dyDescent="0.25">
      <c r="A135" s="216"/>
      <c r="B135" s="217"/>
      <c r="C135" s="244"/>
      <c r="D135" s="240"/>
      <c r="E135" s="240"/>
      <c r="F135" s="240"/>
      <c r="G135" s="24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09"/>
      <c r="AA135" s="209"/>
      <c r="AB135" s="209"/>
      <c r="AC135" s="209"/>
      <c r="AD135" s="209"/>
      <c r="AE135" s="209"/>
      <c r="AF135" s="209"/>
      <c r="AG135" s="209" t="s">
        <v>185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30">
        <v>46</v>
      </c>
      <c r="B136" s="231" t="s">
        <v>533</v>
      </c>
      <c r="C136" s="242" t="s">
        <v>490</v>
      </c>
      <c r="D136" s="232" t="s">
        <v>322</v>
      </c>
      <c r="E136" s="233">
        <v>2</v>
      </c>
      <c r="F136" s="234"/>
      <c r="G136" s="235">
        <f>ROUND(E136*F136,2)</f>
        <v>0</v>
      </c>
      <c r="H136" s="234"/>
      <c r="I136" s="235">
        <f>ROUND(E136*H136,2)</f>
        <v>0</v>
      </c>
      <c r="J136" s="234"/>
      <c r="K136" s="235">
        <f>ROUND(E136*J136,2)</f>
        <v>0</v>
      </c>
      <c r="L136" s="235">
        <v>21</v>
      </c>
      <c r="M136" s="235">
        <f>G136*(1+L136/100)</f>
        <v>0</v>
      </c>
      <c r="N136" s="233">
        <v>0</v>
      </c>
      <c r="O136" s="233">
        <f>ROUND(E136*N136,2)</f>
        <v>0</v>
      </c>
      <c r="P136" s="233">
        <v>0</v>
      </c>
      <c r="Q136" s="233">
        <f>ROUND(E136*P136,2)</f>
        <v>0</v>
      </c>
      <c r="R136" s="235"/>
      <c r="S136" s="235" t="s">
        <v>205</v>
      </c>
      <c r="T136" s="236" t="s">
        <v>179</v>
      </c>
      <c r="U136" s="220">
        <v>0</v>
      </c>
      <c r="V136" s="220">
        <f>ROUND(E136*U136,2)</f>
        <v>0</v>
      </c>
      <c r="W136" s="220"/>
      <c r="X136" s="220" t="s">
        <v>206</v>
      </c>
      <c r="Y136" s="220" t="s">
        <v>181</v>
      </c>
      <c r="Z136" s="209"/>
      <c r="AA136" s="209"/>
      <c r="AB136" s="209"/>
      <c r="AC136" s="209"/>
      <c r="AD136" s="209"/>
      <c r="AE136" s="209"/>
      <c r="AF136" s="209"/>
      <c r="AG136" s="209" t="s">
        <v>342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5">
      <c r="A137" s="216"/>
      <c r="B137" s="217"/>
      <c r="C137" s="243" t="s">
        <v>491</v>
      </c>
      <c r="D137" s="238"/>
      <c r="E137" s="238"/>
      <c r="F137" s="238"/>
      <c r="G137" s="238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09"/>
      <c r="AA137" s="209"/>
      <c r="AB137" s="209"/>
      <c r="AC137" s="209"/>
      <c r="AD137" s="209"/>
      <c r="AE137" s="209"/>
      <c r="AF137" s="209"/>
      <c r="AG137" s="209" t="s">
        <v>184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2" x14ac:dyDescent="0.25">
      <c r="A138" s="216"/>
      <c r="B138" s="217"/>
      <c r="C138" s="244"/>
      <c r="D138" s="240"/>
      <c r="E138" s="240"/>
      <c r="F138" s="240"/>
      <c r="G138" s="24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09"/>
      <c r="AA138" s="209"/>
      <c r="AB138" s="209"/>
      <c r="AC138" s="209"/>
      <c r="AD138" s="209"/>
      <c r="AE138" s="209"/>
      <c r="AF138" s="209"/>
      <c r="AG138" s="209" t="s">
        <v>185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30">
        <v>47</v>
      </c>
      <c r="B139" s="231" t="s">
        <v>534</v>
      </c>
      <c r="C139" s="242" t="s">
        <v>493</v>
      </c>
      <c r="D139" s="232" t="s">
        <v>322</v>
      </c>
      <c r="E139" s="233">
        <v>1</v>
      </c>
      <c r="F139" s="234"/>
      <c r="G139" s="235">
        <f>ROUND(E139*F139,2)</f>
        <v>0</v>
      </c>
      <c r="H139" s="234"/>
      <c r="I139" s="235">
        <f>ROUND(E139*H139,2)</f>
        <v>0</v>
      </c>
      <c r="J139" s="234"/>
      <c r="K139" s="235">
        <f>ROUND(E139*J139,2)</f>
        <v>0</v>
      </c>
      <c r="L139" s="235">
        <v>21</v>
      </c>
      <c r="M139" s="235">
        <f>G139*(1+L139/100)</f>
        <v>0</v>
      </c>
      <c r="N139" s="233">
        <v>0</v>
      </c>
      <c r="O139" s="233">
        <f>ROUND(E139*N139,2)</f>
        <v>0</v>
      </c>
      <c r="P139" s="233">
        <v>0</v>
      </c>
      <c r="Q139" s="233">
        <f>ROUND(E139*P139,2)</f>
        <v>0</v>
      </c>
      <c r="R139" s="235"/>
      <c r="S139" s="235" t="s">
        <v>205</v>
      </c>
      <c r="T139" s="236" t="s">
        <v>179</v>
      </c>
      <c r="U139" s="220">
        <v>0</v>
      </c>
      <c r="V139" s="220">
        <f>ROUND(E139*U139,2)</f>
        <v>0</v>
      </c>
      <c r="W139" s="220"/>
      <c r="X139" s="220" t="s">
        <v>206</v>
      </c>
      <c r="Y139" s="220" t="s">
        <v>181</v>
      </c>
      <c r="Z139" s="209"/>
      <c r="AA139" s="209"/>
      <c r="AB139" s="209"/>
      <c r="AC139" s="209"/>
      <c r="AD139" s="209"/>
      <c r="AE139" s="209"/>
      <c r="AF139" s="209"/>
      <c r="AG139" s="209" t="s">
        <v>342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2" x14ac:dyDescent="0.25">
      <c r="A140" s="216"/>
      <c r="B140" s="217"/>
      <c r="C140" s="243" t="s">
        <v>494</v>
      </c>
      <c r="D140" s="238"/>
      <c r="E140" s="238"/>
      <c r="F140" s="238"/>
      <c r="G140" s="238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09"/>
      <c r="AA140" s="209"/>
      <c r="AB140" s="209"/>
      <c r="AC140" s="209"/>
      <c r="AD140" s="209"/>
      <c r="AE140" s="209"/>
      <c r="AF140" s="209"/>
      <c r="AG140" s="209" t="s">
        <v>184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2" x14ac:dyDescent="0.25">
      <c r="A141" s="216"/>
      <c r="B141" s="217"/>
      <c r="C141" s="244"/>
      <c r="D141" s="240"/>
      <c r="E141" s="240"/>
      <c r="F141" s="240"/>
      <c r="G141" s="24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09"/>
      <c r="AA141" s="209"/>
      <c r="AB141" s="209"/>
      <c r="AC141" s="209"/>
      <c r="AD141" s="209"/>
      <c r="AE141" s="209"/>
      <c r="AF141" s="209"/>
      <c r="AG141" s="209" t="s">
        <v>185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30">
        <v>48</v>
      </c>
      <c r="B142" s="231" t="s">
        <v>535</v>
      </c>
      <c r="C142" s="242" t="s">
        <v>499</v>
      </c>
      <c r="D142" s="232" t="s">
        <v>322</v>
      </c>
      <c r="E142" s="233">
        <v>2</v>
      </c>
      <c r="F142" s="234"/>
      <c r="G142" s="235">
        <f>ROUND(E142*F142,2)</f>
        <v>0</v>
      </c>
      <c r="H142" s="234"/>
      <c r="I142" s="235">
        <f>ROUND(E142*H142,2)</f>
        <v>0</v>
      </c>
      <c r="J142" s="234"/>
      <c r="K142" s="235">
        <f>ROUND(E142*J142,2)</f>
        <v>0</v>
      </c>
      <c r="L142" s="235">
        <v>21</v>
      </c>
      <c r="M142" s="235">
        <f>G142*(1+L142/100)</f>
        <v>0</v>
      </c>
      <c r="N142" s="233">
        <v>0</v>
      </c>
      <c r="O142" s="233">
        <f>ROUND(E142*N142,2)</f>
        <v>0</v>
      </c>
      <c r="P142" s="233">
        <v>0</v>
      </c>
      <c r="Q142" s="233">
        <f>ROUND(E142*P142,2)</f>
        <v>0</v>
      </c>
      <c r="R142" s="235"/>
      <c r="S142" s="235" t="s">
        <v>205</v>
      </c>
      <c r="T142" s="236" t="s">
        <v>179</v>
      </c>
      <c r="U142" s="220">
        <v>0</v>
      </c>
      <c r="V142" s="220">
        <f>ROUND(E142*U142,2)</f>
        <v>0</v>
      </c>
      <c r="W142" s="220"/>
      <c r="X142" s="220" t="s">
        <v>206</v>
      </c>
      <c r="Y142" s="220" t="s">
        <v>181</v>
      </c>
      <c r="Z142" s="209"/>
      <c r="AA142" s="209"/>
      <c r="AB142" s="209"/>
      <c r="AC142" s="209"/>
      <c r="AD142" s="209"/>
      <c r="AE142" s="209"/>
      <c r="AF142" s="209"/>
      <c r="AG142" s="209" t="s">
        <v>342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2" x14ac:dyDescent="0.25">
      <c r="A143" s="216"/>
      <c r="B143" s="217"/>
      <c r="C143" s="243" t="s">
        <v>500</v>
      </c>
      <c r="D143" s="238"/>
      <c r="E143" s="238"/>
      <c r="F143" s="238"/>
      <c r="G143" s="238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09"/>
      <c r="AA143" s="209"/>
      <c r="AB143" s="209"/>
      <c r="AC143" s="209"/>
      <c r="AD143" s="209"/>
      <c r="AE143" s="209"/>
      <c r="AF143" s="209"/>
      <c r="AG143" s="209" t="s">
        <v>184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2" x14ac:dyDescent="0.25">
      <c r="A144" s="216"/>
      <c r="B144" s="217"/>
      <c r="C144" s="244"/>
      <c r="D144" s="240"/>
      <c r="E144" s="240"/>
      <c r="F144" s="240"/>
      <c r="G144" s="24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09"/>
      <c r="AA144" s="209"/>
      <c r="AB144" s="209"/>
      <c r="AC144" s="209"/>
      <c r="AD144" s="209"/>
      <c r="AE144" s="209"/>
      <c r="AF144" s="209"/>
      <c r="AG144" s="209" t="s">
        <v>185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30">
        <v>49</v>
      </c>
      <c r="B145" s="231" t="s">
        <v>536</v>
      </c>
      <c r="C145" s="242" t="s">
        <v>502</v>
      </c>
      <c r="D145" s="232" t="s">
        <v>322</v>
      </c>
      <c r="E145" s="233">
        <v>3</v>
      </c>
      <c r="F145" s="234"/>
      <c r="G145" s="235">
        <f>ROUND(E145*F145,2)</f>
        <v>0</v>
      </c>
      <c r="H145" s="234"/>
      <c r="I145" s="235">
        <f>ROUND(E145*H145,2)</f>
        <v>0</v>
      </c>
      <c r="J145" s="234"/>
      <c r="K145" s="235">
        <f>ROUND(E145*J145,2)</f>
        <v>0</v>
      </c>
      <c r="L145" s="235">
        <v>21</v>
      </c>
      <c r="M145" s="235">
        <f>G145*(1+L145/100)</f>
        <v>0</v>
      </c>
      <c r="N145" s="233">
        <v>0</v>
      </c>
      <c r="O145" s="233">
        <f>ROUND(E145*N145,2)</f>
        <v>0</v>
      </c>
      <c r="P145" s="233">
        <v>0</v>
      </c>
      <c r="Q145" s="233">
        <f>ROUND(E145*P145,2)</f>
        <v>0</v>
      </c>
      <c r="R145" s="235"/>
      <c r="S145" s="235" t="s">
        <v>205</v>
      </c>
      <c r="T145" s="236" t="s">
        <v>179</v>
      </c>
      <c r="U145" s="220">
        <v>0</v>
      </c>
      <c r="V145" s="220">
        <f>ROUND(E145*U145,2)</f>
        <v>0</v>
      </c>
      <c r="W145" s="220"/>
      <c r="X145" s="220" t="s">
        <v>206</v>
      </c>
      <c r="Y145" s="220" t="s">
        <v>181</v>
      </c>
      <c r="Z145" s="209"/>
      <c r="AA145" s="209"/>
      <c r="AB145" s="209"/>
      <c r="AC145" s="209"/>
      <c r="AD145" s="209"/>
      <c r="AE145" s="209"/>
      <c r="AF145" s="209"/>
      <c r="AG145" s="209" t="s">
        <v>342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2" x14ac:dyDescent="0.25">
      <c r="A146" s="216"/>
      <c r="B146" s="217"/>
      <c r="C146" s="243" t="s">
        <v>503</v>
      </c>
      <c r="D146" s="238"/>
      <c r="E146" s="238"/>
      <c r="F146" s="238"/>
      <c r="G146" s="238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09"/>
      <c r="AA146" s="209"/>
      <c r="AB146" s="209"/>
      <c r="AC146" s="209"/>
      <c r="AD146" s="209"/>
      <c r="AE146" s="209"/>
      <c r="AF146" s="209"/>
      <c r="AG146" s="209" t="s">
        <v>184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5">
      <c r="A147" s="216"/>
      <c r="B147" s="217"/>
      <c r="C147" s="244"/>
      <c r="D147" s="240"/>
      <c r="E147" s="240"/>
      <c r="F147" s="240"/>
      <c r="G147" s="24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09"/>
      <c r="AA147" s="209"/>
      <c r="AB147" s="209"/>
      <c r="AC147" s="209"/>
      <c r="AD147" s="209"/>
      <c r="AE147" s="209"/>
      <c r="AF147" s="209"/>
      <c r="AG147" s="209" t="s">
        <v>185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x14ac:dyDescent="0.25">
      <c r="A148" s="223" t="s">
        <v>173</v>
      </c>
      <c r="B148" s="224" t="s">
        <v>105</v>
      </c>
      <c r="C148" s="241" t="s">
        <v>106</v>
      </c>
      <c r="D148" s="225"/>
      <c r="E148" s="226"/>
      <c r="F148" s="227"/>
      <c r="G148" s="227">
        <f>SUMIF(AG149:AG171,"&lt;&gt;NOR",G149:G171)</f>
        <v>0</v>
      </c>
      <c r="H148" s="227"/>
      <c r="I148" s="227">
        <f>SUM(I149:I171)</f>
        <v>0</v>
      </c>
      <c r="J148" s="227"/>
      <c r="K148" s="227">
        <f>SUM(K149:K171)</f>
        <v>0</v>
      </c>
      <c r="L148" s="227"/>
      <c r="M148" s="227">
        <f>SUM(M149:M171)</f>
        <v>0</v>
      </c>
      <c r="N148" s="226"/>
      <c r="O148" s="226">
        <f>SUM(O149:O171)</f>
        <v>0</v>
      </c>
      <c r="P148" s="226"/>
      <c r="Q148" s="226">
        <f>SUM(Q149:Q171)</f>
        <v>0</v>
      </c>
      <c r="R148" s="227"/>
      <c r="S148" s="227"/>
      <c r="T148" s="228"/>
      <c r="U148" s="222"/>
      <c r="V148" s="222">
        <f>SUM(V149:V171)</f>
        <v>0</v>
      </c>
      <c r="W148" s="222"/>
      <c r="X148" s="222"/>
      <c r="Y148" s="222"/>
      <c r="AG148" t="s">
        <v>174</v>
      </c>
    </row>
    <row r="149" spans="1:60" outlineLevel="1" x14ac:dyDescent="0.25">
      <c r="A149" s="230">
        <v>50</v>
      </c>
      <c r="B149" s="231" t="s">
        <v>537</v>
      </c>
      <c r="C149" s="242" t="s">
        <v>505</v>
      </c>
      <c r="D149" s="232" t="s">
        <v>322</v>
      </c>
      <c r="E149" s="233">
        <v>1</v>
      </c>
      <c r="F149" s="234"/>
      <c r="G149" s="235">
        <f>ROUND(E149*F149,2)</f>
        <v>0</v>
      </c>
      <c r="H149" s="234"/>
      <c r="I149" s="235">
        <f>ROUND(E149*H149,2)</f>
        <v>0</v>
      </c>
      <c r="J149" s="234"/>
      <c r="K149" s="235">
        <f>ROUND(E149*J149,2)</f>
        <v>0</v>
      </c>
      <c r="L149" s="235">
        <v>21</v>
      </c>
      <c r="M149" s="235">
        <f>G149*(1+L149/100)</f>
        <v>0</v>
      </c>
      <c r="N149" s="233">
        <v>0</v>
      </c>
      <c r="O149" s="233">
        <f>ROUND(E149*N149,2)</f>
        <v>0</v>
      </c>
      <c r="P149" s="233">
        <v>0</v>
      </c>
      <c r="Q149" s="233">
        <f>ROUND(E149*P149,2)</f>
        <v>0</v>
      </c>
      <c r="R149" s="235"/>
      <c r="S149" s="235" t="s">
        <v>205</v>
      </c>
      <c r="T149" s="236" t="s">
        <v>179</v>
      </c>
      <c r="U149" s="220">
        <v>0</v>
      </c>
      <c r="V149" s="220">
        <f>ROUND(E149*U149,2)</f>
        <v>0</v>
      </c>
      <c r="W149" s="220"/>
      <c r="X149" s="220" t="s">
        <v>206</v>
      </c>
      <c r="Y149" s="220" t="s">
        <v>181</v>
      </c>
      <c r="Z149" s="209"/>
      <c r="AA149" s="209"/>
      <c r="AB149" s="209"/>
      <c r="AC149" s="209"/>
      <c r="AD149" s="209"/>
      <c r="AE149" s="209"/>
      <c r="AF149" s="209"/>
      <c r="AG149" s="209" t="s">
        <v>342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2" x14ac:dyDescent="0.25">
      <c r="A150" s="216"/>
      <c r="B150" s="217"/>
      <c r="C150" s="243" t="s">
        <v>506</v>
      </c>
      <c r="D150" s="238"/>
      <c r="E150" s="238"/>
      <c r="F150" s="238"/>
      <c r="G150" s="238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09"/>
      <c r="AA150" s="209"/>
      <c r="AB150" s="209"/>
      <c r="AC150" s="209"/>
      <c r="AD150" s="209"/>
      <c r="AE150" s="209"/>
      <c r="AF150" s="209"/>
      <c r="AG150" s="209" t="s">
        <v>184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2" x14ac:dyDescent="0.25">
      <c r="A151" s="216"/>
      <c r="B151" s="217"/>
      <c r="C151" s="244"/>
      <c r="D151" s="240"/>
      <c r="E151" s="240"/>
      <c r="F151" s="240"/>
      <c r="G151" s="24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09"/>
      <c r="AA151" s="209"/>
      <c r="AB151" s="209"/>
      <c r="AC151" s="209"/>
      <c r="AD151" s="209"/>
      <c r="AE151" s="209"/>
      <c r="AF151" s="209"/>
      <c r="AG151" s="209" t="s">
        <v>185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30">
        <v>51</v>
      </c>
      <c r="B152" s="231" t="s">
        <v>538</v>
      </c>
      <c r="C152" s="242" t="s">
        <v>508</v>
      </c>
      <c r="D152" s="232" t="s">
        <v>322</v>
      </c>
      <c r="E152" s="233">
        <v>1</v>
      </c>
      <c r="F152" s="234"/>
      <c r="G152" s="235">
        <f>ROUND(E152*F152,2)</f>
        <v>0</v>
      </c>
      <c r="H152" s="234"/>
      <c r="I152" s="235">
        <f>ROUND(E152*H152,2)</f>
        <v>0</v>
      </c>
      <c r="J152" s="234"/>
      <c r="K152" s="235">
        <f>ROUND(E152*J152,2)</f>
        <v>0</v>
      </c>
      <c r="L152" s="235">
        <v>21</v>
      </c>
      <c r="M152" s="235">
        <f>G152*(1+L152/100)</f>
        <v>0</v>
      </c>
      <c r="N152" s="233">
        <v>0</v>
      </c>
      <c r="O152" s="233">
        <f>ROUND(E152*N152,2)</f>
        <v>0</v>
      </c>
      <c r="P152" s="233">
        <v>0</v>
      </c>
      <c r="Q152" s="233">
        <f>ROUND(E152*P152,2)</f>
        <v>0</v>
      </c>
      <c r="R152" s="235"/>
      <c r="S152" s="235" t="s">
        <v>205</v>
      </c>
      <c r="T152" s="236" t="s">
        <v>179</v>
      </c>
      <c r="U152" s="220">
        <v>0</v>
      </c>
      <c r="V152" s="220">
        <f>ROUND(E152*U152,2)</f>
        <v>0</v>
      </c>
      <c r="W152" s="220"/>
      <c r="X152" s="220" t="s">
        <v>206</v>
      </c>
      <c r="Y152" s="220" t="s">
        <v>181</v>
      </c>
      <c r="Z152" s="209"/>
      <c r="AA152" s="209"/>
      <c r="AB152" s="209"/>
      <c r="AC152" s="209"/>
      <c r="AD152" s="209"/>
      <c r="AE152" s="209"/>
      <c r="AF152" s="209"/>
      <c r="AG152" s="209" t="s">
        <v>342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2" x14ac:dyDescent="0.25">
      <c r="A153" s="216"/>
      <c r="B153" s="217"/>
      <c r="C153" s="243" t="s">
        <v>509</v>
      </c>
      <c r="D153" s="238"/>
      <c r="E153" s="238"/>
      <c r="F153" s="238"/>
      <c r="G153" s="238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09"/>
      <c r="AA153" s="209"/>
      <c r="AB153" s="209"/>
      <c r="AC153" s="209"/>
      <c r="AD153" s="209"/>
      <c r="AE153" s="209"/>
      <c r="AF153" s="209"/>
      <c r="AG153" s="209" t="s">
        <v>184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5">
      <c r="A154" s="216"/>
      <c r="B154" s="217"/>
      <c r="C154" s="244"/>
      <c r="D154" s="240"/>
      <c r="E154" s="240"/>
      <c r="F154" s="240"/>
      <c r="G154" s="24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09"/>
      <c r="AA154" s="209"/>
      <c r="AB154" s="209"/>
      <c r="AC154" s="209"/>
      <c r="AD154" s="209"/>
      <c r="AE154" s="209"/>
      <c r="AF154" s="209"/>
      <c r="AG154" s="209" t="s">
        <v>185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30">
        <v>52</v>
      </c>
      <c r="B155" s="231" t="s">
        <v>539</v>
      </c>
      <c r="C155" s="242" t="s">
        <v>511</v>
      </c>
      <c r="D155" s="232" t="s">
        <v>322</v>
      </c>
      <c r="E155" s="233">
        <v>7</v>
      </c>
      <c r="F155" s="234"/>
      <c r="G155" s="235">
        <f>ROUND(E155*F155,2)</f>
        <v>0</v>
      </c>
      <c r="H155" s="234"/>
      <c r="I155" s="235">
        <f>ROUND(E155*H155,2)</f>
        <v>0</v>
      </c>
      <c r="J155" s="234"/>
      <c r="K155" s="235">
        <f>ROUND(E155*J155,2)</f>
        <v>0</v>
      </c>
      <c r="L155" s="235">
        <v>21</v>
      </c>
      <c r="M155" s="235">
        <f>G155*(1+L155/100)</f>
        <v>0</v>
      </c>
      <c r="N155" s="233">
        <v>0</v>
      </c>
      <c r="O155" s="233">
        <f>ROUND(E155*N155,2)</f>
        <v>0</v>
      </c>
      <c r="P155" s="233">
        <v>0</v>
      </c>
      <c r="Q155" s="233">
        <f>ROUND(E155*P155,2)</f>
        <v>0</v>
      </c>
      <c r="R155" s="235"/>
      <c r="S155" s="235" t="s">
        <v>205</v>
      </c>
      <c r="T155" s="236" t="s">
        <v>179</v>
      </c>
      <c r="U155" s="220">
        <v>0</v>
      </c>
      <c r="V155" s="220">
        <f>ROUND(E155*U155,2)</f>
        <v>0</v>
      </c>
      <c r="W155" s="220"/>
      <c r="X155" s="220" t="s">
        <v>206</v>
      </c>
      <c r="Y155" s="220" t="s">
        <v>181</v>
      </c>
      <c r="Z155" s="209"/>
      <c r="AA155" s="209"/>
      <c r="AB155" s="209"/>
      <c r="AC155" s="209"/>
      <c r="AD155" s="209"/>
      <c r="AE155" s="209"/>
      <c r="AF155" s="209"/>
      <c r="AG155" s="209" t="s">
        <v>342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2" x14ac:dyDescent="0.25">
      <c r="A156" s="216"/>
      <c r="B156" s="217"/>
      <c r="C156" s="243" t="s">
        <v>512</v>
      </c>
      <c r="D156" s="238"/>
      <c r="E156" s="238"/>
      <c r="F156" s="238"/>
      <c r="G156" s="238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09"/>
      <c r="AA156" s="209"/>
      <c r="AB156" s="209"/>
      <c r="AC156" s="209"/>
      <c r="AD156" s="209"/>
      <c r="AE156" s="209"/>
      <c r="AF156" s="209"/>
      <c r="AG156" s="209" t="s">
        <v>184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2" x14ac:dyDescent="0.25">
      <c r="A157" s="216"/>
      <c r="B157" s="217"/>
      <c r="C157" s="244"/>
      <c r="D157" s="240"/>
      <c r="E157" s="240"/>
      <c r="F157" s="240"/>
      <c r="G157" s="24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09"/>
      <c r="AA157" s="209"/>
      <c r="AB157" s="209"/>
      <c r="AC157" s="209"/>
      <c r="AD157" s="209"/>
      <c r="AE157" s="209"/>
      <c r="AF157" s="209"/>
      <c r="AG157" s="209" t="s">
        <v>185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30">
        <v>53</v>
      </c>
      <c r="B158" s="231" t="s">
        <v>540</v>
      </c>
      <c r="C158" s="242" t="s">
        <v>514</v>
      </c>
      <c r="D158" s="232" t="s">
        <v>322</v>
      </c>
      <c r="E158" s="233">
        <v>1</v>
      </c>
      <c r="F158" s="234"/>
      <c r="G158" s="235">
        <f>ROUND(E158*F158,2)</f>
        <v>0</v>
      </c>
      <c r="H158" s="234"/>
      <c r="I158" s="235">
        <f>ROUND(E158*H158,2)</f>
        <v>0</v>
      </c>
      <c r="J158" s="234"/>
      <c r="K158" s="235">
        <f>ROUND(E158*J158,2)</f>
        <v>0</v>
      </c>
      <c r="L158" s="235">
        <v>21</v>
      </c>
      <c r="M158" s="235">
        <f>G158*(1+L158/100)</f>
        <v>0</v>
      </c>
      <c r="N158" s="233">
        <v>0</v>
      </c>
      <c r="O158" s="233">
        <f>ROUND(E158*N158,2)</f>
        <v>0</v>
      </c>
      <c r="P158" s="233">
        <v>0</v>
      </c>
      <c r="Q158" s="233">
        <f>ROUND(E158*P158,2)</f>
        <v>0</v>
      </c>
      <c r="R158" s="235"/>
      <c r="S158" s="235" t="s">
        <v>205</v>
      </c>
      <c r="T158" s="236" t="s">
        <v>179</v>
      </c>
      <c r="U158" s="220">
        <v>0</v>
      </c>
      <c r="V158" s="220">
        <f>ROUND(E158*U158,2)</f>
        <v>0</v>
      </c>
      <c r="W158" s="220"/>
      <c r="X158" s="220" t="s">
        <v>206</v>
      </c>
      <c r="Y158" s="220" t="s">
        <v>181</v>
      </c>
      <c r="Z158" s="209"/>
      <c r="AA158" s="209"/>
      <c r="AB158" s="209"/>
      <c r="AC158" s="209"/>
      <c r="AD158" s="209"/>
      <c r="AE158" s="209"/>
      <c r="AF158" s="209"/>
      <c r="AG158" s="209" t="s">
        <v>342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2" x14ac:dyDescent="0.25">
      <c r="A159" s="216"/>
      <c r="B159" s="217"/>
      <c r="C159" s="243" t="s">
        <v>515</v>
      </c>
      <c r="D159" s="238"/>
      <c r="E159" s="238"/>
      <c r="F159" s="238"/>
      <c r="G159" s="238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09"/>
      <c r="AA159" s="209"/>
      <c r="AB159" s="209"/>
      <c r="AC159" s="209"/>
      <c r="AD159" s="209"/>
      <c r="AE159" s="209"/>
      <c r="AF159" s="209"/>
      <c r="AG159" s="209" t="s">
        <v>184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2" x14ac:dyDescent="0.25">
      <c r="A160" s="216"/>
      <c r="B160" s="217"/>
      <c r="C160" s="244"/>
      <c r="D160" s="240"/>
      <c r="E160" s="240"/>
      <c r="F160" s="240"/>
      <c r="G160" s="24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09"/>
      <c r="AA160" s="209"/>
      <c r="AB160" s="209"/>
      <c r="AC160" s="209"/>
      <c r="AD160" s="209"/>
      <c r="AE160" s="209"/>
      <c r="AF160" s="209"/>
      <c r="AG160" s="209" t="s">
        <v>185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30">
        <v>54</v>
      </c>
      <c r="B161" s="231" t="s">
        <v>541</v>
      </c>
      <c r="C161" s="242" t="s">
        <v>517</v>
      </c>
      <c r="D161" s="232" t="s">
        <v>322</v>
      </c>
      <c r="E161" s="233">
        <v>10</v>
      </c>
      <c r="F161" s="234"/>
      <c r="G161" s="235">
        <f>ROUND(E161*F161,2)</f>
        <v>0</v>
      </c>
      <c r="H161" s="234"/>
      <c r="I161" s="235">
        <f>ROUND(E161*H161,2)</f>
        <v>0</v>
      </c>
      <c r="J161" s="234"/>
      <c r="K161" s="235">
        <f>ROUND(E161*J161,2)</f>
        <v>0</v>
      </c>
      <c r="L161" s="235">
        <v>21</v>
      </c>
      <c r="M161" s="235">
        <f>G161*(1+L161/100)</f>
        <v>0</v>
      </c>
      <c r="N161" s="233">
        <v>0</v>
      </c>
      <c r="O161" s="233">
        <f>ROUND(E161*N161,2)</f>
        <v>0</v>
      </c>
      <c r="P161" s="233">
        <v>0</v>
      </c>
      <c r="Q161" s="233">
        <f>ROUND(E161*P161,2)</f>
        <v>0</v>
      </c>
      <c r="R161" s="235"/>
      <c r="S161" s="235" t="s">
        <v>205</v>
      </c>
      <c r="T161" s="236" t="s">
        <v>179</v>
      </c>
      <c r="U161" s="220">
        <v>0</v>
      </c>
      <c r="V161" s="220">
        <f>ROUND(E161*U161,2)</f>
        <v>0</v>
      </c>
      <c r="W161" s="220"/>
      <c r="X161" s="220" t="s">
        <v>206</v>
      </c>
      <c r="Y161" s="220" t="s">
        <v>181</v>
      </c>
      <c r="Z161" s="209"/>
      <c r="AA161" s="209"/>
      <c r="AB161" s="209"/>
      <c r="AC161" s="209"/>
      <c r="AD161" s="209"/>
      <c r="AE161" s="209"/>
      <c r="AF161" s="209"/>
      <c r="AG161" s="209" t="s">
        <v>342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2" x14ac:dyDescent="0.25">
      <c r="A162" s="216"/>
      <c r="B162" s="217"/>
      <c r="C162" s="243" t="s">
        <v>518</v>
      </c>
      <c r="D162" s="238"/>
      <c r="E162" s="238"/>
      <c r="F162" s="238"/>
      <c r="G162" s="238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09"/>
      <c r="AA162" s="209"/>
      <c r="AB162" s="209"/>
      <c r="AC162" s="209"/>
      <c r="AD162" s="209"/>
      <c r="AE162" s="209"/>
      <c r="AF162" s="209"/>
      <c r="AG162" s="209" t="s">
        <v>184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5">
      <c r="A163" s="216"/>
      <c r="B163" s="217"/>
      <c r="C163" s="244"/>
      <c r="D163" s="240"/>
      <c r="E163" s="240"/>
      <c r="F163" s="240"/>
      <c r="G163" s="240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09"/>
      <c r="AA163" s="209"/>
      <c r="AB163" s="209"/>
      <c r="AC163" s="209"/>
      <c r="AD163" s="209"/>
      <c r="AE163" s="209"/>
      <c r="AF163" s="209"/>
      <c r="AG163" s="209" t="s">
        <v>185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30">
        <v>55</v>
      </c>
      <c r="B164" s="231" t="s">
        <v>542</v>
      </c>
      <c r="C164" s="242" t="s">
        <v>520</v>
      </c>
      <c r="D164" s="232" t="s">
        <v>322</v>
      </c>
      <c r="E164" s="233">
        <v>1</v>
      </c>
      <c r="F164" s="234"/>
      <c r="G164" s="235">
        <f>ROUND(E164*F164,2)</f>
        <v>0</v>
      </c>
      <c r="H164" s="234"/>
      <c r="I164" s="235">
        <f>ROUND(E164*H164,2)</f>
        <v>0</v>
      </c>
      <c r="J164" s="234"/>
      <c r="K164" s="235">
        <f>ROUND(E164*J164,2)</f>
        <v>0</v>
      </c>
      <c r="L164" s="235">
        <v>21</v>
      </c>
      <c r="M164" s="235">
        <f>G164*(1+L164/100)</f>
        <v>0</v>
      </c>
      <c r="N164" s="233">
        <v>0</v>
      </c>
      <c r="O164" s="233">
        <f>ROUND(E164*N164,2)</f>
        <v>0</v>
      </c>
      <c r="P164" s="233">
        <v>0</v>
      </c>
      <c r="Q164" s="233">
        <f>ROUND(E164*P164,2)</f>
        <v>0</v>
      </c>
      <c r="R164" s="235"/>
      <c r="S164" s="235" t="s">
        <v>205</v>
      </c>
      <c r="T164" s="236" t="s">
        <v>179</v>
      </c>
      <c r="U164" s="220">
        <v>0</v>
      </c>
      <c r="V164" s="220">
        <f>ROUND(E164*U164,2)</f>
        <v>0</v>
      </c>
      <c r="W164" s="220"/>
      <c r="X164" s="220" t="s">
        <v>206</v>
      </c>
      <c r="Y164" s="220" t="s">
        <v>181</v>
      </c>
      <c r="Z164" s="209"/>
      <c r="AA164" s="209"/>
      <c r="AB164" s="209"/>
      <c r="AC164" s="209"/>
      <c r="AD164" s="209"/>
      <c r="AE164" s="209"/>
      <c r="AF164" s="209"/>
      <c r="AG164" s="209" t="s">
        <v>342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2" x14ac:dyDescent="0.25">
      <c r="A165" s="216"/>
      <c r="B165" s="217"/>
      <c r="C165" s="243" t="s">
        <v>521</v>
      </c>
      <c r="D165" s="238"/>
      <c r="E165" s="238"/>
      <c r="F165" s="238"/>
      <c r="G165" s="238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09"/>
      <c r="AA165" s="209"/>
      <c r="AB165" s="209"/>
      <c r="AC165" s="209"/>
      <c r="AD165" s="209"/>
      <c r="AE165" s="209"/>
      <c r="AF165" s="209"/>
      <c r="AG165" s="209" t="s">
        <v>184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2" x14ac:dyDescent="0.25">
      <c r="A166" s="216"/>
      <c r="B166" s="217"/>
      <c r="C166" s="244"/>
      <c r="D166" s="240"/>
      <c r="E166" s="240"/>
      <c r="F166" s="240"/>
      <c r="G166" s="240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09"/>
      <c r="AA166" s="209"/>
      <c r="AB166" s="209"/>
      <c r="AC166" s="209"/>
      <c r="AD166" s="209"/>
      <c r="AE166" s="209"/>
      <c r="AF166" s="209"/>
      <c r="AG166" s="209" t="s">
        <v>185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30">
        <v>56</v>
      </c>
      <c r="B167" s="231" t="s">
        <v>543</v>
      </c>
      <c r="C167" s="242" t="s">
        <v>523</v>
      </c>
      <c r="D167" s="232" t="s">
        <v>322</v>
      </c>
      <c r="E167" s="233">
        <v>1</v>
      </c>
      <c r="F167" s="234"/>
      <c r="G167" s="235">
        <f>ROUND(E167*F167,2)</f>
        <v>0</v>
      </c>
      <c r="H167" s="234"/>
      <c r="I167" s="235">
        <f>ROUND(E167*H167,2)</f>
        <v>0</v>
      </c>
      <c r="J167" s="234"/>
      <c r="K167" s="235">
        <f>ROUND(E167*J167,2)</f>
        <v>0</v>
      </c>
      <c r="L167" s="235">
        <v>21</v>
      </c>
      <c r="M167" s="235">
        <f>G167*(1+L167/100)</f>
        <v>0</v>
      </c>
      <c r="N167" s="233">
        <v>0</v>
      </c>
      <c r="O167" s="233">
        <f>ROUND(E167*N167,2)</f>
        <v>0</v>
      </c>
      <c r="P167" s="233">
        <v>0</v>
      </c>
      <c r="Q167" s="233">
        <f>ROUND(E167*P167,2)</f>
        <v>0</v>
      </c>
      <c r="R167" s="235"/>
      <c r="S167" s="235" t="s">
        <v>205</v>
      </c>
      <c r="T167" s="236" t="s">
        <v>179</v>
      </c>
      <c r="U167" s="220">
        <v>0</v>
      </c>
      <c r="V167" s="220">
        <f>ROUND(E167*U167,2)</f>
        <v>0</v>
      </c>
      <c r="W167" s="220"/>
      <c r="X167" s="220" t="s">
        <v>206</v>
      </c>
      <c r="Y167" s="220" t="s">
        <v>181</v>
      </c>
      <c r="Z167" s="209"/>
      <c r="AA167" s="209"/>
      <c r="AB167" s="209"/>
      <c r="AC167" s="209"/>
      <c r="AD167" s="209"/>
      <c r="AE167" s="209"/>
      <c r="AF167" s="209"/>
      <c r="AG167" s="209" t="s">
        <v>342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2" x14ac:dyDescent="0.25">
      <c r="A168" s="216"/>
      <c r="B168" s="217"/>
      <c r="C168" s="243" t="s">
        <v>524</v>
      </c>
      <c r="D168" s="238"/>
      <c r="E168" s="238"/>
      <c r="F168" s="238"/>
      <c r="G168" s="238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09"/>
      <c r="AA168" s="209"/>
      <c r="AB168" s="209"/>
      <c r="AC168" s="209"/>
      <c r="AD168" s="209"/>
      <c r="AE168" s="209"/>
      <c r="AF168" s="209"/>
      <c r="AG168" s="209" t="s">
        <v>184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5">
      <c r="A169" s="216"/>
      <c r="B169" s="217"/>
      <c r="C169" s="244"/>
      <c r="D169" s="240"/>
      <c r="E169" s="240"/>
      <c r="F169" s="240"/>
      <c r="G169" s="24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09"/>
      <c r="AA169" s="209"/>
      <c r="AB169" s="209"/>
      <c r="AC169" s="209"/>
      <c r="AD169" s="209"/>
      <c r="AE169" s="209"/>
      <c r="AF169" s="209"/>
      <c r="AG169" s="209" t="s">
        <v>185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30">
        <v>57</v>
      </c>
      <c r="B170" s="231" t="s">
        <v>544</v>
      </c>
      <c r="C170" s="242" t="s">
        <v>545</v>
      </c>
      <c r="D170" s="232" t="s">
        <v>432</v>
      </c>
      <c r="E170" s="233">
        <v>1</v>
      </c>
      <c r="F170" s="234"/>
      <c r="G170" s="235">
        <f>ROUND(E170*F170,2)</f>
        <v>0</v>
      </c>
      <c r="H170" s="234"/>
      <c r="I170" s="235">
        <f>ROUND(E170*H170,2)</f>
        <v>0</v>
      </c>
      <c r="J170" s="234"/>
      <c r="K170" s="235">
        <f>ROUND(E170*J170,2)</f>
        <v>0</v>
      </c>
      <c r="L170" s="235">
        <v>21</v>
      </c>
      <c r="M170" s="235">
        <f>G170*(1+L170/100)</f>
        <v>0</v>
      </c>
      <c r="N170" s="233">
        <v>0</v>
      </c>
      <c r="O170" s="233">
        <f>ROUND(E170*N170,2)</f>
        <v>0</v>
      </c>
      <c r="P170" s="233">
        <v>0</v>
      </c>
      <c r="Q170" s="233">
        <f>ROUND(E170*P170,2)</f>
        <v>0</v>
      </c>
      <c r="R170" s="235"/>
      <c r="S170" s="235" t="s">
        <v>205</v>
      </c>
      <c r="T170" s="236" t="s">
        <v>179</v>
      </c>
      <c r="U170" s="220">
        <v>0</v>
      </c>
      <c r="V170" s="220">
        <f>ROUND(E170*U170,2)</f>
        <v>0</v>
      </c>
      <c r="W170" s="220"/>
      <c r="X170" s="220" t="s">
        <v>206</v>
      </c>
      <c r="Y170" s="220" t="s">
        <v>181</v>
      </c>
      <c r="Z170" s="209"/>
      <c r="AA170" s="209"/>
      <c r="AB170" s="209"/>
      <c r="AC170" s="209"/>
      <c r="AD170" s="209"/>
      <c r="AE170" s="209"/>
      <c r="AF170" s="209"/>
      <c r="AG170" s="209" t="s">
        <v>342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2" x14ac:dyDescent="0.25">
      <c r="A171" s="216"/>
      <c r="B171" s="217"/>
      <c r="C171" s="257"/>
      <c r="D171" s="252"/>
      <c r="E171" s="252"/>
      <c r="F171" s="252"/>
      <c r="G171" s="252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09"/>
      <c r="AA171" s="209"/>
      <c r="AB171" s="209"/>
      <c r="AC171" s="209"/>
      <c r="AD171" s="209"/>
      <c r="AE171" s="209"/>
      <c r="AF171" s="209"/>
      <c r="AG171" s="209" t="s">
        <v>185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x14ac:dyDescent="0.25">
      <c r="A172" s="223" t="s">
        <v>173</v>
      </c>
      <c r="B172" s="224" t="s">
        <v>107</v>
      </c>
      <c r="C172" s="241" t="s">
        <v>108</v>
      </c>
      <c r="D172" s="225"/>
      <c r="E172" s="226"/>
      <c r="F172" s="227"/>
      <c r="G172" s="227">
        <f>SUMIF(AG173:AG206,"&lt;&gt;NOR",G173:G206)</f>
        <v>0</v>
      </c>
      <c r="H172" s="227"/>
      <c r="I172" s="227">
        <f>SUM(I173:I206)</f>
        <v>0</v>
      </c>
      <c r="J172" s="227"/>
      <c r="K172" s="227">
        <f>SUM(K173:K206)</f>
        <v>0</v>
      </c>
      <c r="L172" s="227"/>
      <c r="M172" s="227">
        <f>SUM(M173:M206)</f>
        <v>0</v>
      </c>
      <c r="N172" s="226"/>
      <c r="O172" s="226">
        <f>SUM(O173:O206)</f>
        <v>0</v>
      </c>
      <c r="P172" s="226"/>
      <c r="Q172" s="226">
        <f>SUM(Q173:Q206)</f>
        <v>0</v>
      </c>
      <c r="R172" s="227"/>
      <c r="S172" s="227"/>
      <c r="T172" s="228"/>
      <c r="U172" s="222"/>
      <c r="V172" s="222">
        <f>SUM(V173:V206)</f>
        <v>0</v>
      </c>
      <c r="W172" s="222"/>
      <c r="X172" s="222"/>
      <c r="Y172" s="222"/>
      <c r="AG172" t="s">
        <v>174</v>
      </c>
    </row>
    <row r="173" spans="1:60" ht="30.6" outlineLevel="1" x14ac:dyDescent="0.25">
      <c r="A173" s="230">
        <v>58</v>
      </c>
      <c r="B173" s="231" t="s">
        <v>546</v>
      </c>
      <c r="C173" s="242" t="s">
        <v>547</v>
      </c>
      <c r="D173" s="232" t="s">
        <v>322</v>
      </c>
      <c r="E173" s="233">
        <v>1</v>
      </c>
      <c r="F173" s="234"/>
      <c r="G173" s="235">
        <f>ROUND(E173*F173,2)</f>
        <v>0</v>
      </c>
      <c r="H173" s="234"/>
      <c r="I173" s="235">
        <f>ROUND(E173*H173,2)</f>
        <v>0</v>
      </c>
      <c r="J173" s="234"/>
      <c r="K173" s="235">
        <f>ROUND(E173*J173,2)</f>
        <v>0</v>
      </c>
      <c r="L173" s="235">
        <v>21</v>
      </c>
      <c r="M173" s="235">
        <f>G173*(1+L173/100)</f>
        <v>0</v>
      </c>
      <c r="N173" s="233">
        <v>0</v>
      </c>
      <c r="O173" s="233">
        <f>ROUND(E173*N173,2)</f>
        <v>0</v>
      </c>
      <c r="P173" s="233">
        <v>0</v>
      </c>
      <c r="Q173" s="233">
        <f>ROUND(E173*P173,2)</f>
        <v>0</v>
      </c>
      <c r="R173" s="235"/>
      <c r="S173" s="235" t="s">
        <v>205</v>
      </c>
      <c r="T173" s="236" t="s">
        <v>179</v>
      </c>
      <c r="U173" s="220">
        <v>0</v>
      </c>
      <c r="V173" s="220">
        <f>ROUND(E173*U173,2)</f>
        <v>0</v>
      </c>
      <c r="W173" s="220"/>
      <c r="X173" s="220" t="s">
        <v>206</v>
      </c>
      <c r="Y173" s="220" t="s">
        <v>181</v>
      </c>
      <c r="Z173" s="209"/>
      <c r="AA173" s="209"/>
      <c r="AB173" s="209"/>
      <c r="AC173" s="209"/>
      <c r="AD173" s="209"/>
      <c r="AE173" s="209"/>
      <c r="AF173" s="209"/>
      <c r="AG173" s="209" t="s">
        <v>342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5">
      <c r="A174" s="216"/>
      <c r="B174" s="217"/>
      <c r="C174" s="243" t="s">
        <v>548</v>
      </c>
      <c r="D174" s="238"/>
      <c r="E174" s="238"/>
      <c r="F174" s="238"/>
      <c r="G174" s="238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09"/>
      <c r="AA174" s="209"/>
      <c r="AB174" s="209"/>
      <c r="AC174" s="209"/>
      <c r="AD174" s="209"/>
      <c r="AE174" s="209"/>
      <c r="AF174" s="209"/>
      <c r="AG174" s="209" t="s">
        <v>184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2" x14ac:dyDescent="0.25">
      <c r="A175" s="216"/>
      <c r="B175" s="217"/>
      <c r="C175" s="244"/>
      <c r="D175" s="240"/>
      <c r="E175" s="240"/>
      <c r="F175" s="240"/>
      <c r="G175" s="240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09"/>
      <c r="AA175" s="209"/>
      <c r="AB175" s="209"/>
      <c r="AC175" s="209"/>
      <c r="AD175" s="209"/>
      <c r="AE175" s="209"/>
      <c r="AF175" s="209"/>
      <c r="AG175" s="209" t="s">
        <v>185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5">
      <c r="A176" s="230">
        <v>59</v>
      </c>
      <c r="B176" s="231" t="s">
        <v>549</v>
      </c>
      <c r="C176" s="242" t="s">
        <v>550</v>
      </c>
      <c r="D176" s="232" t="s">
        <v>322</v>
      </c>
      <c r="E176" s="233">
        <v>4</v>
      </c>
      <c r="F176" s="234"/>
      <c r="G176" s="235">
        <f>ROUND(E176*F176,2)</f>
        <v>0</v>
      </c>
      <c r="H176" s="234"/>
      <c r="I176" s="235">
        <f>ROUND(E176*H176,2)</f>
        <v>0</v>
      </c>
      <c r="J176" s="234"/>
      <c r="K176" s="235">
        <f>ROUND(E176*J176,2)</f>
        <v>0</v>
      </c>
      <c r="L176" s="235">
        <v>21</v>
      </c>
      <c r="M176" s="235">
        <f>G176*(1+L176/100)</f>
        <v>0</v>
      </c>
      <c r="N176" s="233">
        <v>0</v>
      </c>
      <c r="O176" s="233">
        <f>ROUND(E176*N176,2)</f>
        <v>0</v>
      </c>
      <c r="P176" s="233">
        <v>0</v>
      </c>
      <c r="Q176" s="233">
        <f>ROUND(E176*P176,2)</f>
        <v>0</v>
      </c>
      <c r="R176" s="235"/>
      <c r="S176" s="235" t="s">
        <v>205</v>
      </c>
      <c r="T176" s="236" t="s">
        <v>179</v>
      </c>
      <c r="U176" s="220">
        <v>0</v>
      </c>
      <c r="V176" s="220">
        <f>ROUND(E176*U176,2)</f>
        <v>0</v>
      </c>
      <c r="W176" s="220"/>
      <c r="X176" s="220" t="s">
        <v>206</v>
      </c>
      <c r="Y176" s="220" t="s">
        <v>181</v>
      </c>
      <c r="Z176" s="209"/>
      <c r="AA176" s="209"/>
      <c r="AB176" s="209"/>
      <c r="AC176" s="209"/>
      <c r="AD176" s="209"/>
      <c r="AE176" s="209"/>
      <c r="AF176" s="209"/>
      <c r="AG176" s="209" t="s">
        <v>342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2" x14ac:dyDescent="0.25">
      <c r="A177" s="216"/>
      <c r="B177" s="217"/>
      <c r="C177" s="257"/>
      <c r="D177" s="252"/>
      <c r="E177" s="252"/>
      <c r="F177" s="252"/>
      <c r="G177" s="252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09"/>
      <c r="AA177" s="209"/>
      <c r="AB177" s="209"/>
      <c r="AC177" s="209"/>
      <c r="AD177" s="209"/>
      <c r="AE177" s="209"/>
      <c r="AF177" s="209"/>
      <c r="AG177" s="209" t="s">
        <v>185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5">
      <c r="A178" s="230">
        <v>60</v>
      </c>
      <c r="B178" s="231" t="s">
        <v>551</v>
      </c>
      <c r="C178" s="242" t="s">
        <v>552</v>
      </c>
      <c r="D178" s="232" t="s">
        <v>322</v>
      </c>
      <c r="E178" s="233">
        <v>1</v>
      </c>
      <c r="F178" s="234"/>
      <c r="G178" s="235">
        <f>ROUND(E178*F178,2)</f>
        <v>0</v>
      </c>
      <c r="H178" s="234"/>
      <c r="I178" s="235">
        <f>ROUND(E178*H178,2)</f>
        <v>0</v>
      </c>
      <c r="J178" s="234"/>
      <c r="K178" s="235">
        <f>ROUND(E178*J178,2)</f>
        <v>0</v>
      </c>
      <c r="L178" s="235">
        <v>21</v>
      </c>
      <c r="M178" s="235">
        <f>G178*(1+L178/100)</f>
        <v>0</v>
      </c>
      <c r="N178" s="233">
        <v>0</v>
      </c>
      <c r="O178" s="233">
        <f>ROUND(E178*N178,2)</f>
        <v>0</v>
      </c>
      <c r="P178" s="233">
        <v>0</v>
      </c>
      <c r="Q178" s="233">
        <f>ROUND(E178*P178,2)</f>
        <v>0</v>
      </c>
      <c r="R178" s="235"/>
      <c r="S178" s="235" t="s">
        <v>205</v>
      </c>
      <c r="T178" s="236" t="s">
        <v>179</v>
      </c>
      <c r="U178" s="220">
        <v>0</v>
      </c>
      <c r="V178" s="220">
        <f>ROUND(E178*U178,2)</f>
        <v>0</v>
      </c>
      <c r="W178" s="220"/>
      <c r="X178" s="220" t="s">
        <v>206</v>
      </c>
      <c r="Y178" s="220" t="s">
        <v>181</v>
      </c>
      <c r="Z178" s="209"/>
      <c r="AA178" s="209"/>
      <c r="AB178" s="209"/>
      <c r="AC178" s="209"/>
      <c r="AD178" s="209"/>
      <c r="AE178" s="209"/>
      <c r="AF178" s="209"/>
      <c r="AG178" s="209" t="s">
        <v>342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2" x14ac:dyDescent="0.25">
      <c r="A179" s="216"/>
      <c r="B179" s="217"/>
      <c r="C179" s="257"/>
      <c r="D179" s="252"/>
      <c r="E179" s="252"/>
      <c r="F179" s="252"/>
      <c r="G179" s="252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09"/>
      <c r="AA179" s="209"/>
      <c r="AB179" s="209"/>
      <c r="AC179" s="209"/>
      <c r="AD179" s="209"/>
      <c r="AE179" s="209"/>
      <c r="AF179" s="209"/>
      <c r="AG179" s="209" t="s">
        <v>185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5">
      <c r="A180" s="230">
        <v>61</v>
      </c>
      <c r="B180" s="231" t="s">
        <v>553</v>
      </c>
      <c r="C180" s="242" t="s">
        <v>554</v>
      </c>
      <c r="D180" s="232" t="s">
        <v>322</v>
      </c>
      <c r="E180" s="233">
        <v>1</v>
      </c>
      <c r="F180" s="234"/>
      <c r="G180" s="235">
        <f>ROUND(E180*F180,2)</f>
        <v>0</v>
      </c>
      <c r="H180" s="234"/>
      <c r="I180" s="235">
        <f>ROUND(E180*H180,2)</f>
        <v>0</v>
      </c>
      <c r="J180" s="234"/>
      <c r="K180" s="235">
        <f>ROUND(E180*J180,2)</f>
        <v>0</v>
      </c>
      <c r="L180" s="235">
        <v>21</v>
      </c>
      <c r="M180" s="235">
        <f>G180*(1+L180/100)</f>
        <v>0</v>
      </c>
      <c r="N180" s="233">
        <v>0</v>
      </c>
      <c r="O180" s="233">
        <f>ROUND(E180*N180,2)</f>
        <v>0</v>
      </c>
      <c r="P180" s="233">
        <v>0</v>
      </c>
      <c r="Q180" s="233">
        <f>ROUND(E180*P180,2)</f>
        <v>0</v>
      </c>
      <c r="R180" s="235"/>
      <c r="S180" s="235" t="s">
        <v>205</v>
      </c>
      <c r="T180" s="236" t="s">
        <v>179</v>
      </c>
      <c r="U180" s="220">
        <v>0</v>
      </c>
      <c r="V180" s="220">
        <f>ROUND(E180*U180,2)</f>
        <v>0</v>
      </c>
      <c r="W180" s="220"/>
      <c r="X180" s="220" t="s">
        <v>206</v>
      </c>
      <c r="Y180" s="220" t="s">
        <v>181</v>
      </c>
      <c r="Z180" s="209"/>
      <c r="AA180" s="209"/>
      <c r="AB180" s="209"/>
      <c r="AC180" s="209"/>
      <c r="AD180" s="209"/>
      <c r="AE180" s="209"/>
      <c r="AF180" s="209"/>
      <c r="AG180" s="209" t="s">
        <v>342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2" x14ac:dyDescent="0.25">
      <c r="A181" s="216"/>
      <c r="B181" s="217"/>
      <c r="C181" s="257"/>
      <c r="D181" s="252"/>
      <c r="E181" s="252"/>
      <c r="F181" s="252"/>
      <c r="G181" s="252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09"/>
      <c r="AA181" s="209"/>
      <c r="AB181" s="209"/>
      <c r="AC181" s="209"/>
      <c r="AD181" s="209"/>
      <c r="AE181" s="209"/>
      <c r="AF181" s="209"/>
      <c r="AG181" s="209" t="s">
        <v>185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30">
        <v>62</v>
      </c>
      <c r="B182" s="231" t="s">
        <v>555</v>
      </c>
      <c r="C182" s="242" t="s">
        <v>556</v>
      </c>
      <c r="D182" s="232" t="s">
        <v>322</v>
      </c>
      <c r="E182" s="233">
        <v>1</v>
      </c>
      <c r="F182" s="234"/>
      <c r="G182" s="235">
        <f>ROUND(E182*F182,2)</f>
        <v>0</v>
      </c>
      <c r="H182" s="234"/>
      <c r="I182" s="235">
        <f>ROUND(E182*H182,2)</f>
        <v>0</v>
      </c>
      <c r="J182" s="234"/>
      <c r="K182" s="235">
        <f>ROUND(E182*J182,2)</f>
        <v>0</v>
      </c>
      <c r="L182" s="235">
        <v>21</v>
      </c>
      <c r="M182" s="235">
        <f>G182*(1+L182/100)</f>
        <v>0</v>
      </c>
      <c r="N182" s="233">
        <v>0</v>
      </c>
      <c r="O182" s="233">
        <f>ROUND(E182*N182,2)</f>
        <v>0</v>
      </c>
      <c r="P182" s="233">
        <v>0</v>
      </c>
      <c r="Q182" s="233">
        <f>ROUND(E182*P182,2)</f>
        <v>0</v>
      </c>
      <c r="R182" s="235"/>
      <c r="S182" s="235" t="s">
        <v>205</v>
      </c>
      <c r="T182" s="236" t="s">
        <v>179</v>
      </c>
      <c r="U182" s="220">
        <v>0</v>
      </c>
      <c r="V182" s="220">
        <f>ROUND(E182*U182,2)</f>
        <v>0</v>
      </c>
      <c r="W182" s="220"/>
      <c r="X182" s="220" t="s">
        <v>206</v>
      </c>
      <c r="Y182" s="220" t="s">
        <v>181</v>
      </c>
      <c r="Z182" s="209"/>
      <c r="AA182" s="209"/>
      <c r="AB182" s="209"/>
      <c r="AC182" s="209"/>
      <c r="AD182" s="209"/>
      <c r="AE182" s="209"/>
      <c r="AF182" s="209"/>
      <c r="AG182" s="209" t="s">
        <v>342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2" x14ac:dyDescent="0.25">
      <c r="A183" s="216"/>
      <c r="B183" s="217"/>
      <c r="C183" s="257"/>
      <c r="D183" s="252"/>
      <c r="E183" s="252"/>
      <c r="F183" s="252"/>
      <c r="G183" s="252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09"/>
      <c r="AA183" s="209"/>
      <c r="AB183" s="209"/>
      <c r="AC183" s="209"/>
      <c r="AD183" s="209"/>
      <c r="AE183" s="209"/>
      <c r="AF183" s="209"/>
      <c r="AG183" s="209" t="s">
        <v>185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30">
        <v>63</v>
      </c>
      <c r="B184" s="231" t="s">
        <v>557</v>
      </c>
      <c r="C184" s="242" t="s">
        <v>558</v>
      </c>
      <c r="D184" s="232" t="s">
        <v>432</v>
      </c>
      <c r="E184" s="233">
        <v>1</v>
      </c>
      <c r="F184" s="234"/>
      <c r="G184" s="235">
        <f>ROUND(E184*F184,2)</f>
        <v>0</v>
      </c>
      <c r="H184" s="234"/>
      <c r="I184" s="235">
        <f>ROUND(E184*H184,2)</f>
        <v>0</v>
      </c>
      <c r="J184" s="234"/>
      <c r="K184" s="235">
        <f>ROUND(E184*J184,2)</f>
        <v>0</v>
      </c>
      <c r="L184" s="235">
        <v>21</v>
      </c>
      <c r="M184" s="235">
        <f>G184*(1+L184/100)</f>
        <v>0</v>
      </c>
      <c r="N184" s="233">
        <v>0</v>
      </c>
      <c r="O184" s="233">
        <f>ROUND(E184*N184,2)</f>
        <v>0</v>
      </c>
      <c r="P184" s="233">
        <v>0</v>
      </c>
      <c r="Q184" s="233">
        <f>ROUND(E184*P184,2)</f>
        <v>0</v>
      </c>
      <c r="R184" s="235"/>
      <c r="S184" s="235" t="s">
        <v>205</v>
      </c>
      <c r="T184" s="236" t="s">
        <v>179</v>
      </c>
      <c r="U184" s="220">
        <v>0</v>
      </c>
      <c r="V184" s="220">
        <f>ROUND(E184*U184,2)</f>
        <v>0</v>
      </c>
      <c r="W184" s="220"/>
      <c r="X184" s="220" t="s">
        <v>206</v>
      </c>
      <c r="Y184" s="220" t="s">
        <v>181</v>
      </c>
      <c r="Z184" s="209"/>
      <c r="AA184" s="209"/>
      <c r="AB184" s="209"/>
      <c r="AC184" s="209"/>
      <c r="AD184" s="209"/>
      <c r="AE184" s="209"/>
      <c r="AF184" s="209"/>
      <c r="AG184" s="209" t="s">
        <v>342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2" x14ac:dyDescent="0.25">
      <c r="A185" s="216"/>
      <c r="B185" s="217"/>
      <c r="C185" s="257"/>
      <c r="D185" s="252"/>
      <c r="E185" s="252"/>
      <c r="F185" s="252"/>
      <c r="G185" s="252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09"/>
      <c r="AA185" s="209"/>
      <c r="AB185" s="209"/>
      <c r="AC185" s="209"/>
      <c r="AD185" s="209"/>
      <c r="AE185" s="209"/>
      <c r="AF185" s="209"/>
      <c r="AG185" s="209" t="s">
        <v>185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ht="20.399999999999999" outlineLevel="1" x14ac:dyDescent="0.25">
      <c r="A186" s="230">
        <v>64</v>
      </c>
      <c r="B186" s="231" t="s">
        <v>559</v>
      </c>
      <c r="C186" s="242" t="s">
        <v>560</v>
      </c>
      <c r="D186" s="232" t="s">
        <v>432</v>
      </c>
      <c r="E186" s="233">
        <v>1</v>
      </c>
      <c r="F186" s="234"/>
      <c r="G186" s="235">
        <f>ROUND(E186*F186,2)</f>
        <v>0</v>
      </c>
      <c r="H186" s="234"/>
      <c r="I186" s="235">
        <f>ROUND(E186*H186,2)</f>
        <v>0</v>
      </c>
      <c r="J186" s="234"/>
      <c r="K186" s="235">
        <f>ROUND(E186*J186,2)</f>
        <v>0</v>
      </c>
      <c r="L186" s="235">
        <v>21</v>
      </c>
      <c r="M186" s="235">
        <f>G186*(1+L186/100)</f>
        <v>0</v>
      </c>
      <c r="N186" s="233">
        <v>0</v>
      </c>
      <c r="O186" s="233">
        <f>ROUND(E186*N186,2)</f>
        <v>0</v>
      </c>
      <c r="P186" s="233">
        <v>0</v>
      </c>
      <c r="Q186" s="233">
        <f>ROUND(E186*P186,2)</f>
        <v>0</v>
      </c>
      <c r="R186" s="235"/>
      <c r="S186" s="235" t="s">
        <v>205</v>
      </c>
      <c r="T186" s="236" t="s">
        <v>179</v>
      </c>
      <c r="U186" s="220">
        <v>0</v>
      </c>
      <c r="V186" s="220">
        <f>ROUND(E186*U186,2)</f>
        <v>0</v>
      </c>
      <c r="W186" s="220"/>
      <c r="X186" s="220" t="s">
        <v>206</v>
      </c>
      <c r="Y186" s="220" t="s">
        <v>181</v>
      </c>
      <c r="Z186" s="209"/>
      <c r="AA186" s="209"/>
      <c r="AB186" s="209"/>
      <c r="AC186" s="209"/>
      <c r="AD186" s="209"/>
      <c r="AE186" s="209"/>
      <c r="AF186" s="209"/>
      <c r="AG186" s="209" t="s">
        <v>342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2" x14ac:dyDescent="0.25">
      <c r="A187" s="216"/>
      <c r="B187" s="217"/>
      <c r="C187" s="243" t="s">
        <v>561</v>
      </c>
      <c r="D187" s="238"/>
      <c r="E187" s="238"/>
      <c r="F187" s="238"/>
      <c r="G187" s="238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09"/>
      <c r="AA187" s="209"/>
      <c r="AB187" s="209"/>
      <c r="AC187" s="209"/>
      <c r="AD187" s="209"/>
      <c r="AE187" s="209"/>
      <c r="AF187" s="209"/>
      <c r="AG187" s="209" t="s">
        <v>184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2" x14ac:dyDescent="0.25">
      <c r="A188" s="216"/>
      <c r="B188" s="217"/>
      <c r="C188" s="244"/>
      <c r="D188" s="240"/>
      <c r="E188" s="240"/>
      <c r="F188" s="240"/>
      <c r="G188" s="24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09"/>
      <c r="AA188" s="209"/>
      <c r="AB188" s="209"/>
      <c r="AC188" s="209"/>
      <c r="AD188" s="209"/>
      <c r="AE188" s="209"/>
      <c r="AF188" s="209"/>
      <c r="AG188" s="209" t="s">
        <v>185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ht="20.399999999999999" outlineLevel="1" x14ac:dyDescent="0.25">
      <c r="A189" s="230">
        <v>65</v>
      </c>
      <c r="B189" s="231" t="s">
        <v>562</v>
      </c>
      <c r="C189" s="242" t="s">
        <v>563</v>
      </c>
      <c r="D189" s="232" t="s">
        <v>432</v>
      </c>
      <c r="E189" s="233">
        <v>1</v>
      </c>
      <c r="F189" s="234"/>
      <c r="G189" s="235">
        <f>ROUND(E189*F189,2)</f>
        <v>0</v>
      </c>
      <c r="H189" s="234"/>
      <c r="I189" s="235">
        <f>ROUND(E189*H189,2)</f>
        <v>0</v>
      </c>
      <c r="J189" s="234"/>
      <c r="K189" s="235">
        <f>ROUND(E189*J189,2)</f>
        <v>0</v>
      </c>
      <c r="L189" s="235">
        <v>21</v>
      </c>
      <c r="M189" s="235">
        <f>G189*(1+L189/100)</f>
        <v>0</v>
      </c>
      <c r="N189" s="233">
        <v>0</v>
      </c>
      <c r="O189" s="233">
        <f>ROUND(E189*N189,2)</f>
        <v>0</v>
      </c>
      <c r="P189" s="233">
        <v>0</v>
      </c>
      <c r="Q189" s="233">
        <f>ROUND(E189*P189,2)</f>
        <v>0</v>
      </c>
      <c r="R189" s="235"/>
      <c r="S189" s="235" t="s">
        <v>205</v>
      </c>
      <c r="T189" s="236" t="s">
        <v>179</v>
      </c>
      <c r="U189" s="220">
        <v>0</v>
      </c>
      <c r="V189" s="220">
        <f>ROUND(E189*U189,2)</f>
        <v>0</v>
      </c>
      <c r="W189" s="220"/>
      <c r="X189" s="220" t="s">
        <v>206</v>
      </c>
      <c r="Y189" s="220" t="s">
        <v>181</v>
      </c>
      <c r="Z189" s="209"/>
      <c r="AA189" s="209"/>
      <c r="AB189" s="209"/>
      <c r="AC189" s="209"/>
      <c r="AD189" s="209"/>
      <c r="AE189" s="209"/>
      <c r="AF189" s="209"/>
      <c r="AG189" s="209" t="s">
        <v>342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2" x14ac:dyDescent="0.25">
      <c r="A190" s="216"/>
      <c r="B190" s="217"/>
      <c r="C190" s="243" t="s">
        <v>561</v>
      </c>
      <c r="D190" s="238"/>
      <c r="E190" s="238"/>
      <c r="F190" s="238"/>
      <c r="G190" s="238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09"/>
      <c r="AA190" s="209"/>
      <c r="AB190" s="209"/>
      <c r="AC190" s="209"/>
      <c r="AD190" s="209"/>
      <c r="AE190" s="209"/>
      <c r="AF190" s="209"/>
      <c r="AG190" s="209" t="s">
        <v>184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5">
      <c r="A191" s="216"/>
      <c r="B191" s="217"/>
      <c r="C191" s="244"/>
      <c r="D191" s="240"/>
      <c r="E191" s="240"/>
      <c r="F191" s="240"/>
      <c r="G191" s="24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09"/>
      <c r="AA191" s="209"/>
      <c r="AB191" s="209"/>
      <c r="AC191" s="209"/>
      <c r="AD191" s="209"/>
      <c r="AE191" s="209"/>
      <c r="AF191" s="209"/>
      <c r="AG191" s="209" t="s">
        <v>185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ht="20.399999999999999" outlineLevel="1" x14ac:dyDescent="0.25">
      <c r="A192" s="230">
        <v>66</v>
      </c>
      <c r="B192" s="231" t="s">
        <v>564</v>
      </c>
      <c r="C192" s="242" t="s">
        <v>565</v>
      </c>
      <c r="D192" s="232" t="s">
        <v>432</v>
      </c>
      <c r="E192" s="233">
        <v>1</v>
      </c>
      <c r="F192" s="234"/>
      <c r="G192" s="235">
        <f>ROUND(E192*F192,2)</f>
        <v>0</v>
      </c>
      <c r="H192" s="234"/>
      <c r="I192" s="235">
        <f>ROUND(E192*H192,2)</f>
        <v>0</v>
      </c>
      <c r="J192" s="234"/>
      <c r="K192" s="235">
        <f>ROUND(E192*J192,2)</f>
        <v>0</v>
      </c>
      <c r="L192" s="235">
        <v>21</v>
      </c>
      <c r="M192" s="235">
        <f>G192*(1+L192/100)</f>
        <v>0</v>
      </c>
      <c r="N192" s="233">
        <v>0</v>
      </c>
      <c r="O192" s="233">
        <f>ROUND(E192*N192,2)</f>
        <v>0</v>
      </c>
      <c r="P192" s="233">
        <v>0</v>
      </c>
      <c r="Q192" s="233">
        <f>ROUND(E192*P192,2)</f>
        <v>0</v>
      </c>
      <c r="R192" s="235"/>
      <c r="S192" s="235" t="s">
        <v>205</v>
      </c>
      <c r="T192" s="236" t="s">
        <v>179</v>
      </c>
      <c r="U192" s="220">
        <v>0</v>
      </c>
      <c r="V192" s="220">
        <f>ROUND(E192*U192,2)</f>
        <v>0</v>
      </c>
      <c r="W192" s="220"/>
      <c r="X192" s="220" t="s">
        <v>206</v>
      </c>
      <c r="Y192" s="220" t="s">
        <v>181</v>
      </c>
      <c r="Z192" s="209"/>
      <c r="AA192" s="209"/>
      <c r="AB192" s="209"/>
      <c r="AC192" s="209"/>
      <c r="AD192" s="209"/>
      <c r="AE192" s="209"/>
      <c r="AF192" s="209"/>
      <c r="AG192" s="209" t="s">
        <v>342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2" x14ac:dyDescent="0.25">
      <c r="A193" s="216"/>
      <c r="B193" s="217"/>
      <c r="C193" s="243" t="s">
        <v>561</v>
      </c>
      <c r="D193" s="238"/>
      <c r="E193" s="238"/>
      <c r="F193" s="238"/>
      <c r="G193" s="238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09"/>
      <c r="AA193" s="209"/>
      <c r="AB193" s="209"/>
      <c r="AC193" s="209"/>
      <c r="AD193" s="209"/>
      <c r="AE193" s="209"/>
      <c r="AF193" s="209"/>
      <c r="AG193" s="209" t="s">
        <v>184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5">
      <c r="A194" s="216"/>
      <c r="B194" s="217"/>
      <c r="C194" s="244"/>
      <c r="D194" s="240"/>
      <c r="E194" s="240"/>
      <c r="F194" s="240"/>
      <c r="G194" s="24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09"/>
      <c r="AA194" s="209"/>
      <c r="AB194" s="209"/>
      <c r="AC194" s="209"/>
      <c r="AD194" s="209"/>
      <c r="AE194" s="209"/>
      <c r="AF194" s="209"/>
      <c r="AG194" s="209" t="s">
        <v>185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30">
        <v>67</v>
      </c>
      <c r="B195" s="231" t="s">
        <v>566</v>
      </c>
      <c r="C195" s="242" t="s">
        <v>567</v>
      </c>
      <c r="D195" s="232" t="s">
        <v>322</v>
      </c>
      <c r="E195" s="233">
        <v>1</v>
      </c>
      <c r="F195" s="234"/>
      <c r="G195" s="235">
        <f>ROUND(E195*F195,2)</f>
        <v>0</v>
      </c>
      <c r="H195" s="234"/>
      <c r="I195" s="235">
        <f>ROUND(E195*H195,2)</f>
        <v>0</v>
      </c>
      <c r="J195" s="234"/>
      <c r="K195" s="235">
        <f>ROUND(E195*J195,2)</f>
        <v>0</v>
      </c>
      <c r="L195" s="235">
        <v>21</v>
      </c>
      <c r="M195" s="235">
        <f>G195*(1+L195/100)</f>
        <v>0</v>
      </c>
      <c r="N195" s="233">
        <v>0</v>
      </c>
      <c r="O195" s="233">
        <f>ROUND(E195*N195,2)</f>
        <v>0</v>
      </c>
      <c r="P195" s="233">
        <v>0</v>
      </c>
      <c r="Q195" s="233">
        <f>ROUND(E195*P195,2)</f>
        <v>0</v>
      </c>
      <c r="R195" s="235"/>
      <c r="S195" s="235" t="s">
        <v>205</v>
      </c>
      <c r="T195" s="236" t="s">
        <v>179</v>
      </c>
      <c r="U195" s="220">
        <v>0</v>
      </c>
      <c r="V195" s="220">
        <f>ROUND(E195*U195,2)</f>
        <v>0</v>
      </c>
      <c r="W195" s="220"/>
      <c r="X195" s="220" t="s">
        <v>206</v>
      </c>
      <c r="Y195" s="220" t="s">
        <v>181</v>
      </c>
      <c r="Z195" s="209"/>
      <c r="AA195" s="209"/>
      <c r="AB195" s="209"/>
      <c r="AC195" s="209"/>
      <c r="AD195" s="209"/>
      <c r="AE195" s="209"/>
      <c r="AF195" s="209"/>
      <c r="AG195" s="209" t="s">
        <v>342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2" x14ac:dyDescent="0.25">
      <c r="A196" s="216"/>
      <c r="B196" s="217"/>
      <c r="C196" s="257"/>
      <c r="D196" s="252"/>
      <c r="E196" s="252"/>
      <c r="F196" s="252"/>
      <c r="G196" s="252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09"/>
      <c r="AA196" s="209"/>
      <c r="AB196" s="209"/>
      <c r="AC196" s="209"/>
      <c r="AD196" s="209"/>
      <c r="AE196" s="209"/>
      <c r="AF196" s="209"/>
      <c r="AG196" s="209" t="s">
        <v>185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30">
        <v>68</v>
      </c>
      <c r="B197" s="231" t="s">
        <v>568</v>
      </c>
      <c r="C197" s="242" t="s">
        <v>569</v>
      </c>
      <c r="D197" s="232" t="s">
        <v>322</v>
      </c>
      <c r="E197" s="233">
        <v>2</v>
      </c>
      <c r="F197" s="234"/>
      <c r="G197" s="235">
        <f>ROUND(E197*F197,2)</f>
        <v>0</v>
      </c>
      <c r="H197" s="234"/>
      <c r="I197" s="235">
        <f>ROUND(E197*H197,2)</f>
        <v>0</v>
      </c>
      <c r="J197" s="234"/>
      <c r="K197" s="235">
        <f>ROUND(E197*J197,2)</f>
        <v>0</v>
      </c>
      <c r="L197" s="235">
        <v>21</v>
      </c>
      <c r="M197" s="235">
        <f>G197*(1+L197/100)</f>
        <v>0</v>
      </c>
      <c r="N197" s="233">
        <v>0</v>
      </c>
      <c r="O197" s="233">
        <f>ROUND(E197*N197,2)</f>
        <v>0</v>
      </c>
      <c r="P197" s="233">
        <v>0</v>
      </c>
      <c r="Q197" s="233">
        <f>ROUND(E197*P197,2)</f>
        <v>0</v>
      </c>
      <c r="R197" s="235"/>
      <c r="S197" s="235" t="s">
        <v>205</v>
      </c>
      <c r="T197" s="236" t="s">
        <v>179</v>
      </c>
      <c r="U197" s="220">
        <v>0</v>
      </c>
      <c r="V197" s="220">
        <f>ROUND(E197*U197,2)</f>
        <v>0</v>
      </c>
      <c r="W197" s="220"/>
      <c r="X197" s="220" t="s">
        <v>206</v>
      </c>
      <c r="Y197" s="220" t="s">
        <v>181</v>
      </c>
      <c r="Z197" s="209"/>
      <c r="AA197" s="209"/>
      <c r="AB197" s="209"/>
      <c r="AC197" s="209"/>
      <c r="AD197" s="209"/>
      <c r="AE197" s="209"/>
      <c r="AF197" s="209"/>
      <c r="AG197" s="209" t="s">
        <v>342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2" x14ac:dyDescent="0.25">
      <c r="A198" s="216"/>
      <c r="B198" s="217"/>
      <c r="C198" s="257"/>
      <c r="D198" s="252"/>
      <c r="E198" s="252"/>
      <c r="F198" s="252"/>
      <c r="G198" s="252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09"/>
      <c r="AA198" s="209"/>
      <c r="AB198" s="209"/>
      <c r="AC198" s="209"/>
      <c r="AD198" s="209"/>
      <c r="AE198" s="209"/>
      <c r="AF198" s="209"/>
      <c r="AG198" s="209" t="s">
        <v>185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30">
        <v>69</v>
      </c>
      <c r="B199" s="231" t="s">
        <v>570</v>
      </c>
      <c r="C199" s="242" t="s">
        <v>571</v>
      </c>
      <c r="D199" s="232" t="s">
        <v>572</v>
      </c>
      <c r="E199" s="233">
        <v>6</v>
      </c>
      <c r="F199" s="234"/>
      <c r="G199" s="235">
        <f>ROUND(E199*F199,2)</f>
        <v>0</v>
      </c>
      <c r="H199" s="234"/>
      <c r="I199" s="235">
        <f>ROUND(E199*H199,2)</f>
        <v>0</v>
      </c>
      <c r="J199" s="234"/>
      <c r="K199" s="235">
        <f>ROUND(E199*J199,2)</f>
        <v>0</v>
      </c>
      <c r="L199" s="235">
        <v>21</v>
      </c>
      <c r="M199" s="235">
        <f>G199*(1+L199/100)</f>
        <v>0</v>
      </c>
      <c r="N199" s="233">
        <v>0</v>
      </c>
      <c r="O199" s="233">
        <f>ROUND(E199*N199,2)</f>
        <v>0</v>
      </c>
      <c r="P199" s="233">
        <v>0</v>
      </c>
      <c r="Q199" s="233">
        <f>ROUND(E199*P199,2)</f>
        <v>0</v>
      </c>
      <c r="R199" s="235"/>
      <c r="S199" s="235" t="s">
        <v>205</v>
      </c>
      <c r="T199" s="236" t="s">
        <v>179</v>
      </c>
      <c r="U199" s="220">
        <v>0</v>
      </c>
      <c r="V199" s="220">
        <f>ROUND(E199*U199,2)</f>
        <v>0</v>
      </c>
      <c r="W199" s="220"/>
      <c r="X199" s="220" t="s">
        <v>206</v>
      </c>
      <c r="Y199" s="220" t="s">
        <v>181</v>
      </c>
      <c r="Z199" s="209"/>
      <c r="AA199" s="209"/>
      <c r="AB199" s="209"/>
      <c r="AC199" s="209"/>
      <c r="AD199" s="209"/>
      <c r="AE199" s="209"/>
      <c r="AF199" s="209"/>
      <c r="AG199" s="209" t="s">
        <v>342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2" x14ac:dyDescent="0.25">
      <c r="A200" s="216"/>
      <c r="B200" s="217"/>
      <c r="C200" s="257"/>
      <c r="D200" s="252"/>
      <c r="E200" s="252"/>
      <c r="F200" s="252"/>
      <c r="G200" s="252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09"/>
      <c r="AA200" s="209"/>
      <c r="AB200" s="209"/>
      <c r="AC200" s="209"/>
      <c r="AD200" s="209"/>
      <c r="AE200" s="209"/>
      <c r="AF200" s="209"/>
      <c r="AG200" s="209" t="s">
        <v>185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30">
        <v>70</v>
      </c>
      <c r="B201" s="231" t="s">
        <v>573</v>
      </c>
      <c r="C201" s="242" t="s">
        <v>574</v>
      </c>
      <c r="D201" s="232" t="s">
        <v>322</v>
      </c>
      <c r="E201" s="233">
        <v>1</v>
      </c>
      <c r="F201" s="234"/>
      <c r="G201" s="235">
        <f>ROUND(E201*F201,2)</f>
        <v>0</v>
      </c>
      <c r="H201" s="234"/>
      <c r="I201" s="235">
        <f>ROUND(E201*H201,2)</f>
        <v>0</v>
      </c>
      <c r="J201" s="234"/>
      <c r="K201" s="235">
        <f>ROUND(E201*J201,2)</f>
        <v>0</v>
      </c>
      <c r="L201" s="235">
        <v>21</v>
      </c>
      <c r="M201" s="235">
        <f>G201*(1+L201/100)</f>
        <v>0</v>
      </c>
      <c r="N201" s="233">
        <v>0</v>
      </c>
      <c r="O201" s="233">
        <f>ROUND(E201*N201,2)</f>
        <v>0</v>
      </c>
      <c r="P201" s="233">
        <v>0</v>
      </c>
      <c r="Q201" s="233">
        <f>ROUND(E201*P201,2)</f>
        <v>0</v>
      </c>
      <c r="R201" s="235"/>
      <c r="S201" s="235" t="s">
        <v>205</v>
      </c>
      <c r="T201" s="236" t="s">
        <v>179</v>
      </c>
      <c r="U201" s="220">
        <v>0</v>
      </c>
      <c r="V201" s="220">
        <f>ROUND(E201*U201,2)</f>
        <v>0</v>
      </c>
      <c r="W201" s="220"/>
      <c r="X201" s="220" t="s">
        <v>206</v>
      </c>
      <c r="Y201" s="220" t="s">
        <v>181</v>
      </c>
      <c r="Z201" s="209"/>
      <c r="AA201" s="209"/>
      <c r="AB201" s="209"/>
      <c r="AC201" s="209"/>
      <c r="AD201" s="209"/>
      <c r="AE201" s="209"/>
      <c r="AF201" s="209"/>
      <c r="AG201" s="209" t="s">
        <v>342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2" x14ac:dyDescent="0.25">
      <c r="A202" s="216"/>
      <c r="B202" s="217"/>
      <c r="C202" s="257"/>
      <c r="D202" s="252"/>
      <c r="E202" s="252"/>
      <c r="F202" s="252"/>
      <c r="G202" s="252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09"/>
      <c r="AA202" s="209"/>
      <c r="AB202" s="209"/>
      <c r="AC202" s="209"/>
      <c r="AD202" s="209"/>
      <c r="AE202" s="209"/>
      <c r="AF202" s="209"/>
      <c r="AG202" s="209" t="s">
        <v>185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30">
        <v>71</v>
      </c>
      <c r="B203" s="231" t="s">
        <v>575</v>
      </c>
      <c r="C203" s="242" t="s">
        <v>576</v>
      </c>
      <c r="D203" s="232" t="s">
        <v>322</v>
      </c>
      <c r="E203" s="233">
        <v>1</v>
      </c>
      <c r="F203" s="234"/>
      <c r="G203" s="235">
        <f>ROUND(E203*F203,2)</f>
        <v>0</v>
      </c>
      <c r="H203" s="234"/>
      <c r="I203" s="235">
        <f>ROUND(E203*H203,2)</f>
        <v>0</v>
      </c>
      <c r="J203" s="234"/>
      <c r="K203" s="235">
        <f>ROUND(E203*J203,2)</f>
        <v>0</v>
      </c>
      <c r="L203" s="235">
        <v>21</v>
      </c>
      <c r="M203" s="235">
        <f>G203*(1+L203/100)</f>
        <v>0</v>
      </c>
      <c r="N203" s="233">
        <v>0</v>
      </c>
      <c r="O203" s="233">
        <f>ROUND(E203*N203,2)</f>
        <v>0</v>
      </c>
      <c r="P203" s="233">
        <v>0</v>
      </c>
      <c r="Q203" s="233">
        <f>ROUND(E203*P203,2)</f>
        <v>0</v>
      </c>
      <c r="R203" s="235"/>
      <c r="S203" s="235" t="s">
        <v>205</v>
      </c>
      <c r="T203" s="236" t="s">
        <v>179</v>
      </c>
      <c r="U203" s="220">
        <v>0</v>
      </c>
      <c r="V203" s="220">
        <f>ROUND(E203*U203,2)</f>
        <v>0</v>
      </c>
      <c r="W203" s="220"/>
      <c r="X203" s="220" t="s">
        <v>377</v>
      </c>
      <c r="Y203" s="220" t="s">
        <v>181</v>
      </c>
      <c r="Z203" s="209"/>
      <c r="AA203" s="209"/>
      <c r="AB203" s="209"/>
      <c r="AC203" s="209"/>
      <c r="AD203" s="209"/>
      <c r="AE203" s="209"/>
      <c r="AF203" s="209"/>
      <c r="AG203" s="209" t="s">
        <v>464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2" x14ac:dyDescent="0.25">
      <c r="A204" s="216"/>
      <c r="B204" s="217"/>
      <c r="C204" s="257"/>
      <c r="D204" s="252"/>
      <c r="E204" s="252"/>
      <c r="F204" s="252"/>
      <c r="G204" s="252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09"/>
      <c r="AA204" s="209"/>
      <c r="AB204" s="209"/>
      <c r="AC204" s="209"/>
      <c r="AD204" s="209"/>
      <c r="AE204" s="209"/>
      <c r="AF204" s="209"/>
      <c r="AG204" s="209" t="s">
        <v>185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30">
        <v>72</v>
      </c>
      <c r="B205" s="231" t="s">
        <v>577</v>
      </c>
      <c r="C205" s="242" t="s">
        <v>578</v>
      </c>
      <c r="D205" s="232" t="s">
        <v>322</v>
      </c>
      <c r="E205" s="233">
        <v>1</v>
      </c>
      <c r="F205" s="234"/>
      <c r="G205" s="235">
        <f>ROUND(E205*F205,2)</f>
        <v>0</v>
      </c>
      <c r="H205" s="234"/>
      <c r="I205" s="235">
        <f>ROUND(E205*H205,2)</f>
        <v>0</v>
      </c>
      <c r="J205" s="234"/>
      <c r="K205" s="235">
        <f>ROUND(E205*J205,2)</f>
        <v>0</v>
      </c>
      <c r="L205" s="235">
        <v>21</v>
      </c>
      <c r="M205" s="235">
        <f>G205*(1+L205/100)</f>
        <v>0</v>
      </c>
      <c r="N205" s="233">
        <v>0</v>
      </c>
      <c r="O205" s="233">
        <f>ROUND(E205*N205,2)</f>
        <v>0</v>
      </c>
      <c r="P205" s="233">
        <v>0</v>
      </c>
      <c r="Q205" s="233">
        <f>ROUND(E205*P205,2)</f>
        <v>0</v>
      </c>
      <c r="R205" s="235"/>
      <c r="S205" s="235" t="s">
        <v>205</v>
      </c>
      <c r="T205" s="236" t="s">
        <v>179</v>
      </c>
      <c r="U205" s="220">
        <v>0</v>
      </c>
      <c r="V205" s="220">
        <f>ROUND(E205*U205,2)</f>
        <v>0</v>
      </c>
      <c r="W205" s="220"/>
      <c r="X205" s="220" t="s">
        <v>377</v>
      </c>
      <c r="Y205" s="220" t="s">
        <v>181</v>
      </c>
      <c r="Z205" s="209"/>
      <c r="AA205" s="209"/>
      <c r="AB205" s="209"/>
      <c r="AC205" s="209"/>
      <c r="AD205" s="209"/>
      <c r="AE205" s="209"/>
      <c r="AF205" s="209"/>
      <c r="AG205" s="209" t="s">
        <v>464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2" x14ac:dyDescent="0.25">
      <c r="A206" s="216"/>
      <c r="B206" s="217"/>
      <c r="C206" s="257"/>
      <c r="D206" s="252"/>
      <c r="E206" s="252"/>
      <c r="F206" s="252"/>
      <c r="G206" s="252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09"/>
      <c r="AA206" s="209"/>
      <c r="AB206" s="209"/>
      <c r="AC206" s="209"/>
      <c r="AD206" s="209"/>
      <c r="AE206" s="209"/>
      <c r="AF206" s="209"/>
      <c r="AG206" s="209" t="s">
        <v>185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x14ac:dyDescent="0.25">
      <c r="A207" s="223" t="s">
        <v>173</v>
      </c>
      <c r="B207" s="224" t="s">
        <v>109</v>
      </c>
      <c r="C207" s="241" t="s">
        <v>110</v>
      </c>
      <c r="D207" s="225"/>
      <c r="E207" s="226"/>
      <c r="F207" s="227"/>
      <c r="G207" s="227">
        <f>SUMIF(AG208:AG222,"&lt;&gt;NOR",G208:G222)</f>
        <v>0</v>
      </c>
      <c r="H207" s="227"/>
      <c r="I207" s="227">
        <f>SUM(I208:I222)</f>
        <v>0</v>
      </c>
      <c r="J207" s="227"/>
      <c r="K207" s="227">
        <f>SUM(K208:K222)</f>
        <v>0</v>
      </c>
      <c r="L207" s="227"/>
      <c r="M207" s="227">
        <f>SUM(M208:M222)</f>
        <v>0</v>
      </c>
      <c r="N207" s="226"/>
      <c r="O207" s="226">
        <f>SUM(O208:O222)</f>
        <v>0</v>
      </c>
      <c r="P207" s="226"/>
      <c r="Q207" s="226">
        <f>SUM(Q208:Q222)</f>
        <v>0</v>
      </c>
      <c r="R207" s="227"/>
      <c r="S207" s="227"/>
      <c r="T207" s="228"/>
      <c r="U207" s="222"/>
      <c r="V207" s="222">
        <f>SUM(V208:V222)</f>
        <v>0</v>
      </c>
      <c r="W207" s="222"/>
      <c r="X207" s="222"/>
      <c r="Y207" s="222"/>
      <c r="AG207" t="s">
        <v>174</v>
      </c>
    </row>
    <row r="208" spans="1:60" ht="30.6" outlineLevel="1" x14ac:dyDescent="0.25">
      <c r="A208" s="230">
        <v>73</v>
      </c>
      <c r="B208" s="231" t="s">
        <v>579</v>
      </c>
      <c r="C208" s="242" t="s">
        <v>580</v>
      </c>
      <c r="D208" s="232" t="s">
        <v>322</v>
      </c>
      <c r="E208" s="233">
        <v>1</v>
      </c>
      <c r="F208" s="234"/>
      <c r="G208" s="235">
        <f>ROUND(E208*F208,2)</f>
        <v>0</v>
      </c>
      <c r="H208" s="234"/>
      <c r="I208" s="235">
        <f>ROUND(E208*H208,2)</f>
        <v>0</v>
      </c>
      <c r="J208" s="234"/>
      <c r="K208" s="235">
        <f>ROUND(E208*J208,2)</f>
        <v>0</v>
      </c>
      <c r="L208" s="235">
        <v>21</v>
      </c>
      <c r="M208" s="235">
        <f>G208*(1+L208/100)</f>
        <v>0</v>
      </c>
      <c r="N208" s="233">
        <v>0</v>
      </c>
      <c r="O208" s="233">
        <f>ROUND(E208*N208,2)</f>
        <v>0</v>
      </c>
      <c r="P208" s="233">
        <v>0</v>
      </c>
      <c r="Q208" s="233">
        <f>ROUND(E208*P208,2)</f>
        <v>0</v>
      </c>
      <c r="R208" s="235"/>
      <c r="S208" s="235" t="s">
        <v>205</v>
      </c>
      <c r="T208" s="236" t="s">
        <v>179</v>
      </c>
      <c r="U208" s="220">
        <v>0</v>
      </c>
      <c r="V208" s="220">
        <f>ROUND(E208*U208,2)</f>
        <v>0</v>
      </c>
      <c r="W208" s="220"/>
      <c r="X208" s="220" t="s">
        <v>206</v>
      </c>
      <c r="Y208" s="220" t="s">
        <v>181</v>
      </c>
      <c r="Z208" s="209"/>
      <c r="AA208" s="209"/>
      <c r="AB208" s="209"/>
      <c r="AC208" s="209"/>
      <c r="AD208" s="209"/>
      <c r="AE208" s="209"/>
      <c r="AF208" s="209"/>
      <c r="AG208" s="209" t="s">
        <v>342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2" x14ac:dyDescent="0.25">
      <c r="A209" s="216"/>
      <c r="B209" s="217"/>
      <c r="C209" s="243" t="s">
        <v>581</v>
      </c>
      <c r="D209" s="238"/>
      <c r="E209" s="238"/>
      <c r="F209" s="238"/>
      <c r="G209" s="238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09"/>
      <c r="AA209" s="209"/>
      <c r="AB209" s="209"/>
      <c r="AC209" s="209"/>
      <c r="AD209" s="209"/>
      <c r="AE209" s="209"/>
      <c r="AF209" s="209"/>
      <c r="AG209" s="209" t="s">
        <v>184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2" x14ac:dyDescent="0.25">
      <c r="A210" s="216"/>
      <c r="B210" s="217"/>
      <c r="C210" s="244"/>
      <c r="D210" s="240"/>
      <c r="E210" s="240"/>
      <c r="F210" s="240"/>
      <c r="G210" s="240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20"/>
      <c r="Z210" s="209"/>
      <c r="AA210" s="209"/>
      <c r="AB210" s="209"/>
      <c r="AC210" s="209"/>
      <c r="AD210" s="209"/>
      <c r="AE210" s="209"/>
      <c r="AF210" s="209"/>
      <c r="AG210" s="209" t="s">
        <v>185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ht="30.6" outlineLevel="1" x14ac:dyDescent="0.25">
      <c r="A211" s="230">
        <v>74</v>
      </c>
      <c r="B211" s="231" t="s">
        <v>582</v>
      </c>
      <c r="C211" s="242" t="s">
        <v>583</v>
      </c>
      <c r="D211" s="232" t="s">
        <v>322</v>
      </c>
      <c r="E211" s="233">
        <v>3</v>
      </c>
      <c r="F211" s="234"/>
      <c r="G211" s="235">
        <f>ROUND(E211*F211,2)</f>
        <v>0</v>
      </c>
      <c r="H211" s="234"/>
      <c r="I211" s="235">
        <f>ROUND(E211*H211,2)</f>
        <v>0</v>
      </c>
      <c r="J211" s="234"/>
      <c r="K211" s="235">
        <f>ROUND(E211*J211,2)</f>
        <v>0</v>
      </c>
      <c r="L211" s="235">
        <v>21</v>
      </c>
      <c r="M211" s="235">
        <f>G211*(1+L211/100)</f>
        <v>0</v>
      </c>
      <c r="N211" s="233">
        <v>0</v>
      </c>
      <c r="O211" s="233">
        <f>ROUND(E211*N211,2)</f>
        <v>0</v>
      </c>
      <c r="P211" s="233">
        <v>0</v>
      </c>
      <c r="Q211" s="233">
        <f>ROUND(E211*P211,2)</f>
        <v>0</v>
      </c>
      <c r="R211" s="235"/>
      <c r="S211" s="235" t="s">
        <v>205</v>
      </c>
      <c r="T211" s="236" t="s">
        <v>179</v>
      </c>
      <c r="U211" s="220">
        <v>0</v>
      </c>
      <c r="V211" s="220">
        <f>ROUND(E211*U211,2)</f>
        <v>0</v>
      </c>
      <c r="W211" s="220"/>
      <c r="X211" s="220" t="s">
        <v>206</v>
      </c>
      <c r="Y211" s="220" t="s">
        <v>181</v>
      </c>
      <c r="Z211" s="209"/>
      <c r="AA211" s="209"/>
      <c r="AB211" s="209"/>
      <c r="AC211" s="209"/>
      <c r="AD211" s="209"/>
      <c r="AE211" s="209"/>
      <c r="AF211" s="209"/>
      <c r="AG211" s="209" t="s">
        <v>342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2" x14ac:dyDescent="0.25">
      <c r="A212" s="216"/>
      <c r="B212" s="217"/>
      <c r="C212" s="243" t="s">
        <v>584</v>
      </c>
      <c r="D212" s="238"/>
      <c r="E212" s="238"/>
      <c r="F212" s="238"/>
      <c r="G212" s="238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09"/>
      <c r="AA212" s="209"/>
      <c r="AB212" s="209"/>
      <c r="AC212" s="209"/>
      <c r="AD212" s="209"/>
      <c r="AE212" s="209"/>
      <c r="AF212" s="209"/>
      <c r="AG212" s="209" t="s">
        <v>184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2" x14ac:dyDescent="0.25">
      <c r="A213" s="216"/>
      <c r="B213" s="217"/>
      <c r="C213" s="244"/>
      <c r="D213" s="240"/>
      <c r="E213" s="240"/>
      <c r="F213" s="240"/>
      <c r="G213" s="24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09"/>
      <c r="AA213" s="209"/>
      <c r="AB213" s="209"/>
      <c r="AC213" s="209"/>
      <c r="AD213" s="209"/>
      <c r="AE213" s="209"/>
      <c r="AF213" s="209"/>
      <c r="AG213" s="209" t="s">
        <v>185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ht="30.6" outlineLevel="1" x14ac:dyDescent="0.25">
      <c r="A214" s="230">
        <v>75</v>
      </c>
      <c r="B214" s="231" t="s">
        <v>585</v>
      </c>
      <c r="C214" s="242" t="s">
        <v>586</v>
      </c>
      <c r="D214" s="232" t="s">
        <v>322</v>
      </c>
      <c r="E214" s="233">
        <v>2</v>
      </c>
      <c r="F214" s="234"/>
      <c r="G214" s="235">
        <f>ROUND(E214*F214,2)</f>
        <v>0</v>
      </c>
      <c r="H214" s="234"/>
      <c r="I214" s="235">
        <f>ROUND(E214*H214,2)</f>
        <v>0</v>
      </c>
      <c r="J214" s="234"/>
      <c r="K214" s="235">
        <f>ROUND(E214*J214,2)</f>
        <v>0</v>
      </c>
      <c r="L214" s="235">
        <v>21</v>
      </c>
      <c r="M214" s="235">
        <f>G214*(1+L214/100)</f>
        <v>0</v>
      </c>
      <c r="N214" s="233">
        <v>0</v>
      </c>
      <c r="O214" s="233">
        <f>ROUND(E214*N214,2)</f>
        <v>0</v>
      </c>
      <c r="P214" s="233">
        <v>0</v>
      </c>
      <c r="Q214" s="233">
        <f>ROUND(E214*P214,2)</f>
        <v>0</v>
      </c>
      <c r="R214" s="235"/>
      <c r="S214" s="235" t="s">
        <v>205</v>
      </c>
      <c r="T214" s="236" t="s">
        <v>179</v>
      </c>
      <c r="U214" s="220">
        <v>0</v>
      </c>
      <c r="V214" s="220">
        <f>ROUND(E214*U214,2)</f>
        <v>0</v>
      </c>
      <c r="W214" s="220"/>
      <c r="X214" s="220" t="s">
        <v>206</v>
      </c>
      <c r="Y214" s="220" t="s">
        <v>181</v>
      </c>
      <c r="Z214" s="209"/>
      <c r="AA214" s="209"/>
      <c r="AB214" s="209"/>
      <c r="AC214" s="209"/>
      <c r="AD214" s="209"/>
      <c r="AE214" s="209"/>
      <c r="AF214" s="209"/>
      <c r="AG214" s="209" t="s">
        <v>342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2" x14ac:dyDescent="0.25">
      <c r="A215" s="216"/>
      <c r="B215" s="217"/>
      <c r="C215" s="243" t="s">
        <v>587</v>
      </c>
      <c r="D215" s="238"/>
      <c r="E215" s="238"/>
      <c r="F215" s="238"/>
      <c r="G215" s="238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20"/>
      <c r="Z215" s="209"/>
      <c r="AA215" s="209"/>
      <c r="AB215" s="209"/>
      <c r="AC215" s="209"/>
      <c r="AD215" s="209"/>
      <c r="AE215" s="209"/>
      <c r="AF215" s="209"/>
      <c r="AG215" s="209" t="s">
        <v>184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2" x14ac:dyDescent="0.25">
      <c r="A216" s="216"/>
      <c r="B216" s="217"/>
      <c r="C216" s="244"/>
      <c r="D216" s="240"/>
      <c r="E216" s="240"/>
      <c r="F216" s="240"/>
      <c r="G216" s="240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09"/>
      <c r="AA216" s="209"/>
      <c r="AB216" s="209"/>
      <c r="AC216" s="209"/>
      <c r="AD216" s="209"/>
      <c r="AE216" s="209"/>
      <c r="AF216" s="209"/>
      <c r="AG216" s="209" t="s">
        <v>185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30">
        <v>76</v>
      </c>
      <c r="B217" s="231" t="s">
        <v>588</v>
      </c>
      <c r="C217" s="242" t="s">
        <v>589</v>
      </c>
      <c r="D217" s="232" t="s">
        <v>322</v>
      </c>
      <c r="E217" s="233">
        <v>1</v>
      </c>
      <c r="F217" s="234"/>
      <c r="G217" s="235">
        <f>ROUND(E217*F217,2)</f>
        <v>0</v>
      </c>
      <c r="H217" s="234"/>
      <c r="I217" s="235">
        <f>ROUND(E217*H217,2)</f>
        <v>0</v>
      </c>
      <c r="J217" s="234"/>
      <c r="K217" s="235">
        <f>ROUND(E217*J217,2)</f>
        <v>0</v>
      </c>
      <c r="L217" s="235">
        <v>21</v>
      </c>
      <c r="M217" s="235">
        <f>G217*(1+L217/100)</f>
        <v>0</v>
      </c>
      <c r="N217" s="233">
        <v>0</v>
      </c>
      <c r="O217" s="233">
        <f>ROUND(E217*N217,2)</f>
        <v>0</v>
      </c>
      <c r="P217" s="233">
        <v>0</v>
      </c>
      <c r="Q217" s="233">
        <f>ROUND(E217*P217,2)</f>
        <v>0</v>
      </c>
      <c r="R217" s="235"/>
      <c r="S217" s="235" t="s">
        <v>205</v>
      </c>
      <c r="T217" s="236" t="s">
        <v>179</v>
      </c>
      <c r="U217" s="220">
        <v>0</v>
      </c>
      <c r="V217" s="220">
        <f>ROUND(E217*U217,2)</f>
        <v>0</v>
      </c>
      <c r="W217" s="220"/>
      <c r="X217" s="220" t="s">
        <v>206</v>
      </c>
      <c r="Y217" s="220" t="s">
        <v>181</v>
      </c>
      <c r="Z217" s="209"/>
      <c r="AA217" s="209"/>
      <c r="AB217" s="209"/>
      <c r="AC217" s="209"/>
      <c r="AD217" s="209"/>
      <c r="AE217" s="209"/>
      <c r="AF217" s="209"/>
      <c r="AG217" s="209" t="s">
        <v>342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2" x14ac:dyDescent="0.25">
      <c r="A218" s="216"/>
      <c r="B218" s="217"/>
      <c r="C218" s="243" t="s">
        <v>590</v>
      </c>
      <c r="D218" s="238"/>
      <c r="E218" s="238"/>
      <c r="F218" s="238"/>
      <c r="G218" s="238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09"/>
      <c r="AA218" s="209"/>
      <c r="AB218" s="209"/>
      <c r="AC218" s="209"/>
      <c r="AD218" s="209"/>
      <c r="AE218" s="209"/>
      <c r="AF218" s="209"/>
      <c r="AG218" s="209" t="s">
        <v>184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2" x14ac:dyDescent="0.25">
      <c r="A219" s="216"/>
      <c r="B219" s="217"/>
      <c r="C219" s="244"/>
      <c r="D219" s="240"/>
      <c r="E219" s="240"/>
      <c r="F219" s="240"/>
      <c r="G219" s="240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09"/>
      <c r="AA219" s="209"/>
      <c r="AB219" s="209"/>
      <c r="AC219" s="209"/>
      <c r="AD219" s="209"/>
      <c r="AE219" s="209"/>
      <c r="AF219" s="209"/>
      <c r="AG219" s="209" t="s">
        <v>185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ht="20.399999999999999" outlineLevel="1" x14ac:dyDescent="0.25">
      <c r="A220" s="230">
        <v>77</v>
      </c>
      <c r="B220" s="231" t="s">
        <v>591</v>
      </c>
      <c r="C220" s="242" t="s">
        <v>592</v>
      </c>
      <c r="D220" s="232" t="s">
        <v>322</v>
      </c>
      <c r="E220" s="233">
        <v>1</v>
      </c>
      <c r="F220" s="234"/>
      <c r="G220" s="235">
        <f>ROUND(E220*F220,2)</f>
        <v>0</v>
      </c>
      <c r="H220" s="234"/>
      <c r="I220" s="235">
        <f>ROUND(E220*H220,2)</f>
        <v>0</v>
      </c>
      <c r="J220" s="234"/>
      <c r="K220" s="235">
        <f>ROUND(E220*J220,2)</f>
        <v>0</v>
      </c>
      <c r="L220" s="235">
        <v>21</v>
      </c>
      <c r="M220" s="235">
        <f>G220*(1+L220/100)</f>
        <v>0</v>
      </c>
      <c r="N220" s="233">
        <v>0</v>
      </c>
      <c r="O220" s="233">
        <f>ROUND(E220*N220,2)</f>
        <v>0</v>
      </c>
      <c r="P220" s="233">
        <v>0</v>
      </c>
      <c r="Q220" s="233">
        <f>ROUND(E220*P220,2)</f>
        <v>0</v>
      </c>
      <c r="R220" s="235"/>
      <c r="S220" s="235" t="s">
        <v>205</v>
      </c>
      <c r="T220" s="236" t="s">
        <v>179</v>
      </c>
      <c r="U220" s="220">
        <v>0</v>
      </c>
      <c r="V220" s="220">
        <f>ROUND(E220*U220,2)</f>
        <v>0</v>
      </c>
      <c r="W220" s="220"/>
      <c r="X220" s="220" t="s">
        <v>206</v>
      </c>
      <c r="Y220" s="220" t="s">
        <v>181</v>
      </c>
      <c r="Z220" s="209"/>
      <c r="AA220" s="209"/>
      <c r="AB220" s="209"/>
      <c r="AC220" s="209"/>
      <c r="AD220" s="209"/>
      <c r="AE220" s="209"/>
      <c r="AF220" s="209"/>
      <c r="AG220" s="209" t="s">
        <v>342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2" x14ac:dyDescent="0.25">
      <c r="A221" s="216"/>
      <c r="B221" s="217"/>
      <c r="C221" s="243" t="s">
        <v>593</v>
      </c>
      <c r="D221" s="238"/>
      <c r="E221" s="238"/>
      <c r="F221" s="238"/>
      <c r="G221" s="238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09"/>
      <c r="AA221" s="209"/>
      <c r="AB221" s="209"/>
      <c r="AC221" s="209"/>
      <c r="AD221" s="209"/>
      <c r="AE221" s="209"/>
      <c r="AF221" s="209"/>
      <c r="AG221" s="209" t="s">
        <v>184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2" x14ac:dyDescent="0.25">
      <c r="A222" s="216"/>
      <c r="B222" s="217"/>
      <c r="C222" s="244"/>
      <c r="D222" s="240"/>
      <c r="E222" s="240"/>
      <c r="F222" s="240"/>
      <c r="G222" s="240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09"/>
      <c r="AA222" s="209"/>
      <c r="AB222" s="209"/>
      <c r="AC222" s="209"/>
      <c r="AD222" s="209"/>
      <c r="AE222" s="209"/>
      <c r="AF222" s="209"/>
      <c r="AG222" s="209" t="s">
        <v>185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x14ac:dyDescent="0.25">
      <c r="A223" s="223" t="s">
        <v>173</v>
      </c>
      <c r="B223" s="224" t="s">
        <v>111</v>
      </c>
      <c r="C223" s="241" t="s">
        <v>112</v>
      </c>
      <c r="D223" s="225"/>
      <c r="E223" s="226"/>
      <c r="F223" s="227"/>
      <c r="G223" s="227">
        <f>SUMIF(AG224:AG231,"&lt;&gt;NOR",G224:G231)</f>
        <v>0</v>
      </c>
      <c r="H223" s="227"/>
      <c r="I223" s="227">
        <f>SUM(I224:I231)</f>
        <v>0</v>
      </c>
      <c r="J223" s="227"/>
      <c r="K223" s="227">
        <f>SUM(K224:K231)</f>
        <v>0</v>
      </c>
      <c r="L223" s="227"/>
      <c r="M223" s="227">
        <f>SUM(M224:M231)</f>
        <v>0</v>
      </c>
      <c r="N223" s="226"/>
      <c r="O223" s="226">
        <f>SUM(O224:O231)</f>
        <v>0</v>
      </c>
      <c r="P223" s="226"/>
      <c r="Q223" s="226">
        <f>SUM(Q224:Q231)</f>
        <v>0</v>
      </c>
      <c r="R223" s="227"/>
      <c r="S223" s="227"/>
      <c r="T223" s="228"/>
      <c r="U223" s="222"/>
      <c r="V223" s="222">
        <f>SUM(V224:V231)</f>
        <v>0</v>
      </c>
      <c r="W223" s="222"/>
      <c r="X223" s="222"/>
      <c r="Y223" s="222"/>
      <c r="AG223" t="s">
        <v>174</v>
      </c>
    </row>
    <row r="224" spans="1:60" outlineLevel="1" x14ac:dyDescent="0.25">
      <c r="A224" s="230">
        <v>78</v>
      </c>
      <c r="B224" s="231" t="s">
        <v>594</v>
      </c>
      <c r="C224" s="242" t="s">
        <v>595</v>
      </c>
      <c r="D224" s="232" t="s">
        <v>322</v>
      </c>
      <c r="E224" s="233">
        <v>3</v>
      </c>
      <c r="F224" s="234"/>
      <c r="G224" s="235">
        <f>ROUND(E224*F224,2)</f>
        <v>0</v>
      </c>
      <c r="H224" s="234"/>
      <c r="I224" s="235">
        <f>ROUND(E224*H224,2)</f>
        <v>0</v>
      </c>
      <c r="J224" s="234"/>
      <c r="K224" s="235">
        <f>ROUND(E224*J224,2)</f>
        <v>0</v>
      </c>
      <c r="L224" s="235">
        <v>21</v>
      </c>
      <c r="M224" s="235">
        <f>G224*(1+L224/100)</f>
        <v>0</v>
      </c>
      <c r="N224" s="233">
        <v>0</v>
      </c>
      <c r="O224" s="233">
        <f>ROUND(E224*N224,2)</f>
        <v>0</v>
      </c>
      <c r="P224" s="233">
        <v>0</v>
      </c>
      <c r="Q224" s="233">
        <f>ROUND(E224*P224,2)</f>
        <v>0</v>
      </c>
      <c r="R224" s="235"/>
      <c r="S224" s="235" t="s">
        <v>205</v>
      </c>
      <c r="T224" s="236" t="s">
        <v>179</v>
      </c>
      <c r="U224" s="220">
        <v>0</v>
      </c>
      <c r="V224" s="220">
        <f>ROUND(E224*U224,2)</f>
        <v>0</v>
      </c>
      <c r="W224" s="220"/>
      <c r="X224" s="220" t="s">
        <v>206</v>
      </c>
      <c r="Y224" s="220" t="s">
        <v>181</v>
      </c>
      <c r="Z224" s="209"/>
      <c r="AA224" s="209"/>
      <c r="AB224" s="209"/>
      <c r="AC224" s="209"/>
      <c r="AD224" s="209"/>
      <c r="AE224" s="209"/>
      <c r="AF224" s="209"/>
      <c r="AG224" s="209" t="s">
        <v>342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2" x14ac:dyDescent="0.25">
      <c r="A225" s="216"/>
      <c r="B225" s="217"/>
      <c r="C225" s="257"/>
      <c r="D225" s="252"/>
      <c r="E225" s="252"/>
      <c r="F225" s="252"/>
      <c r="G225" s="252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09"/>
      <c r="AA225" s="209"/>
      <c r="AB225" s="209"/>
      <c r="AC225" s="209"/>
      <c r="AD225" s="209"/>
      <c r="AE225" s="209"/>
      <c r="AF225" s="209"/>
      <c r="AG225" s="209" t="s">
        <v>185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30">
        <v>79</v>
      </c>
      <c r="B226" s="231" t="s">
        <v>596</v>
      </c>
      <c r="C226" s="242" t="s">
        <v>597</v>
      </c>
      <c r="D226" s="232" t="s">
        <v>322</v>
      </c>
      <c r="E226" s="233">
        <v>2</v>
      </c>
      <c r="F226" s="234"/>
      <c r="G226" s="235">
        <f>ROUND(E226*F226,2)</f>
        <v>0</v>
      </c>
      <c r="H226" s="234"/>
      <c r="I226" s="235">
        <f>ROUND(E226*H226,2)</f>
        <v>0</v>
      </c>
      <c r="J226" s="234"/>
      <c r="K226" s="235">
        <f>ROUND(E226*J226,2)</f>
        <v>0</v>
      </c>
      <c r="L226" s="235">
        <v>21</v>
      </c>
      <c r="M226" s="235">
        <f>G226*(1+L226/100)</f>
        <v>0</v>
      </c>
      <c r="N226" s="233">
        <v>0</v>
      </c>
      <c r="O226" s="233">
        <f>ROUND(E226*N226,2)</f>
        <v>0</v>
      </c>
      <c r="P226" s="233">
        <v>0</v>
      </c>
      <c r="Q226" s="233">
        <f>ROUND(E226*P226,2)</f>
        <v>0</v>
      </c>
      <c r="R226" s="235"/>
      <c r="S226" s="235" t="s">
        <v>205</v>
      </c>
      <c r="T226" s="236" t="s">
        <v>179</v>
      </c>
      <c r="U226" s="220">
        <v>0</v>
      </c>
      <c r="V226" s="220">
        <f>ROUND(E226*U226,2)</f>
        <v>0</v>
      </c>
      <c r="W226" s="220"/>
      <c r="X226" s="220" t="s">
        <v>206</v>
      </c>
      <c r="Y226" s="220" t="s">
        <v>181</v>
      </c>
      <c r="Z226" s="209"/>
      <c r="AA226" s="209"/>
      <c r="AB226" s="209"/>
      <c r="AC226" s="209"/>
      <c r="AD226" s="209"/>
      <c r="AE226" s="209"/>
      <c r="AF226" s="209"/>
      <c r="AG226" s="209" t="s">
        <v>342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2" x14ac:dyDescent="0.25">
      <c r="A227" s="216"/>
      <c r="B227" s="217"/>
      <c r="C227" s="257"/>
      <c r="D227" s="252"/>
      <c r="E227" s="252"/>
      <c r="F227" s="252"/>
      <c r="G227" s="252"/>
      <c r="H227" s="220"/>
      <c r="I227" s="220"/>
      <c r="J227" s="220"/>
      <c r="K227" s="220"/>
      <c r="L227" s="220"/>
      <c r="M227" s="220"/>
      <c r="N227" s="219"/>
      <c r="O227" s="219"/>
      <c r="P227" s="219"/>
      <c r="Q227" s="219"/>
      <c r="R227" s="220"/>
      <c r="S227" s="220"/>
      <c r="T227" s="220"/>
      <c r="U227" s="220"/>
      <c r="V227" s="220"/>
      <c r="W227" s="220"/>
      <c r="X227" s="220"/>
      <c r="Y227" s="220"/>
      <c r="Z227" s="209"/>
      <c r="AA227" s="209"/>
      <c r="AB227" s="209"/>
      <c r="AC227" s="209"/>
      <c r="AD227" s="209"/>
      <c r="AE227" s="209"/>
      <c r="AF227" s="209"/>
      <c r="AG227" s="209" t="s">
        <v>185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30">
        <v>80</v>
      </c>
      <c r="B228" s="231" t="s">
        <v>598</v>
      </c>
      <c r="C228" s="242" t="s">
        <v>599</v>
      </c>
      <c r="D228" s="232" t="s">
        <v>322</v>
      </c>
      <c r="E228" s="233">
        <v>1</v>
      </c>
      <c r="F228" s="234"/>
      <c r="G228" s="235">
        <f>ROUND(E228*F228,2)</f>
        <v>0</v>
      </c>
      <c r="H228" s="234"/>
      <c r="I228" s="235">
        <f>ROUND(E228*H228,2)</f>
        <v>0</v>
      </c>
      <c r="J228" s="234"/>
      <c r="K228" s="235">
        <f>ROUND(E228*J228,2)</f>
        <v>0</v>
      </c>
      <c r="L228" s="235">
        <v>21</v>
      </c>
      <c r="M228" s="235">
        <f>G228*(1+L228/100)</f>
        <v>0</v>
      </c>
      <c r="N228" s="233">
        <v>0</v>
      </c>
      <c r="O228" s="233">
        <f>ROUND(E228*N228,2)</f>
        <v>0</v>
      </c>
      <c r="P228" s="233">
        <v>0</v>
      </c>
      <c r="Q228" s="233">
        <f>ROUND(E228*P228,2)</f>
        <v>0</v>
      </c>
      <c r="R228" s="235"/>
      <c r="S228" s="235" t="s">
        <v>205</v>
      </c>
      <c r="T228" s="236" t="s">
        <v>179</v>
      </c>
      <c r="U228" s="220">
        <v>0</v>
      </c>
      <c r="V228" s="220">
        <f>ROUND(E228*U228,2)</f>
        <v>0</v>
      </c>
      <c r="W228" s="220"/>
      <c r="X228" s="220" t="s">
        <v>206</v>
      </c>
      <c r="Y228" s="220" t="s">
        <v>181</v>
      </c>
      <c r="Z228" s="209"/>
      <c r="AA228" s="209"/>
      <c r="AB228" s="209"/>
      <c r="AC228" s="209"/>
      <c r="AD228" s="209"/>
      <c r="AE228" s="209"/>
      <c r="AF228" s="209"/>
      <c r="AG228" s="209" t="s">
        <v>342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2" x14ac:dyDescent="0.25">
      <c r="A229" s="216"/>
      <c r="B229" s="217"/>
      <c r="C229" s="257"/>
      <c r="D229" s="252"/>
      <c r="E229" s="252"/>
      <c r="F229" s="252"/>
      <c r="G229" s="252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09"/>
      <c r="AA229" s="209"/>
      <c r="AB229" s="209"/>
      <c r="AC229" s="209"/>
      <c r="AD229" s="209"/>
      <c r="AE229" s="209"/>
      <c r="AF229" s="209"/>
      <c r="AG229" s="209" t="s">
        <v>185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30">
        <v>81</v>
      </c>
      <c r="B230" s="231" t="s">
        <v>600</v>
      </c>
      <c r="C230" s="242" t="s">
        <v>601</v>
      </c>
      <c r="D230" s="232" t="s">
        <v>322</v>
      </c>
      <c r="E230" s="233">
        <v>1</v>
      </c>
      <c r="F230" s="234"/>
      <c r="G230" s="235">
        <f>ROUND(E230*F230,2)</f>
        <v>0</v>
      </c>
      <c r="H230" s="234"/>
      <c r="I230" s="235">
        <f>ROUND(E230*H230,2)</f>
        <v>0</v>
      </c>
      <c r="J230" s="234"/>
      <c r="K230" s="235">
        <f>ROUND(E230*J230,2)</f>
        <v>0</v>
      </c>
      <c r="L230" s="235">
        <v>21</v>
      </c>
      <c r="M230" s="235">
        <f>G230*(1+L230/100)</f>
        <v>0</v>
      </c>
      <c r="N230" s="233">
        <v>0</v>
      </c>
      <c r="O230" s="233">
        <f>ROUND(E230*N230,2)</f>
        <v>0</v>
      </c>
      <c r="P230" s="233">
        <v>0</v>
      </c>
      <c r="Q230" s="233">
        <f>ROUND(E230*P230,2)</f>
        <v>0</v>
      </c>
      <c r="R230" s="235"/>
      <c r="S230" s="235" t="s">
        <v>205</v>
      </c>
      <c r="T230" s="236" t="s">
        <v>179</v>
      </c>
      <c r="U230" s="220">
        <v>0</v>
      </c>
      <c r="V230" s="220">
        <f>ROUND(E230*U230,2)</f>
        <v>0</v>
      </c>
      <c r="W230" s="220"/>
      <c r="X230" s="220" t="s">
        <v>206</v>
      </c>
      <c r="Y230" s="220" t="s">
        <v>181</v>
      </c>
      <c r="Z230" s="209"/>
      <c r="AA230" s="209"/>
      <c r="AB230" s="209"/>
      <c r="AC230" s="209"/>
      <c r="AD230" s="209"/>
      <c r="AE230" s="209"/>
      <c r="AF230" s="209"/>
      <c r="AG230" s="209" t="s">
        <v>342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2" x14ac:dyDescent="0.25">
      <c r="A231" s="216"/>
      <c r="B231" s="217"/>
      <c r="C231" s="257"/>
      <c r="D231" s="252"/>
      <c r="E231" s="252"/>
      <c r="F231" s="252"/>
      <c r="G231" s="252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09"/>
      <c r="AA231" s="209"/>
      <c r="AB231" s="209"/>
      <c r="AC231" s="209"/>
      <c r="AD231" s="209"/>
      <c r="AE231" s="209"/>
      <c r="AF231" s="209"/>
      <c r="AG231" s="209" t="s">
        <v>185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x14ac:dyDescent="0.25">
      <c r="A232" s="223" t="s">
        <v>173</v>
      </c>
      <c r="B232" s="224" t="s">
        <v>113</v>
      </c>
      <c r="C232" s="241" t="s">
        <v>114</v>
      </c>
      <c r="D232" s="225"/>
      <c r="E232" s="226"/>
      <c r="F232" s="227"/>
      <c r="G232" s="227">
        <f>SUMIF(AG233:AG282,"&lt;&gt;NOR",G233:G282)</f>
        <v>0</v>
      </c>
      <c r="H232" s="227"/>
      <c r="I232" s="227">
        <f>SUM(I233:I282)</f>
        <v>0</v>
      </c>
      <c r="J232" s="227"/>
      <c r="K232" s="227">
        <f>SUM(K233:K282)</f>
        <v>0</v>
      </c>
      <c r="L232" s="227"/>
      <c r="M232" s="227">
        <f>SUM(M233:M282)</f>
        <v>0</v>
      </c>
      <c r="N232" s="226"/>
      <c r="O232" s="226">
        <f>SUM(O233:O282)</f>
        <v>0</v>
      </c>
      <c r="P232" s="226"/>
      <c r="Q232" s="226">
        <f>SUM(Q233:Q282)</f>
        <v>0</v>
      </c>
      <c r="R232" s="227"/>
      <c r="S232" s="227"/>
      <c r="T232" s="228"/>
      <c r="U232" s="222"/>
      <c r="V232" s="222">
        <f>SUM(V233:V282)</f>
        <v>0</v>
      </c>
      <c r="W232" s="222"/>
      <c r="X232" s="222"/>
      <c r="Y232" s="222"/>
      <c r="AG232" t="s">
        <v>174</v>
      </c>
    </row>
    <row r="233" spans="1:60" outlineLevel="1" x14ac:dyDescent="0.25">
      <c r="A233" s="230">
        <v>82</v>
      </c>
      <c r="B233" s="231" t="s">
        <v>602</v>
      </c>
      <c r="C233" s="242" t="s">
        <v>603</v>
      </c>
      <c r="D233" s="232" t="s">
        <v>322</v>
      </c>
      <c r="E233" s="233">
        <v>10</v>
      </c>
      <c r="F233" s="234"/>
      <c r="G233" s="235">
        <f>ROUND(E233*F233,2)</f>
        <v>0</v>
      </c>
      <c r="H233" s="234"/>
      <c r="I233" s="235">
        <f>ROUND(E233*H233,2)</f>
        <v>0</v>
      </c>
      <c r="J233" s="234"/>
      <c r="K233" s="235">
        <f>ROUND(E233*J233,2)</f>
        <v>0</v>
      </c>
      <c r="L233" s="235">
        <v>21</v>
      </c>
      <c r="M233" s="235">
        <f>G233*(1+L233/100)</f>
        <v>0</v>
      </c>
      <c r="N233" s="233">
        <v>0</v>
      </c>
      <c r="O233" s="233">
        <f>ROUND(E233*N233,2)</f>
        <v>0</v>
      </c>
      <c r="P233" s="233">
        <v>0</v>
      </c>
      <c r="Q233" s="233">
        <f>ROUND(E233*P233,2)</f>
        <v>0</v>
      </c>
      <c r="R233" s="235"/>
      <c r="S233" s="235" t="s">
        <v>205</v>
      </c>
      <c r="T233" s="236" t="s">
        <v>179</v>
      </c>
      <c r="U233" s="220">
        <v>0</v>
      </c>
      <c r="V233" s="220">
        <f>ROUND(E233*U233,2)</f>
        <v>0</v>
      </c>
      <c r="W233" s="220"/>
      <c r="X233" s="220" t="s">
        <v>206</v>
      </c>
      <c r="Y233" s="220" t="s">
        <v>181</v>
      </c>
      <c r="Z233" s="209"/>
      <c r="AA233" s="209"/>
      <c r="AB233" s="209"/>
      <c r="AC233" s="209"/>
      <c r="AD233" s="209"/>
      <c r="AE233" s="209"/>
      <c r="AF233" s="209"/>
      <c r="AG233" s="209" t="s">
        <v>342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2" x14ac:dyDescent="0.25">
      <c r="A234" s="216"/>
      <c r="B234" s="217"/>
      <c r="C234" s="257"/>
      <c r="D234" s="252"/>
      <c r="E234" s="252"/>
      <c r="F234" s="252"/>
      <c r="G234" s="252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09"/>
      <c r="AA234" s="209"/>
      <c r="AB234" s="209"/>
      <c r="AC234" s="209"/>
      <c r="AD234" s="209"/>
      <c r="AE234" s="209"/>
      <c r="AF234" s="209"/>
      <c r="AG234" s="209" t="s">
        <v>185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30">
        <v>83</v>
      </c>
      <c r="B235" s="231" t="s">
        <v>604</v>
      </c>
      <c r="C235" s="242" t="s">
        <v>605</v>
      </c>
      <c r="D235" s="232" t="s">
        <v>322</v>
      </c>
      <c r="E235" s="233">
        <v>4</v>
      </c>
      <c r="F235" s="234"/>
      <c r="G235" s="235">
        <f>ROUND(E235*F235,2)</f>
        <v>0</v>
      </c>
      <c r="H235" s="234"/>
      <c r="I235" s="235">
        <f>ROUND(E235*H235,2)</f>
        <v>0</v>
      </c>
      <c r="J235" s="234"/>
      <c r="K235" s="235">
        <f>ROUND(E235*J235,2)</f>
        <v>0</v>
      </c>
      <c r="L235" s="235">
        <v>21</v>
      </c>
      <c r="M235" s="235">
        <f>G235*(1+L235/100)</f>
        <v>0</v>
      </c>
      <c r="N235" s="233">
        <v>0</v>
      </c>
      <c r="O235" s="233">
        <f>ROUND(E235*N235,2)</f>
        <v>0</v>
      </c>
      <c r="P235" s="233">
        <v>0</v>
      </c>
      <c r="Q235" s="233">
        <f>ROUND(E235*P235,2)</f>
        <v>0</v>
      </c>
      <c r="R235" s="235"/>
      <c r="S235" s="235" t="s">
        <v>205</v>
      </c>
      <c r="T235" s="236" t="s">
        <v>179</v>
      </c>
      <c r="U235" s="220">
        <v>0</v>
      </c>
      <c r="V235" s="220">
        <f>ROUND(E235*U235,2)</f>
        <v>0</v>
      </c>
      <c r="W235" s="220"/>
      <c r="X235" s="220" t="s">
        <v>206</v>
      </c>
      <c r="Y235" s="220" t="s">
        <v>181</v>
      </c>
      <c r="Z235" s="209"/>
      <c r="AA235" s="209"/>
      <c r="AB235" s="209"/>
      <c r="AC235" s="209"/>
      <c r="AD235" s="209"/>
      <c r="AE235" s="209"/>
      <c r="AF235" s="209"/>
      <c r="AG235" s="209" t="s">
        <v>342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2" x14ac:dyDescent="0.25">
      <c r="A236" s="216"/>
      <c r="B236" s="217"/>
      <c r="C236" s="257"/>
      <c r="D236" s="252"/>
      <c r="E236" s="252"/>
      <c r="F236" s="252"/>
      <c r="G236" s="252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09"/>
      <c r="AA236" s="209"/>
      <c r="AB236" s="209"/>
      <c r="AC236" s="209"/>
      <c r="AD236" s="209"/>
      <c r="AE236" s="209"/>
      <c r="AF236" s="209"/>
      <c r="AG236" s="209" t="s">
        <v>185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5">
      <c r="A237" s="230">
        <v>84</v>
      </c>
      <c r="B237" s="231" t="s">
        <v>606</v>
      </c>
      <c r="C237" s="242" t="s">
        <v>607</v>
      </c>
      <c r="D237" s="232" t="s">
        <v>322</v>
      </c>
      <c r="E237" s="233">
        <v>3</v>
      </c>
      <c r="F237" s="234"/>
      <c r="G237" s="235">
        <f>ROUND(E237*F237,2)</f>
        <v>0</v>
      </c>
      <c r="H237" s="234"/>
      <c r="I237" s="235">
        <f>ROUND(E237*H237,2)</f>
        <v>0</v>
      </c>
      <c r="J237" s="234"/>
      <c r="K237" s="235">
        <f>ROUND(E237*J237,2)</f>
        <v>0</v>
      </c>
      <c r="L237" s="235">
        <v>21</v>
      </c>
      <c r="M237" s="235">
        <f>G237*(1+L237/100)</f>
        <v>0</v>
      </c>
      <c r="N237" s="233">
        <v>0</v>
      </c>
      <c r="O237" s="233">
        <f>ROUND(E237*N237,2)</f>
        <v>0</v>
      </c>
      <c r="P237" s="233">
        <v>0</v>
      </c>
      <c r="Q237" s="233">
        <f>ROUND(E237*P237,2)</f>
        <v>0</v>
      </c>
      <c r="R237" s="235"/>
      <c r="S237" s="235" t="s">
        <v>205</v>
      </c>
      <c r="T237" s="236" t="s">
        <v>179</v>
      </c>
      <c r="U237" s="220">
        <v>0</v>
      </c>
      <c r="V237" s="220">
        <f>ROUND(E237*U237,2)</f>
        <v>0</v>
      </c>
      <c r="W237" s="220"/>
      <c r="X237" s="220" t="s">
        <v>206</v>
      </c>
      <c r="Y237" s="220" t="s">
        <v>181</v>
      </c>
      <c r="Z237" s="209"/>
      <c r="AA237" s="209"/>
      <c r="AB237" s="209"/>
      <c r="AC237" s="209"/>
      <c r="AD237" s="209"/>
      <c r="AE237" s="209"/>
      <c r="AF237" s="209"/>
      <c r="AG237" s="209" t="s">
        <v>342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2" x14ac:dyDescent="0.25">
      <c r="A238" s="216"/>
      <c r="B238" s="217"/>
      <c r="C238" s="257"/>
      <c r="D238" s="252"/>
      <c r="E238" s="252"/>
      <c r="F238" s="252"/>
      <c r="G238" s="252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09"/>
      <c r="AA238" s="209"/>
      <c r="AB238" s="209"/>
      <c r="AC238" s="209"/>
      <c r="AD238" s="209"/>
      <c r="AE238" s="209"/>
      <c r="AF238" s="209"/>
      <c r="AG238" s="209" t="s">
        <v>185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30">
        <v>85</v>
      </c>
      <c r="B239" s="231" t="s">
        <v>608</v>
      </c>
      <c r="C239" s="242" t="s">
        <v>550</v>
      </c>
      <c r="D239" s="232" t="s">
        <v>322</v>
      </c>
      <c r="E239" s="233">
        <v>2</v>
      </c>
      <c r="F239" s="234"/>
      <c r="G239" s="235">
        <f>ROUND(E239*F239,2)</f>
        <v>0</v>
      </c>
      <c r="H239" s="234"/>
      <c r="I239" s="235">
        <f>ROUND(E239*H239,2)</f>
        <v>0</v>
      </c>
      <c r="J239" s="234"/>
      <c r="K239" s="235">
        <f>ROUND(E239*J239,2)</f>
        <v>0</v>
      </c>
      <c r="L239" s="235">
        <v>21</v>
      </c>
      <c r="M239" s="235">
        <f>G239*(1+L239/100)</f>
        <v>0</v>
      </c>
      <c r="N239" s="233">
        <v>0</v>
      </c>
      <c r="O239" s="233">
        <f>ROUND(E239*N239,2)</f>
        <v>0</v>
      </c>
      <c r="P239" s="233">
        <v>0</v>
      </c>
      <c r="Q239" s="233">
        <f>ROUND(E239*P239,2)</f>
        <v>0</v>
      </c>
      <c r="R239" s="235"/>
      <c r="S239" s="235" t="s">
        <v>205</v>
      </c>
      <c r="T239" s="236" t="s">
        <v>179</v>
      </c>
      <c r="U239" s="220">
        <v>0</v>
      </c>
      <c r="V239" s="220">
        <f>ROUND(E239*U239,2)</f>
        <v>0</v>
      </c>
      <c r="W239" s="220"/>
      <c r="X239" s="220" t="s">
        <v>206</v>
      </c>
      <c r="Y239" s="220" t="s">
        <v>181</v>
      </c>
      <c r="Z239" s="209"/>
      <c r="AA239" s="209"/>
      <c r="AB239" s="209"/>
      <c r="AC239" s="209"/>
      <c r="AD239" s="209"/>
      <c r="AE239" s="209"/>
      <c r="AF239" s="209"/>
      <c r="AG239" s="209" t="s">
        <v>342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2" x14ac:dyDescent="0.25">
      <c r="A240" s="216"/>
      <c r="B240" s="217"/>
      <c r="C240" s="257"/>
      <c r="D240" s="252"/>
      <c r="E240" s="252"/>
      <c r="F240" s="252"/>
      <c r="G240" s="252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09"/>
      <c r="AA240" s="209"/>
      <c r="AB240" s="209"/>
      <c r="AC240" s="209"/>
      <c r="AD240" s="209"/>
      <c r="AE240" s="209"/>
      <c r="AF240" s="209"/>
      <c r="AG240" s="209" t="s">
        <v>185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30">
        <v>86</v>
      </c>
      <c r="B241" s="231" t="s">
        <v>609</v>
      </c>
      <c r="C241" s="242" t="s">
        <v>610</v>
      </c>
      <c r="D241" s="232" t="s">
        <v>322</v>
      </c>
      <c r="E241" s="233">
        <v>4</v>
      </c>
      <c r="F241" s="234"/>
      <c r="G241" s="235">
        <f>ROUND(E241*F241,2)</f>
        <v>0</v>
      </c>
      <c r="H241" s="234"/>
      <c r="I241" s="235">
        <f>ROUND(E241*H241,2)</f>
        <v>0</v>
      </c>
      <c r="J241" s="234"/>
      <c r="K241" s="235">
        <f>ROUND(E241*J241,2)</f>
        <v>0</v>
      </c>
      <c r="L241" s="235">
        <v>21</v>
      </c>
      <c r="M241" s="235">
        <f>G241*(1+L241/100)</f>
        <v>0</v>
      </c>
      <c r="N241" s="233">
        <v>0</v>
      </c>
      <c r="O241" s="233">
        <f>ROUND(E241*N241,2)</f>
        <v>0</v>
      </c>
      <c r="P241" s="233">
        <v>0</v>
      </c>
      <c r="Q241" s="233">
        <f>ROUND(E241*P241,2)</f>
        <v>0</v>
      </c>
      <c r="R241" s="235"/>
      <c r="S241" s="235" t="s">
        <v>205</v>
      </c>
      <c r="T241" s="236" t="s">
        <v>179</v>
      </c>
      <c r="U241" s="220">
        <v>0</v>
      </c>
      <c r="V241" s="220">
        <f>ROUND(E241*U241,2)</f>
        <v>0</v>
      </c>
      <c r="W241" s="220"/>
      <c r="X241" s="220" t="s">
        <v>206</v>
      </c>
      <c r="Y241" s="220" t="s">
        <v>181</v>
      </c>
      <c r="Z241" s="209"/>
      <c r="AA241" s="209"/>
      <c r="AB241" s="209"/>
      <c r="AC241" s="209"/>
      <c r="AD241" s="209"/>
      <c r="AE241" s="209"/>
      <c r="AF241" s="209"/>
      <c r="AG241" s="209" t="s">
        <v>342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2" x14ac:dyDescent="0.25">
      <c r="A242" s="216"/>
      <c r="B242" s="217"/>
      <c r="C242" s="257"/>
      <c r="D242" s="252"/>
      <c r="E242" s="252"/>
      <c r="F242" s="252"/>
      <c r="G242" s="252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09"/>
      <c r="AA242" s="209"/>
      <c r="AB242" s="209"/>
      <c r="AC242" s="209"/>
      <c r="AD242" s="209"/>
      <c r="AE242" s="209"/>
      <c r="AF242" s="209"/>
      <c r="AG242" s="209" t="s">
        <v>185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30">
        <v>87</v>
      </c>
      <c r="B243" s="231" t="s">
        <v>611</v>
      </c>
      <c r="C243" s="242" t="s">
        <v>612</v>
      </c>
      <c r="D243" s="232" t="s">
        <v>322</v>
      </c>
      <c r="E243" s="233">
        <v>23</v>
      </c>
      <c r="F243" s="234"/>
      <c r="G243" s="235">
        <f>ROUND(E243*F243,2)</f>
        <v>0</v>
      </c>
      <c r="H243" s="234"/>
      <c r="I243" s="235">
        <f>ROUND(E243*H243,2)</f>
        <v>0</v>
      </c>
      <c r="J243" s="234"/>
      <c r="K243" s="235">
        <f>ROUND(E243*J243,2)</f>
        <v>0</v>
      </c>
      <c r="L243" s="235">
        <v>21</v>
      </c>
      <c r="M243" s="235">
        <f>G243*(1+L243/100)</f>
        <v>0</v>
      </c>
      <c r="N243" s="233">
        <v>0</v>
      </c>
      <c r="O243" s="233">
        <f>ROUND(E243*N243,2)</f>
        <v>0</v>
      </c>
      <c r="P243" s="233">
        <v>0</v>
      </c>
      <c r="Q243" s="233">
        <f>ROUND(E243*P243,2)</f>
        <v>0</v>
      </c>
      <c r="R243" s="235"/>
      <c r="S243" s="235" t="s">
        <v>205</v>
      </c>
      <c r="T243" s="236" t="s">
        <v>179</v>
      </c>
      <c r="U243" s="220">
        <v>0</v>
      </c>
      <c r="V243" s="220">
        <f>ROUND(E243*U243,2)</f>
        <v>0</v>
      </c>
      <c r="W243" s="220"/>
      <c r="X243" s="220" t="s">
        <v>206</v>
      </c>
      <c r="Y243" s="220" t="s">
        <v>181</v>
      </c>
      <c r="Z243" s="209"/>
      <c r="AA243" s="209"/>
      <c r="AB243" s="209"/>
      <c r="AC243" s="209"/>
      <c r="AD243" s="209"/>
      <c r="AE243" s="209"/>
      <c r="AF243" s="209"/>
      <c r="AG243" s="209" t="s">
        <v>342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2" x14ac:dyDescent="0.25">
      <c r="A244" s="216"/>
      <c r="B244" s="217"/>
      <c r="C244" s="257"/>
      <c r="D244" s="252"/>
      <c r="E244" s="252"/>
      <c r="F244" s="252"/>
      <c r="G244" s="252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09"/>
      <c r="AA244" s="209"/>
      <c r="AB244" s="209"/>
      <c r="AC244" s="209"/>
      <c r="AD244" s="209"/>
      <c r="AE244" s="209"/>
      <c r="AF244" s="209"/>
      <c r="AG244" s="209" t="s">
        <v>185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30">
        <v>88</v>
      </c>
      <c r="B245" s="231" t="s">
        <v>613</v>
      </c>
      <c r="C245" s="242" t="s">
        <v>614</v>
      </c>
      <c r="D245" s="232" t="s">
        <v>322</v>
      </c>
      <c r="E245" s="233">
        <v>2</v>
      </c>
      <c r="F245" s="234"/>
      <c r="G245" s="235">
        <f>ROUND(E245*F245,2)</f>
        <v>0</v>
      </c>
      <c r="H245" s="234"/>
      <c r="I245" s="235">
        <f>ROUND(E245*H245,2)</f>
        <v>0</v>
      </c>
      <c r="J245" s="234"/>
      <c r="K245" s="235">
        <f>ROUND(E245*J245,2)</f>
        <v>0</v>
      </c>
      <c r="L245" s="235">
        <v>21</v>
      </c>
      <c r="M245" s="235">
        <f>G245*(1+L245/100)</f>
        <v>0</v>
      </c>
      <c r="N245" s="233">
        <v>0</v>
      </c>
      <c r="O245" s="233">
        <f>ROUND(E245*N245,2)</f>
        <v>0</v>
      </c>
      <c r="P245" s="233">
        <v>0</v>
      </c>
      <c r="Q245" s="233">
        <f>ROUND(E245*P245,2)</f>
        <v>0</v>
      </c>
      <c r="R245" s="235"/>
      <c r="S245" s="235" t="s">
        <v>205</v>
      </c>
      <c r="T245" s="236" t="s">
        <v>179</v>
      </c>
      <c r="U245" s="220">
        <v>0</v>
      </c>
      <c r="V245" s="220">
        <f>ROUND(E245*U245,2)</f>
        <v>0</v>
      </c>
      <c r="W245" s="220"/>
      <c r="X245" s="220" t="s">
        <v>206</v>
      </c>
      <c r="Y245" s="220" t="s">
        <v>181</v>
      </c>
      <c r="Z245" s="209"/>
      <c r="AA245" s="209"/>
      <c r="AB245" s="209"/>
      <c r="AC245" s="209"/>
      <c r="AD245" s="209"/>
      <c r="AE245" s="209"/>
      <c r="AF245" s="209"/>
      <c r="AG245" s="209" t="s">
        <v>342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2" x14ac:dyDescent="0.25">
      <c r="A246" s="216"/>
      <c r="B246" s="217"/>
      <c r="C246" s="257"/>
      <c r="D246" s="252"/>
      <c r="E246" s="252"/>
      <c r="F246" s="252"/>
      <c r="G246" s="252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09"/>
      <c r="AA246" s="209"/>
      <c r="AB246" s="209"/>
      <c r="AC246" s="209"/>
      <c r="AD246" s="209"/>
      <c r="AE246" s="209"/>
      <c r="AF246" s="209"/>
      <c r="AG246" s="209" t="s">
        <v>185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30">
        <v>89</v>
      </c>
      <c r="B247" s="231" t="s">
        <v>615</v>
      </c>
      <c r="C247" s="242" t="s">
        <v>616</v>
      </c>
      <c r="D247" s="232" t="s">
        <v>322</v>
      </c>
      <c r="E247" s="233">
        <v>2</v>
      </c>
      <c r="F247" s="234"/>
      <c r="G247" s="235">
        <f>ROUND(E247*F247,2)</f>
        <v>0</v>
      </c>
      <c r="H247" s="234"/>
      <c r="I247" s="235">
        <f>ROUND(E247*H247,2)</f>
        <v>0</v>
      </c>
      <c r="J247" s="234"/>
      <c r="K247" s="235">
        <f>ROUND(E247*J247,2)</f>
        <v>0</v>
      </c>
      <c r="L247" s="235">
        <v>21</v>
      </c>
      <c r="M247" s="235">
        <f>G247*(1+L247/100)</f>
        <v>0</v>
      </c>
      <c r="N247" s="233">
        <v>0</v>
      </c>
      <c r="O247" s="233">
        <f>ROUND(E247*N247,2)</f>
        <v>0</v>
      </c>
      <c r="P247" s="233">
        <v>0</v>
      </c>
      <c r="Q247" s="233">
        <f>ROUND(E247*P247,2)</f>
        <v>0</v>
      </c>
      <c r="R247" s="235"/>
      <c r="S247" s="235" t="s">
        <v>205</v>
      </c>
      <c r="T247" s="236" t="s">
        <v>179</v>
      </c>
      <c r="U247" s="220">
        <v>0</v>
      </c>
      <c r="V247" s="220">
        <f>ROUND(E247*U247,2)</f>
        <v>0</v>
      </c>
      <c r="W247" s="220"/>
      <c r="X247" s="220" t="s">
        <v>206</v>
      </c>
      <c r="Y247" s="220" t="s">
        <v>181</v>
      </c>
      <c r="Z247" s="209"/>
      <c r="AA247" s="209"/>
      <c r="AB247" s="209"/>
      <c r="AC247" s="209"/>
      <c r="AD247" s="209"/>
      <c r="AE247" s="209"/>
      <c r="AF247" s="209"/>
      <c r="AG247" s="209" t="s">
        <v>342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2" x14ac:dyDescent="0.25">
      <c r="A248" s="216"/>
      <c r="B248" s="217"/>
      <c r="C248" s="257"/>
      <c r="D248" s="252"/>
      <c r="E248" s="252"/>
      <c r="F248" s="252"/>
      <c r="G248" s="252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20"/>
      <c r="Z248" s="209"/>
      <c r="AA248" s="209"/>
      <c r="AB248" s="209"/>
      <c r="AC248" s="209"/>
      <c r="AD248" s="209"/>
      <c r="AE248" s="209"/>
      <c r="AF248" s="209"/>
      <c r="AG248" s="209" t="s">
        <v>185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1" x14ac:dyDescent="0.25">
      <c r="A249" s="230">
        <v>90</v>
      </c>
      <c r="B249" s="231" t="s">
        <v>617</v>
      </c>
      <c r="C249" s="242" t="s">
        <v>618</v>
      </c>
      <c r="D249" s="232" t="s">
        <v>322</v>
      </c>
      <c r="E249" s="233">
        <v>2</v>
      </c>
      <c r="F249" s="234"/>
      <c r="G249" s="235">
        <f>ROUND(E249*F249,2)</f>
        <v>0</v>
      </c>
      <c r="H249" s="234"/>
      <c r="I249" s="235">
        <f>ROUND(E249*H249,2)</f>
        <v>0</v>
      </c>
      <c r="J249" s="234"/>
      <c r="K249" s="235">
        <f>ROUND(E249*J249,2)</f>
        <v>0</v>
      </c>
      <c r="L249" s="235">
        <v>21</v>
      </c>
      <c r="M249" s="235">
        <f>G249*(1+L249/100)</f>
        <v>0</v>
      </c>
      <c r="N249" s="233">
        <v>0</v>
      </c>
      <c r="O249" s="233">
        <f>ROUND(E249*N249,2)</f>
        <v>0</v>
      </c>
      <c r="P249" s="233">
        <v>0</v>
      </c>
      <c r="Q249" s="233">
        <f>ROUND(E249*P249,2)</f>
        <v>0</v>
      </c>
      <c r="R249" s="235"/>
      <c r="S249" s="235" t="s">
        <v>205</v>
      </c>
      <c r="T249" s="236" t="s">
        <v>179</v>
      </c>
      <c r="U249" s="220">
        <v>0</v>
      </c>
      <c r="V249" s="220">
        <f>ROUND(E249*U249,2)</f>
        <v>0</v>
      </c>
      <c r="W249" s="220"/>
      <c r="X249" s="220" t="s">
        <v>206</v>
      </c>
      <c r="Y249" s="220" t="s">
        <v>181</v>
      </c>
      <c r="Z249" s="209"/>
      <c r="AA249" s="209"/>
      <c r="AB249" s="209"/>
      <c r="AC249" s="209"/>
      <c r="AD249" s="209"/>
      <c r="AE249" s="209"/>
      <c r="AF249" s="209"/>
      <c r="AG249" s="209" t="s">
        <v>342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2" x14ac:dyDescent="0.25">
      <c r="A250" s="216"/>
      <c r="B250" s="217"/>
      <c r="C250" s="257"/>
      <c r="D250" s="252"/>
      <c r="E250" s="252"/>
      <c r="F250" s="252"/>
      <c r="G250" s="252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20"/>
      <c r="Z250" s="209"/>
      <c r="AA250" s="209"/>
      <c r="AB250" s="209"/>
      <c r="AC250" s="209"/>
      <c r="AD250" s="209"/>
      <c r="AE250" s="209"/>
      <c r="AF250" s="209"/>
      <c r="AG250" s="209" t="s">
        <v>185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30">
        <v>91</v>
      </c>
      <c r="B251" s="231" t="s">
        <v>619</v>
      </c>
      <c r="C251" s="242" t="s">
        <v>620</v>
      </c>
      <c r="D251" s="232" t="s">
        <v>322</v>
      </c>
      <c r="E251" s="233">
        <v>6</v>
      </c>
      <c r="F251" s="234"/>
      <c r="G251" s="235">
        <f>ROUND(E251*F251,2)</f>
        <v>0</v>
      </c>
      <c r="H251" s="234"/>
      <c r="I251" s="235">
        <f>ROUND(E251*H251,2)</f>
        <v>0</v>
      </c>
      <c r="J251" s="234"/>
      <c r="K251" s="235">
        <f>ROUND(E251*J251,2)</f>
        <v>0</v>
      </c>
      <c r="L251" s="235">
        <v>21</v>
      </c>
      <c r="M251" s="235">
        <f>G251*(1+L251/100)</f>
        <v>0</v>
      </c>
      <c r="N251" s="233">
        <v>0</v>
      </c>
      <c r="O251" s="233">
        <f>ROUND(E251*N251,2)</f>
        <v>0</v>
      </c>
      <c r="P251" s="233">
        <v>0</v>
      </c>
      <c r="Q251" s="233">
        <f>ROUND(E251*P251,2)</f>
        <v>0</v>
      </c>
      <c r="R251" s="235"/>
      <c r="S251" s="235" t="s">
        <v>205</v>
      </c>
      <c r="T251" s="236" t="s">
        <v>179</v>
      </c>
      <c r="U251" s="220">
        <v>0</v>
      </c>
      <c r="V251" s="220">
        <f>ROUND(E251*U251,2)</f>
        <v>0</v>
      </c>
      <c r="W251" s="220"/>
      <c r="X251" s="220" t="s">
        <v>206</v>
      </c>
      <c r="Y251" s="220" t="s">
        <v>181</v>
      </c>
      <c r="Z251" s="209"/>
      <c r="AA251" s="209"/>
      <c r="AB251" s="209"/>
      <c r="AC251" s="209"/>
      <c r="AD251" s="209"/>
      <c r="AE251" s="209"/>
      <c r="AF251" s="209"/>
      <c r="AG251" s="209" t="s">
        <v>342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2" x14ac:dyDescent="0.25">
      <c r="A252" s="216"/>
      <c r="B252" s="217"/>
      <c r="C252" s="257"/>
      <c r="D252" s="252"/>
      <c r="E252" s="252"/>
      <c r="F252" s="252"/>
      <c r="G252" s="252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09"/>
      <c r="AA252" s="209"/>
      <c r="AB252" s="209"/>
      <c r="AC252" s="209"/>
      <c r="AD252" s="209"/>
      <c r="AE252" s="209"/>
      <c r="AF252" s="209"/>
      <c r="AG252" s="209" t="s">
        <v>185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30">
        <v>92</v>
      </c>
      <c r="B253" s="231" t="s">
        <v>621</v>
      </c>
      <c r="C253" s="242" t="s">
        <v>622</v>
      </c>
      <c r="D253" s="232" t="s">
        <v>322</v>
      </c>
      <c r="E253" s="233">
        <v>1</v>
      </c>
      <c r="F253" s="234"/>
      <c r="G253" s="235">
        <f>ROUND(E253*F253,2)</f>
        <v>0</v>
      </c>
      <c r="H253" s="234"/>
      <c r="I253" s="235">
        <f>ROUND(E253*H253,2)</f>
        <v>0</v>
      </c>
      <c r="J253" s="234"/>
      <c r="K253" s="235">
        <f>ROUND(E253*J253,2)</f>
        <v>0</v>
      </c>
      <c r="L253" s="235">
        <v>21</v>
      </c>
      <c r="M253" s="235">
        <f>G253*(1+L253/100)</f>
        <v>0</v>
      </c>
      <c r="N253" s="233">
        <v>0</v>
      </c>
      <c r="O253" s="233">
        <f>ROUND(E253*N253,2)</f>
        <v>0</v>
      </c>
      <c r="P253" s="233">
        <v>0</v>
      </c>
      <c r="Q253" s="233">
        <f>ROUND(E253*P253,2)</f>
        <v>0</v>
      </c>
      <c r="R253" s="235"/>
      <c r="S253" s="235" t="s">
        <v>205</v>
      </c>
      <c r="T253" s="236" t="s">
        <v>179</v>
      </c>
      <c r="U253" s="220">
        <v>0</v>
      </c>
      <c r="V253" s="220">
        <f>ROUND(E253*U253,2)</f>
        <v>0</v>
      </c>
      <c r="W253" s="220"/>
      <c r="X253" s="220" t="s">
        <v>206</v>
      </c>
      <c r="Y253" s="220" t="s">
        <v>181</v>
      </c>
      <c r="Z253" s="209"/>
      <c r="AA253" s="209"/>
      <c r="AB253" s="209"/>
      <c r="AC253" s="209"/>
      <c r="AD253" s="209"/>
      <c r="AE253" s="209"/>
      <c r="AF253" s="209"/>
      <c r="AG253" s="209" t="s">
        <v>342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2" x14ac:dyDescent="0.25">
      <c r="A254" s="216"/>
      <c r="B254" s="217"/>
      <c r="C254" s="257"/>
      <c r="D254" s="252"/>
      <c r="E254" s="252"/>
      <c r="F254" s="252"/>
      <c r="G254" s="252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20"/>
      <c r="Z254" s="209"/>
      <c r="AA254" s="209"/>
      <c r="AB254" s="209"/>
      <c r="AC254" s="209"/>
      <c r="AD254" s="209"/>
      <c r="AE254" s="209"/>
      <c r="AF254" s="209"/>
      <c r="AG254" s="209" t="s">
        <v>185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30">
        <v>93</v>
      </c>
      <c r="B255" s="231" t="s">
        <v>623</v>
      </c>
      <c r="C255" s="242" t="s">
        <v>624</v>
      </c>
      <c r="D255" s="232" t="s">
        <v>322</v>
      </c>
      <c r="E255" s="233">
        <v>3</v>
      </c>
      <c r="F255" s="234"/>
      <c r="G255" s="235">
        <f>ROUND(E255*F255,2)</f>
        <v>0</v>
      </c>
      <c r="H255" s="234"/>
      <c r="I255" s="235">
        <f>ROUND(E255*H255,2)</f>
        <v>0</v>
      </c>
      <c r="J255" s="234"/>
      <c r="K255" s="235">
        <f>ROUND(E255*J255,2)</f>
        <v>0</v>
      </c>
      <c r="L255" s="235">
        <v>21</v>
      </c>
      <c r="M255" s="235">
        <f>G255*(1+L255/100)</f>
        <v>0</v>
      </c>
      <c r="N255" s="233">
        <v>0</v>
      </c>
      <c r="O255" s="233">
        <f>ROUND(E255*N255,2)</f>
        <v>0</v>
      </c>
      <c r="P255" s="233">
        <v>0</v>
      </c>
      <c r="Q255" s="233">
        <f>ROUND(E255*P255,2)</f>
        <v>0</v>
      </c>
      <c r="R255" s="235"/>
      <c r="S255" s="235" t="s">
        <v>205</v>
      </c>
      <c r="T255" s="236" t="s">
        <v>179</v>
      </c>
      <c r="U255" s="220">
        <v>0</v>
      </c>
      <c r="V255" s="220">
        <f>ROUND(E255*U255,2)</f>
        <v>0</v>
      </c>
      <c r="W255" s="220"/>
      <c r="X255" s="220" t="s">
        <v>206</v>
      </c>
      <c r="Y255" s="220" t="s">
        <v>181</v>
      </c>
      <c r="Z255" s="209"/>
      <c r="AA255" s="209"/>
      <c r="AB255" s="209"/>
      <c r="AC255" s="209"/>
      <c r="AD255" s="209"/>
      <c r="AE255" s="209"/>
      <c r="AF255" s="209"/>
      <c r="AG255" s="209" t="s">
        <v>342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2" x14ac:dyDescent="0.25">
      <c r="A256" s="216"/>
      <c r="B256" s="217"/>
      <c r="C256" s="257"/>
      <c r="D256" s="252"/>
      <c r="E256" s="252"/>
      <c r="F256" s="252"/>
      <c r="G256" s="252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09"/>
      <c r="AA256" s="209"/>
      <c r="AB256" s="209"/>
      <c r="AC256" s="209"/>
      <c r="AD256" s="209"/>
      <c r="AE256" s="209"/>
      <c r="AF256" s="209"/>
      <c r="AG256" s="209" t="s">
        <v>185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30">
        <v>94</v>
      </c>
      <c r="B257" s="231" t="s">
        <v>625</v>
      </c>
      <c r="C257" s="242" t="s">
        <v>626</v>
      </c>
      <c r="D257" s="232" t="s">
        <v>322</v>
      </c>
      <c r="E257" s="233">
        <v>2</v>
      </c>
      <c r="F257" s="234"/>
      <c r="G257" s="235">
        <f>ROUND(E257*F257,2)</f>
        <v>0</v>
      </c>
      <c r="H257" s="234"/>
      <c r="I257" s="235">
        <f>ROUND(E257*H257,2)</f>
        <v>0</v>
      </c>
      <c r="J257" s="234"/>
      <c r="K257" s="235">
        <f>ROUND(E257*J257,2)</f>
        <v>0</v>
      </c>
      <c r="L257" s="235">
        <v>21</v>
      </c>
      <c r="M257" s="235">
        <f>G257*(1+L257/100)</f>
        <v>0</v>
      </c>
      <c r="N257" s="233">
        <v>0</v>
      </c>
      <c r="O257" s="233">
        <f>ROUND(E257*N257,2)</f>
        <v>0</v>
      </c>
      <c r="P257" s="233">
        <v>0</v>
      </c>
      <c r="Q257" s="233">
        <f>ROUND(E257*P257,2)</f>
        <v>0</v>
      </c>
      <c r="R257" s="235"/>
      <c r="S257" s="235" t="s">
        <v>205</v>
      </c>
      <c r="T257" s="236" t="s">
        <v>179</v>
      </c>
      <c r="U257" s="220">
        <v>0</v>
      </c>
      <c r="V257" s="220">
        <f>ROUND(E257*U257,2)</f>
        <v>0</v>
      </c>
      <c r="W257" s="220"/>
      <c r="X257" s="220" t="s">
        <v>206</v>
      </c>
      <c r="Y257" s="220" t="s">
        <v>181</v>
      </c>
      <c r="Z257" s="209"/>
      <c r="AA257" s="209"/>
      <c r="AB257" s="209"/>
      <c r="AC257" s="209"/>
      <c r="AD257" s="209"/>
      <c r="AE257" s="209"/>
      <c r="AF257" s="209"/>
      <c r="AG257" s="209" t="s">
        <v>342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2" x14ac:dyDescent="0.25">
      <c r="A258" s="216"/>
      <c r="B258" s="217"/>
      <c r="C258" s="257"/>
      <c r="D258" s="252"/>
      <c r="E258" s="252"/>
      <c r="F258" s="252"/>
      <c r="G258" s="252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09"/>
      <c r="AA258" s="209"/>
      <c r="AB258" s="209"/>
      <c r="AC258" s="209"/>
      <c r="AD258" s="209"/>
      <c r="AE258" s="209"/>
      <c r="AF258" s="209"/>
      <c r="AG258" s="209" t="s">
        <v>185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30">
        <v>95</v>
      </c>
      <c r="B259" s="231" t="s">
        <v>627</v>
      </c>
      <c r="C259" s="242" t="s">
        <v>628</v>
      </c>
      <c r="D259" s="232" t="s">
        <v>322</v>
      </c>
      <c r="E259" s="233">
        <v>1</v>
      </c>
      <c r="F259" s="234"/>
      <c r="G259" s="235">
        <f>ROUND(E259*F259,2)</f>
        <v>0</v>
      </c>
      <c r="H259" s="234"/>
      <c r="I259" s="235">
        <f>ROUND(E259*H259,2)</f>
        <v>0</v>
      </c>
      <c r="J259" s="234"/>
      <c r="K259" s="235">
        <f>ROUND(E259*J259,2)</f>
        <v>0</v>
      </c>
      <c r="L259" s="235">
        <v>21</v>
      </c>
      <c r="M259" s="235">
        <f>G259*(1+L259/100)</f>
        <v>0</v>
      </c>
      <c r="N259" s="233">
        <v>0</v>
      </c>
      <c r="O259" s="233">
        <f>ROUND(E259*N259,2)</f>
        <v>0</v>
      </c>
      <c r="P259" s="233">
        <v>0</v>
      </c>
      <c r="Q259" s="233">
        <f>ROUND(E259*P259,2)</f>
        <v>0</v>
      </c>
      <c r="R259" s="235"/>
      <c r="S259" s="235" t="s">
        <v>205</v>
      </c>
      <c r="T259" s="236" t="s">
        <v>179</v>
      </c>
      <c r="U259" s="220">
        <v>0</v>
      </c>
      <c r="V259" s="220">
        <f>ROUND(E259*U259,2)</f>
        <v>0</v>
      </c>
      <c r="W259" s="220"/>
      <c r="X259" s="220" t="s">
        <v>206</v>
      </c>
      <c r="Y259" s="220" t="s">
        <v>181</v>
      </c>
      <c r="Z259" s="209"/>
      <c r="AA259" s="209"/>
      <c r="AB259" s="209"/>
      <c r="AC259" s="209"/>
      <c r="AD259" s="209"/>
      <c r="AE259" s="209"/>
      <c r="AF259" s="209"/>
      <c r="AG259" s="209" t="s">
        <v>342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2" x14ac:dyDescent="0.25">
      <c r="A260" s="216"/>
      <c r="B260" s="217"/>
      <c r="C260" s="257"/>
      <c r="D260" s="252"/>
      <c r="E260" s="252"/>
      <c r="F260" s="252"/>
      <c r="G260" s="252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09"/>
      <c r="AA260" s="209"/>
      <c r="AB260" s="209"/>
      <c r="AC260" s="209"/>
      <c r="AD260" s="209"/>
      <c r="AE260" s="209"/>
      <c r="AF260" s="209"/>
      <c r="AG260" s="209" t="s">
        <v>185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30">
        <v>96</v>
      </c>
      <c r="B261" s="231" t="s">
        <v>629</v>
      </c>
      <c r="C261" s="242" t="s">
        <v>630</v>
      </c>
      <c r="D261" s="232" t="s">
        <v>322</v>
      </c>
      <c r="E261" s="233">
        <v>1</v>
      </c>
      <c r="F261" s="234"/>
      <c r="G261" s="235">
        <f>ROUND(E261*F261,2)</f>
        <v>0</v>
      </c>
      <c r="H261" s="234"/>
      <c r="I261" s="235">
        <f>ROUND(E261*H261,2)</f>
        <v>0</v>
      </c>
      <c r="J261" s="234"/>
      <c r="K261" s="235">
        <f>ROUND(E261*J261,2)</f>
        <v>0</v>
      </c>
      <c r="L261" s="235">
        <v>21</v>
      </c>
      <c r="M261" s="235">
        <f>G261*(1+L261/100)</f>
        <v>0</v>
      </c>
      <c r="N261" s="233">
        <v>0</v>
      </c>
      <c r="O261" s="233">
        <f>ROUND(E261*N261,2)</f>
        <v>0</v>
      </c>
      <c r="P261" s="233">
        <v>0</v>
      </c>
      <c r="Q261" s="233">
        <f>ROUND(E261*P261,2)</f>
        <v>0</v>
      </c>
      <c r="R261" s="235"/>
      <c r="S261" s="235" t="s">
        <v>205</v>
      </c>
      <c r="T261" s="236" t="s">
        <v>179</v>
      </c>
      <c r="U261" s="220">
        <v>0</v>
      </c>
      <c r="V261" s="220">
        <f>ROUND(E261*U261,2)</f>
        <v>0</v>
      </c>
      <c r="W261" s="220"/>
      <c r="X261" s="220" t="s">
        <v>206</v>
      </c>
      <c r="Y261" s="220" t="s">
        <v>181</v>
      </c>
      <c r="Z261" s="209"/>
      <c r="AA261" s="209"/>
      <c r="AB261" s="209"/>
      <c r="AC261" s="209"/>
      <c r="AD261" s="209"/>
      <c r="AE261" s="209"/>
      <c r="AF261" s="209"/>
      <c r="AG261" s="209" t="s">
        <v>342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2" x14ac:dyDescent="0.25">
      <c r="A262" s="216"/>
      <c r="B262" s="217"/>
      <c r="C262" s="257"/>
      <c r="D262" s="252"/>
      <c r="E262" s="252"/>
      <c r="F262" s="252"/>
      <c r="G262" s="252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09"/>
      <c r="AA262" s="209"/>
      <c r="AB262" s="209"/>
      <c r="AC262" s="209"/>
      <c r="AD262" s="209"/>
      <c r="AE262" s="209"/>
      <c r="AF262" s="209"/>
      <c r="AG262" s="209" t="s">
        <v>185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30">
        <v>97</v>
      </c>
      <c r="B263" s="231" t="s">
        <v>631</v>
      </c>
      <c r="C263" s="242" t="s">
        <v>632</v>
      </c>
      <c r="D263" s="232" t="s">
        <v>322</v>
      </c>
      <c r="E263" s="233">
        <v>2</v>
      </c>
      <c r="F263" s="234"/>
      <c r="G263" s="235">
        <f>ROUND(E263*F263,2)</f>
        <v>0</v>
      </c>
      <c r="H263" s="234"/>
      <c r="I263" s="235">
        <f>ROUND(E263*H263,2)</f>
        <v>0</v>
      </c>
      <c r="J263" s="234"/>
      <c r="K263" s="235">
        <f>ROUND(E263*J263,2)</f>
        <v>0</v>
      </c>
      <c r="L263" s="235">
        <v>21</v>
      </c>
      <c r="M263" s="235">
        <f>G263*(1+L263/100)</f>
        <v>0</v>
      </c>
      <c r="N263" s="233">
        <v>0</v>
      </c>
      <c r="O263" s="233">
        <f>ROUND(E263*N263,2)</f>
        <v>0</v>
      </c>
      <c r="P263" s="233">
        <v>0</v>
      </c>
      <c r="Q263" s="233">
        <f>ROUND(E263*P263,2)</f>
        <v>0</v>
      </c>
      <c r="R263" s="235"/>
      <c r="S263" s="235" t="s">
        <v>205</v>
      </c>
      <c r="T263" s="236" t="s">
        <v>179</v>
      </c>
      <c r="U263" s="220">
        <v>0</v>
      </c>
      <c r="V263" s="220">
        <f>ROUND(E263*U263,2)</f>
        <v>0</v>
      </c>
      <c r="W263" s="220"/>
      <c r="X263" s="220" t="s">
        <v>206</v>
      </c>
      <c r="Y263" s="220" t="s">
        <v>181</v>
      </c>
      <c r="Z263" s="209"/>
      <c r="AA263" s="209"/>
      <c r="AB263" s="209"/>
      <c r="AC263" s="209"/>
      <c r="AD263" s="209"/>
      <c r="AE263" s="209"/>
      <c r="AF263" s="209"/>
      <c r="AG263" s="209" t="s">
        <v>342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2" x14ac:dyDescent="0.25">
      <c r="A264" s="216"/>
      <c r="B264" s="217"/>
      <c r="C264" s="257"/>
      <c r="D264" s="252"/>
      <c r="E264" s="252"/>
      <c r="F264" s="252"/>
      <c r="G264" s="252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09"/>
      <c r="AA264" s="209"/>
      <c r="AB264" s="209"/>
      <c r="AC264" s="209"/>
      <c r="AD264" s="209"/>
      <c r="AE264" s="209"/>
      <c r="AF264" s="209"/>
      <c r="AG264" s="209" t="s">
        <v>185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30">
        <v>98</v>
      </c>
      <c r="B265" s="231" t="s">
        <v>633</v>
      </c>
      <c r="C265" s="242" t="s">
        <v>634</v>
      </c>
      <c r="D265" s="232" t="s">
        <v>322</v>
      </c>
      <c r="E265" s="233">
        <v>6</v>
      </c>
      <c r="F265" s="234"/>
      <c r="G265" s="235">
        <f>ROUND(E265*F265,2)</f>
        <v>0</v>
      </c>
      <c r="H265" s="234"/>
      <c r="I265" s="235">
        <f>ROUND(E265*H265,2)</f>
        <v>0</v>
      </c>
      <c r="J265" s="234"/>
      <c r="K265" s="235">
        <f>ROUND(E265*J265,2)</f>
        <v>0</v>
      </c>
      <c r="L265" s="235">
        <v>21</v>
      </c>
      <c r="M265" s="235">
        <f>G265*(1+L265/100)</f>
        <v>0</v>
      </c>
      <c r="N265" s="233">
        <v>0</v>
      </c>
      <c r="O265" s="233">
        <f>ROUND(E265*N265,2)</f>
        <v>0</v>
      </c>
      <c r="P265" s="233">
        <v>0</v>
      </c>
      <c r="Q265" s="233">
        <f>ROUND(E265*P265,2)</f>
        <v>0</v>
      </c>
      <c r="R265" s="235"/>
      <c r="S265" s="235" t="s">
        <v>205</v>
      </c>
      <c r="T265" s="236" t="s">
        <v>179</v>
      </c>
      <c r="U265" s="220">
        <v>0</v>
      </c>
      <c r="V265" s="220">
        <f>ROUND(E265*U265,2)</f>
        <v>0</v>
      </c>
      <c r="W265" s="220"/>
      <c r="X265" s="220" t="s">
        <v>206</v>
      </c>
      <c r="Y265" s="220" t="s">
        <v>181</v>
      </c>
      <c r="Z265" s="209"/>
      <c r="AA265" s="209"/>
      <c r="AB265" s="209"/>
      <c r="AC265" s="209"/>
      <c r="AD265" s="209"/>
      <c r="AE265" s="209"/>
      <c r="AF265" s="209"/>
      <c r="AG265" s="209" t="s">
        <v>342</v>
      </c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2" x14ac:dyDescent="0.25">
      <c r="A266" s="216"/>
      <c r="B266" s="217"/>
      <c r="C266" s="257"/>
      <c r="D266" s="252"/>
      <c r="E266" s="252"/>
      <c r="F266" s="252"/>
      <c r="G266" s="252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09"/>
      <c r="AA266" s="209"/>
      <c r="AB266" s="209"/>
      <c r="AC266" s="209"/>
      <c r="AD266" s="209"/>
      <c r="AE266" s="209"/>
      <c r="AF266" s="209"/>
      <c r="AG266" s="209" t="s">
        <v>185</v>
      </c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30">
        <v>99</v>
      </c>
      <c r="B267" s="231" t="s">
        <v>635</v>
      </c>
      <c r="C267" s="242" t="s">
        <v>636</v>
      </c>
      <c r="D267" s="232" t="s">
        <v>322</v>
      </c>
      <c r="E267" s="233">
        <v>19</v>
      </c>
      <c r="F267" s="234"/>
      <c r="G267" s="235">
        <f>ROUND(E267*F267,2)</f>
        <v>0</v>
      </c>
      <c r="H267" s="234"/>
      <c r="I267" s="235">
        <f>ROUND(E267*H267,2)</f>
        <v>0</v>
      </c>
      <c r="J267" s="234"/>
      <c r="K267" s="235">
        <f>ROUND(E267*J267,2)</f>
        <v>0</v>
      </c>
      <c r="L267" s="235">
        <v>21</v>
      </c>
      <c r="M267" s="235">
        <f>G267*(1+L267/100)</f>
        <v>0</v>
      </c>
      <c r="N267" s="233">
        <v>0</v>
      </c>
      <c r="O267" s="233">
        <f>ROUND(E267*N267,2)</f>
        <v>0</v>
      </c>
      <c r="P267" s="233">
        <v>0</v>
      </c>
      <c r="Q267" s="233">
        <f>ROUND(E267*P267,2)</f>
        <v>0</v>
      </c>
      <c r="R267" s="235"/>
      <c r="S267" s="235" t="s">
        <v>205</v>
      </c>
      <c r="T267" s="236" t="s">
        <v>179</v>
      </c>
      <c r="U267" s="220">
        <v>0</v>
      </c>
      <c r="V267" s="220">
        <f>ROUND(E267*U267,2)</f>
        <v>0</v>
      </c>
      <c r="W267" s="220"/>
      <c r="X267" s="220" t="s">
        <v>206</v>
      </c>
      <c r="Y267" s="220" t="s">
        <v>181</v>
      </c>
      <c r="Z267" s="209"/>
      <c r="AA267" s="209"/>
      <c r="AB267" s="209"/>
      <c r="AC267" s="209"/>
      <c r="AD267" s="209"/>
      <c r="AE267" s="209"/>
      <c r="AF267" s="209"/>
      <c r="AG267" s="209" t="s">
        <v>342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2" x14ac:dyDescent="0.25">
      <c r="A268" s="216"/>
      <c r="B268" s="217"/>
      <c r="C268" s="257"/>
      <c r="D268" s="252"/>
      <c r="E268" s="252"/>
      <c r="F268" s="252"/>
      <c r="G268" s="252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09"/>
      <c r="AA268" s="209"/>
      <c r="AB268" s="209"/>
      <c r="AC268" s="209"/>
      <c r="AD268" s="209"/>
      <c r="AE268" s="209"/>
      <c r="AF268" s="209"/>
      <c r="AG268" s="209" t="s">
        <v>185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1" x14ac:dyDescent="0.25">
      <c r="A269" s="230">
        <v>100</v>
      </c>
      <c r="B269" s="231" t="s">
        <v>637</v>
      </c>
      <c r="C269" s="242" t="s">
        <v>638</v>
      </c>
      <c r="D269" s="232" t="s">
        <v>322</v>
      </c>
      <c r="E269" s="233">
        <v>1</v>
      </c>
      <c r="F269" s="234"/>
      <c r="G269" s="235">
        <f>ROUND(E269*F269,2)</f>
        <v>0</v>
      </c>
      <c r="H269" s="234"/>
      <c r="I269" s="235">
        <f>ROUND(E269*H269,2)</f>
        <v>0</v>
      </c>
      <c r="J269" s="234"/>
      <c r="K269" s="235">
        <f>ROUND(E269*J269,2)</f>
        <v>0</v>
      </c>
      <c r="L269" s="235">
        <v>21</v>
      </c>
      <c r="M269" s="235">
        <f>G269*(1+L269/100)</f>
        <v>0</v>
      </c>
      <c r="N269" s="233">
        <v>0</v>
      </c>
      <c r="O269" s="233">
        <f>ROUND(E269*N269,2)</f>
        <v>0</v>
      </c>
      <c r="P269" s="233">
        <v>0</v>
      </c>
      <c r="Q269" s="233">
        <f>ROUND(E269*P269,2)</f>
        <v>0</v>
      </c>
      <c r="R269" s="235"/>
      <c r="S269" s="235" t="s">
        <v>205</v>
      </c>
      <c r="T269" s="236" t="s">
        <v>179</v>
      </c>
      <c r="U269" s="220">
        <v>0</v>
      </c>
      <c r="V269" s="220">
        <f>ROUND(E269*U269,2)</f>
        <v>0</v>
      </c>
      <c r="W269" s="220"/>
      <c r="X269" s="220" t="s">
        <v>206</v>
      </c>
      <c r="Y269" s="220" t="s">
        <v>181</v>
      </c>
      <c r="Z269" s="209"/>
      <c r="AA269" s="209"/>
      <c r="AB269" s="209"/>
      <c r="AC269" s="209"/>
      <c r="AD269" s="209"/>
      <c r="AE269" s="209"/>
      <c r="AF269" s="209"/>
      <c r="AG269" s="209" t="s">
        <v>342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2" x14ac:dyDescent="0.25">
      <c r="A270" s="216"/>
      <c r="B270" s="217"/>
      <c r="C270" s="257"/>
      <c r="D270" s="252"/>
      <c r="E270" s="252"/>
      <c r="F270" s="252"/>
      <c r="G270" s="252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09"/>
      <c r="AA270" s="209"/>
      <c r="AB270" s="209"/>
      <c r="AC270" s="209"/>
      <c r="AD270" s="209"/>
      <c r="AE270" s="209"/>
      <c r="AF270" s="209"/>
      <c r="AG270" s="209" t="s">
        <v>185</v>
      </c>
      <c r="AH270" s="209"/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30">
        <v>101</v>
      </c>
      <c r="B271" s="231" t="s">
        <v>639</v>
      </c>
      <c r="C271" s="242" t="s">
        <v>640</v>
      </c>
      <c r="D271" s="232" t="s">
        <v>322</v>
      </c>
      <c r="E271" s="233">
        <v>1</v>
      </c>
      <c r="F271" s="234"/>
      <c r="G271" s="235">
        <f>ROUND(E271*F271,2)</f>
        <v>0</v>
      </c>
      <c r="H271" s="234"/>
      <c r="I271" s="235">
        <f>ROUND(E271*H271,2)</f>
        <v>0</v>
      </c>
      <c r="J271" s="234"/>
      <c r="K271" s="235">
        <f>ROUND(E271*J271,2)</f>
        <v>0</v>
      </c>
      <c r="L271" s="235">
        <v>21</v>
      </c>
      <c r="M271" s="235">
        <f>G271*(1+L271/100)</f>
        <v>0</v>
      </c>
      <c r="N271" s="233">
        <v>0</v>
      </c>
      <c r="O271" s="233">
        <f>ROUND(E271*N271,2)</f>
        <v>0</v>
      </c>
      <c r="P271" s="233">
        <v>0</v>
      </c>
      <c r="Q271" s="233">
        <f>ROUND(E271*P271,2)</f>
        <v>0</v>
      </c>
      <c r="R271" s="235"/>
      <c r="S271" s="235" t="s">
        <v>205</v>
      </c>
      <c r="T271" s="236" t="s">
        <v>179</v>
      </c>
      <c r="U271" s="220">
        <v>0</v>
      </c>
      <c r="V271" s="220">
        <f>ROUND(E271*U271,2)</f>
        <v>0</v>
      </c>
      <c r="W271" s="220"/>
      <c r="X271" s="220" t="s">
        <v>206</v>
      </c>
      <c r="Y271" s="220" t="s">
        <v>181</v>
      </c>
      <c r="Z271" s="209"/>
      <c r="AA271" s="209"/>
      <c r="AB271" s="209"/>
      <c r="AC271" s="209"/>
      <c r="AD271" s="209"/>
      <c r="AE271" s="209"/>
      <c r="AF271" s="209"/>
      <c r="AG271" s="209" t="s">
        <v>342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2" x14ac:dyDescent="0.25">
      <c r="A272" s="216"/>
      <c r="B272" s="217"/>
      <c r="C272" s="257"/>
      <c r="D272" s="252"/>
      <c r="E272" s="252"/>
      <c r="F272" s="252"/>
      <c r="G272" s="252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09"/>
      <c r="AA272" s="209"/>
      <c r="AB272" s="209"/>
      <c r="AC272" s="209"/>
      <c r="AD272" s="209"/>
      <c r="AE272" s="209"/>
      <c r="AF272" s="209"/>
      <c r="AG272" s="209" t="s">
        <v>185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30">
        <v>102</v>
      </c>
      <c r="B273" s="231" t="s">
        <v>641</v>
      </c>
      <c r="C273" s="242" t="s">
        <v>642</v>
      </c>
      <c r="D273" s="232" t="s">
        <v>322</v>
      </c>
      <c r="E273" s="233">
        <v>1</v>
      </c>
      <c r="F273" s="234"/>
      <c r="G273" s="235">
        <f>ROUND(E273*F273,2)</f>
        <v>0</v>
      </c>
      <c r="H273" s="234"/>
      <c r="I273" s="235">
        <f>ROUND(E273*H273,2)</f>
        <v>0</v>
      </c>
      <c r="J273" s="234"/>
      <c r="K273" s="235">
        <f>ROUND(E273*J273,2)</f>
        <v>0</v>
      </c>
      <c r="L273" s="235">
        <v>21</v>
      </c>
      <c r="M273" s="235">
        <f>G273*(1+L273/100)</f>
        <v>0</v>
      </c>
      <c r="N273" s="233">
        <v>0</v>
      </c>
      <c r="O273" s="233">
        <f>ROUND(E273*N273,2)</f>
        <v>0</v>
      </c>
      <c r="P273" s="233">
        <v>0</v>
      </c>
      <c r="Q273" s="233">
        <f>ROUND(E273*P273,2)</f>
        <v>0</v>
      </c>
      <c r="R273" s="235"/>
      <c r="S273" s="235" t="s">
        <v>205</v>
      </c>
      <c r="T273" s="236" t="s">
        <v>179</v>
      </c>
      <c r="U273" s="220">
        <v>0</v>
      </c>
      <c r="V273" s="220">
        <f>ROUND(E273*U273,2)</f>
        <v>0</v>
      </c>
      <c r="W273" s="220"/>
      <c r="X273" s="220" t="s">
        <v>206</v>
      </c>
      <c r="Y273" s="220" t="s">
        <v>181</v>
      </c>
      <c r="Z273" s="209"/>
      <c r="AA273" s="209"/>
      <c r="AB273" s="209"/>
      <c r="AC273" s="209"/>
      <c r="AD273" s="209"/>
      <c r="AE273" s="209"/>
      <c r="AF273" s="209"/>
      <c r="AG273" s="209" t="s">
        <v>342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2" x14ac:dyDescent="0.25">
      <c r="A274" s="216"/>
      <c r="B274" s="217"/>
      <c r="C274" s="257"/>
      <c r="D274" s="252"/>
      <c r="E274" s="252"/>
      <c r="F274" s="252"/>
      <c r="G274" s="252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09"/>
      <c r="AA274" s="209"/>
      <c r="AB274" s="209"/>
      <c r="AC274" s="209"/>
      <c r="AD274" s="209"/>
      <c r="AE274" s="209"/>
      <c r="AF274" s="209"/>
      <c r="AG274" s="209" t="s">
        <v>185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30">
        <v>103</v>
      </c>
      <c r="B275" s="231" t="s">
        <v>643</v>
      </c>
      <c r="C275" s="242" t="s">
        <v>644</v>
      </c>
      <c r="D275" s="232" t="s">
        <v>322</v>
      </c>
      <c r="E275" s="233">
        <v>8</v>
      </c>
      <c r="F275" s="234"/>
      <c r="G275" s="235">
        <f>ROUND(E275*F275,2)</f>
        <v>0</v>
      </c>
      <c r="H275" s="234"/>
      <c r="I275" s="235">
        <f>ROUND(E275*H275,2)</f>
        <v>0</v>
      </c>
      <c r="J275" s="234"/>
      <c r="K275" s="235">
        <f>ROUND(E275*J275,2)</f>
        <v>0</v>
      </c>
      <c r="L275" s="235">
        <v>21</v>
      </c>
      <c r="M275" s="235">
        <f>G275*(1+L275/100)</f>
        <v>0</v>
      </c>
      <c r="N275" s="233">
        <v>0</v>
      </c>
      <c r="O275" s="233">
        <f>ROUND(E275*N275,2)</f>
        <v>0</v>
      </c>
      <c r="P275" s="233">
        <v>0</v>
      </c>
      <c r="Q275" s="233">
        <f>ROUND(E275*P275,2)</f>
        <v>0</v>
      </c>
      <c r="R275" s="235"/>
      <c r="S275" s="235" t="s">
        <v>205</v>
      </c>
      <c r="T275" s="236" t="s">
        <v>179</v>
      </c>
      <c r="U275" s="220">
        <v>0</v>
      </c>
      <c r="V275" s="220">
        <f>ROUND(E275*U275,2)</f>
        <v>0</v>
      </c>
      <c r="W275" s="220"/>
      <c r="X275" s="220" t="s">
        <v>206</v>
      </c>
      <c r="Y275" s="220" t="s">
        <v>181</v>
      </c>
      <c r="Z275" s="209"/>
      <c r="AA275" s="209"/>
      <c r="AB275" s="209"/>
      <c r="AC275" s="209"/>
      <c r="AD275" s="209"/>
      <c r="AE275" s="209"/>
      <c r="AF275" s="209"/>
      <c r="AG275" s="209" t="s">
        <v>342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2" x14ac:dyDescent="0.25">
      <c r="A276" s="216"/>
      <c r="B276" s="217"/>
      <c r="C276" s="257"/>
      <c r="D276" s="252"/>
      <c r="E276" s="252"/>
      <c r="F276" s="252"/>
      <c r="G276" s="252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09"/>
      <c r="AA276" s="209"/>
      <c r="AB276" s="209"/>
      <c r="AC276" s="209"/>
      <c r="AD276" s="209"/>
      <c r="AE276" s="209"/>
      <c r="AF276" s="209"/>
      <c r="AG276" s="209" t="s">
        <v>185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30">
        <v>104</v>
      </c>
      <c r="B277" s="231" t="s">
        <v>645</v>
      </c>
      <c r="C277" s="242" t="s">
        <v>646</v>
      </c>
      <c r="D277" s="232" t="s">
        <v>322</v>
      </c>
      <c r="E277" s="233">
        <v>11</v>
      </c>
      <c r="F277" s="234"/>
      <c r="G277" s="235">
        <f>ROUND(E277*F277,2)</f>
        <v>0</v>
      </c>
      <c r="H277" s="234"/>
      <c r="I277" s="235">
        <f>ROUND(E277*H277,2)</f>
        <v>0</v>
      </c>
      <c r="J277" s="234"/>
      <c r="K277" s="235">
        <f>ROUND(E277*J277,2)</f>
        <v>0</v>
      </c>
      <c r="L277" s="235">
        <v>21</v>
      </c>
      <c r="M277" s="235">
        <f>G277*(1+L277/100)</f>
        <v>0</v>
      </c>
      <c r="N277" s="233">
        <v>0</v>
      </c>
      <c r="O277" s="233">
        <f>ROUND(E277*N277,2)</f>
        <v>0</v>
      </c>
      <c r="P277" s="233">
        <v>0</v>
      </c>
      <c r="Q277" s="233">
        <f>ROUND(E277*P277,2)</f>
        <v>0</v>
      </c>
      <c r="R277" s="235"/>
      <c r="S277" s="235" t="s">
        <v>205</v>
      </c>
      <c r="T277" s="236" t="s">
        <v>179</v>
      </c>
      <c r="U277" s="220">
        <v>0</v>
      </c>
      <c r="V277" s="220">
        <f>ROUND(E277*U277,2)</f>
        <v>0</v>
      </c>
      <c r="W277" s="220"/>
      <c r="X277" s="220" t="s">
        <v>377</v>
      </c>
      <c r="Y277" s="220" t="s">
        <v>181</v>
      </c>
      <c r="Z277" s="209"/>
      <c r="AA277" s="209"/>
      <c r="AB277" s="209"/>
      <c r="AC277" s="209"/>
      <c r="AD277" s="209"/>
      <c r="AE277" s="209"/>
      <c r="AF277" s="209"/>
      <c r="AG277" s="209" t="s">
        <v>464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2" x14ac:dyDescent="0.25">
      <c r="A278" s="216"/>
      <c r="B278" s="217"/>
      <c r="C278" s="257"/>
      <c r="D278" s="252"/>
      <c r="E278" s="252"/>
      <c r="F278" s="252"/>
      <c r="G278" s="252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09"/>
      <c r="AA278" s="209"/>
      <c r="AB278" s="209"/>
      <c r="AC278" s="209"/>
      <c r="AD278" s="209"/>
      <c r="AE278" s="209"/>
      <c r="AF278" s="209"/>
      <c r="AG278" s="209" t="s">
        <v>185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30">
        <v>105</v>
      </c>
      <c r="B279" s="231" t="s">
        <v>647</v>
      </c>
      <c r="C279" s="242" t="s">
        <v>648</v>
      </c>
      <c r="D279" s="232" t="s">
        <v>322</v>
      </c>
      <c r="E279" s="233">
        <v>1</v>
      </c>
      <c r="F279" s="234"/>
      <c r="G279" s="235">
        <f>ROUND(E279*F279,2)</f>
        <v>0</v>
      </c>
      <c r="H279" s="234"/>
      <c r="I279" s="235">
        <f>ROUND(E279*H279,2)</f>
        <v>0</v>
      </c>
      <c r="J279" s="234"/>
      <c r="K279" s="235">
        <f>ROUND(E279*J279,2)</f>
        <v>0</v>
      </c>
      <c r="L279" s="235">
        <v>21</v>
      </c>
      <c r="M279" s="235">
        <f>G279*(1+L279/100)</f>
        <v>0</v>
      </c>
      <c r="N279" s="233">
        <v>0</v>
      </c>
      <c r="O279" s="233">
        <f>ROUND(E279*N279,2)</f>
        <v>0</v>
      </c>
      <c r="P279" s="233">
        <v>0</v>
      </c>
      <c r="Q279" s="233">
        <f>ROUND(E279*P279,2)</f>
        <v>0</v>
      </c>
      <c r="R279" s="235"/>
      <c r="S279" s="235" t="s">
        <v>205</v>
      </c>
      <c r="T279" s="236" t="s">
        <v>179</v>
      </c>
      <c r="U279" s="220">
        <v>0</v>
      </c>
      <c r="V279" s="220">
        <f>ROUND(E279*U279,2)</f>
        <v>0</v>
      </c>
      <c r="W279" s="220"/>
      <c r="X279" s="220" t="s">
        <v>377</v>
      </c>
      <c r="Y279" s="220" t="s">
        <v>181</v>
      </c>
      <c r="Z279" s="209"/>
      <c r="AA279" s="209"/>
      <c r="AB279" s="209"/>
      <c r="AC279" s="209"/>
      <c r="AD279" s="209"/>
      <c r="AE279" s="209"/>
      <c r="AF279" s="209"/>
      <c r="AG279" s="209" t="s">
        <v>464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2" x14ac:dyDescent="0.25">
      <c r="A280" s="216"/>
      <c r="B280" s="217"/>
      <c r="C280" s="257"/>
      <c r="D280" s="252"/>
      <c r="E280" s="252"/>
      <c r="F280" s="252"/>
      <c r="G280" s="252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20"/>
      <c r="Z280" s="209"/>
      <c r="AA280" s="209"/>
      <c r="AB280" s="209"/>
      <c r="AC280" s="209"/>
      <c r="AD280" s="209"/>
      <c r="AE280" s="209"/>
      <c r="AF280" s="209"/>
      <c r="AG280" s="209" t="s">
        <v>185</v>
      </c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30">
        <v>106</v>
      </c>
      <c r="B281" s="231" t="s">
        <v>649</v>
      </c>
      <c r="C281" s="242" t="s">
        <v>576</v>
      </c>
      <c r="D281" s="232" t="s">
        <v>322</v>
      </c>
      <c r="E281" s="233">
        <v>7</v>
      </c>
      <c r="F281" s="234"/>
      <c r="G281" s="235">
        <f>ROUND(E281*F281,2)</f>
        <v>0</v>
      </c>
      <c r="H281" s="234"/>
      <c r="I281" s="235">
        <f>ROUND(E281*H281,2)</f>
        <v>0</v>
      </c>
      <c r="J281" s="234"/>
      <c r="K281" s="235">
        <f>ROUND(E281*J281,2)</f>
        <v>0</v>
      </c>
      <c r="L281" s="235">
        <v>21</v>
      </c>
      <c r="M281" s="235">
        <f>G281*(1+L281/100)</f>
        <v>0</v>
      </c>
      <c r="N281" s="233">
        <v>0</v>
      </c>
      <c r="O281" s="233">
        <f>ROUND(E281*N281,2)</f>
        <v>0</v>
      </c>
      <c r="P281" s="233">
        <v>0</v>
      </c>
      <c r="Q281" s="233">
        <f>ROUND(E281*P281,2)</f>
        <v>0</v>
      </c>
      <c r="R281" s="235"/>
      <c r="S281" s="235" t="s">
        <v>205</v>
      </c>
      <c r="T281" s="236" t="s">
        <v>179</v>
      </c>
      <c r="U281" s="220">
        <v>0</v>
      </c>
      <c r="V281" s="220">
        <f>ROUND(E281*U281,2)</f>
        <v>0</v>
      </c>
      <c r="W281" s="220"/>
      <c r="X281" s="220" t="s">
        <v>377</v>
      </c>
      <c r="Y281" s="220" t="s">
        <v>181</v>
      </c>
      <c r="Z281" s="209"/>
      <c r="AA281" s="209"/>
      <c r="AB281" s="209"/>
      <c r="AC281" s="209"/>
      <c r="AD281" s="209"/>
      <c r="AE281" s="209"/>
      <c r="AF281" s="209"/>
      <c r="AG281" s="209" t="s">
        <v>464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2" x14ac:dyDescent="0.25">
      <c r="A282" s="216"/>
      <c r="B282" s="217"/>
      <c r="C282" s="257"/>
      <c r="D282" s="252"/>
      <c r="E282" s="252"/>
      <c r="F282" s="252"/>
      <c r="G282" s="252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20"/>
      <c r="Z282" s="209"/>
      <c r="AA282" s="209"/>
      <c r="AB282" s="209"/>
      <c r="AC282" s="209"/>
      <c r="AD282" s="209"/>
      <c r="AE282" s="209"/>
      <c r="AF282" s="209"/>
      <c r="AG282" s="209" t="s">
        <v>185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x14ac:dyDescent="0.25">
      <c r="A283" s="223" t="s">
        <v>173</v>
      </c>
      <c r="B283" s="224" t="s">
        <v>115</v>
      </c>
      <c r="C283" s="241" t="s">
        <v>116</v>
      </c>
      <c r="D283" s="225"/>
      <c r="E283" s="226"/>
      <c r="F283" s="227"/>
      <c r="G283" s="227">
        <f>SUMIF(AG284:AG319,"&lt;&gt;NOR",G284:G319)</f>
        <v>0</v>
      </c>
      <c r="H283" s="227"/>
      <c r="I283" s="227">
        <f>SUM(I284:I319)</f>
        <v>0</v>
      </c>
      <c r="J283" s="227"/>
      <c r="K283" s="227">
        <f>SUM(K284:K319)</f>
        <v>0</v>
      </c>
      <c r="L283" s="227"/>
      <c r="M283" s="227">
        <f>SUM(M284:M319)</f>
        <v>0</v>
      </c>
      <c r="N283" s="226"/>
      <c r="O283" s="226">
        <f>SUM(O284:O319)</f>
        <v>0</v>
      </c>
      <c r="P283" s="226"/>
      <c r="Q283" s="226">
        <f>SUM(Q284:Q319)</f>
        <v>0</v>
      </c>
      <c r="R283" s="227"/>
      <c r="S283" s="227"/>
      <c r="T283" s="228"/>
      <c r="U283" s="222"/>
      <c r="V283" s="222">
        <f>SUM(V284:V319)</f>
        <v>0</v>
      </c>
      <c r="W283" s="222"/>
      <c r="X283" s="222"/>
      <c r="Y283" s="222"/>
      <c r="AG283" t="s">
        <v>174</v>
      </c>
    </row>
    <row r="284" spans="1:60" outlineLevel="1" x14ac:dyDescent="0.25">
      <c r="A284" s="230">
        <v>107</v>
      </c>
      <c r="B284" s="231" t="s">
        <v>650</v>
      </c>
      <c r="C284" s="242" t="s">
        <v>651</v>
      </c>
      <c r="D284" s="232" t="s">
        <v>332</v>
      </c>
      <c r="E284" s="233">
        <v>4</v>
      </c>
      <c r="F284" s="234"/>
      <c r="G284" s="235">
        <f>ROUND(E284*F284,2)</f>
        <v>0</v>
      </c>
      <c r="H284" s="234"/>
      <c r="I284" s="235">
        <f>ROUND(E284*H284,2)</f>
        <v>0</v>
      </c>
      <c r="J284" s="234"/>
      <c r="K284" s="235">
        <f>ROUND(E284*J284,2)</f>
        <v>0</v>
      </c>
      <c r="L284" s="235">
        <v>21</v>
      </c>
      <c r="M284" s="235">
        <f>G284*(1+L284/100)</f>
        <v>0</v>
      </c>
      <c r="N284" s="233">
        <v>0</v>
      </c>
      <c r="O284" s="233">
        <f>ROUND(E284*N284,2)</f>
        <v>0</v>
      </c>
      <c r="P284" s="233">
        <v>0</v>
      </c>
      <c r="Q284" s="233">
        <f>ROUND(E284*P284,2)</f>
        <v>0</v>
      </c>
      <c r="R284" s="235"/>
      <c r="S284" s="235" t="s">
        <v>205</v>
      </c>
      <c r="T284" s="236" t="s">
        <v>179</v>
      </c>
      <c r="U284" s="220">
        <v>0</v>
      </c>
      <c r="V284" s="220">
        <f>ROUND(E284*U284,2)</f>
        <v>0</v>
      </c>
      <c r="W284" s="220"/>
      <c r="X284" s="220" t="s">
        <v>206</v>
      </c>
      <c r="Y284" s="220" t="s">
        <v>181</v>
      </c>
      <c r="Z284" s="209"/>
      <c r="AA284" s="209"/>
      <c r="AB284" s="209"/>
      <c r="AC284" s="209"/>
      <c r="AD284" s="209"/>
      <c r="AE284" s="209"/>
      <c r="AF284" s="209"/>
      <c r="AG284" s="209" t="s">
        <v>342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2" x14ac:dyDescent="0.25">
      <c r="A285" s="216"/>
      <c r="B285" s="217"/>
      <c r="C285" s="257"/>
      <c r="D285" s="252"/>
      <c r="E285" s="252"/>
      <c r="F285" s="252"/>
      <c r="G285" s="252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09"/>
      <c r="AA285" s="209"/>
      <c r="AB285" s="209"/>
      <c r="AC285" s="209"/>
      <c r="AD285" s="209"/>
      <c r="AE285" s="209"/>
      <c r="AF285" s="209"/>
      <c r="AG285" s="209" t="s">
        <v>185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30">
        <v>108</v>
      </c>
      <c r="B286" s="231" t="s">
        <v>652</v>
      </c>
      <c r="C286" s="242" t="s">
        <v>653</v>
      </c>
      <c r="D286" s="232" t="s">
        <v>332</v>
      </c>
      <c r="E286" s="233">
        <v>2</v>
      </c>
      <c r="F286" s="234"/>
      <c r="G286" s="235">
        <f>ROUND(E286*F286,2)</f>
        <v>0</v>
      </c>
      <c r="H286" s="234"/>
      <c r="I286" s="235">
        <f>ROUND(E286*H286,2)</f>
        <v>0</v>
      </c>
      <c r="J286" s="234"/>
      <c r="K286" s="235">
        <f>ROUND(E286*J286,2)</f>
        <v>0</v>
      </c>
      <c r="L286" s="235">
        <v>21</v>
      </c>
      <c r="M286" s="235">
        <f>G286*(1+L286/100)</f>
        <v>0</v>
      </c>
      <c r="N286" s="233">
        <v>0</v>
      </c>
      <c r="O286" s="233">
        <f>ROUND(E286*N286,2)</f>
        <v>0</v>
      </c>
      <c r="P286" s="233">
        <v>0</v>
      </c>
      <c r="Q286" s="233">
        <f>ROUND(E286*P286,2)</f>
        <v>0</v>
      </c>
      <c r="R286" s="235"/>
      <c r="S286" s="235" t="s">
        <v>205</v>
      </c>
      <c r="T286" s="236" t="s">
        <v>179</v>
      </c>
      <c r="U286" s="220">
        <v>0</v>
      </c>
      <c r="V286" s="220">
        <f>ROUND(E286*U286,2)</f>
        <v>0</v>
      </c>
      <c r="W286" s="220"/>
      <c r="X286" s="220" t="s">
        <v>206</v>
      </c>
      <c r="Y286" s="220" t="s">
        <v>181</v>
      </c>
      <c r="Z286" s="209"/>
      <c r="AA286" s="209"/>
      <c r="AB286" s="209"/>
      <c r="AC286" s="209"/>
      <c r="AD286" s="209"/>
      <c r="AE286" s="209"/>
      <c r="AF286" s="209"/>
      <c r="AG286" s="209" t="s">
        <v>342</v>
      </c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2" x14ac:dyDescent="0.25">
      <c r="A287" s="216"/>
      <c r="B287" s="217"/>
      <c r="C287" s="257"/>
      <c r="D287" s="252"/>
      <c r="E287" s="252"/>
      <c r="F287" s="252"/>
      <c r="G287" s="252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20"/>
      <c r="Z287" s="209"/>
      <c r="AA287" s="209"/>
      <c r="AB287" s="209"/>
      <c r="AC287" s="209"/>
      <c r="AD287" s="209"/>
      <c r="AE287" s="209"/>
      <c r="AF287" s="209"/>
      <c r="AG287" s="209" t="s">
        <v>185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30">
        <v>109</v>
      </c>
      <c r="B288" s="231" t="s">
        <v>654</v>
      </c>
      <c r="C288" s="242" t="s">
        <v>655</v>
      </c>
      <c r="D288" s="232" t="s">
        <v>332</v>
      </c>
      <c r="E288" s="233">
        <v>6</v>
      </c>
      <c r="F288" s="234"/>
      <c r="G288" s="235">
        <f>ROUND(E288*F288,2)</f>
        <v>0</v>
      </c>
      <c r="H288" s="234"/>
      <c r="I288" s="235">
        <f>ROUND(E288*H288,2)</f>
        <v>0</v>
      </c>
      <c r="J288" s="234"/>
      <c r="K288" s="235">
        <f>ROUND(E288*J288,2)</f>
        <v>0</v>
      </c>
      <c r="L288" s="235">
        <v>21</v>
      </c>
      <c r="M288" s="235">
        <f>G288*(1+L288/100)</f>
        <v>0</v>
      </c>
      <c r="N288" s="233">
        <v>0</v>
      </c>
      <c r="O288" s="233">
        <f>ROUND(E288*N288,2)</f>
        <v>0</v>
      </c>
      <c r="P288" s="233">
        <v>0</v>
      </c>
      <c r="Q288" s="233">
        <f>ROUND(E288*P288,2)</f>
        <v>0</v>
      </c>
      <c r="R288" s="235"/>
      <c r="S288" s="235" t="s">
        <v>205</v>
      </c>
      <c r="T288" s="236" t="s">
        <v>179</v>
      </c>
      <c r="U288" s="220">
        <v>0</v>
      </c>
      <c r="V288" s="220">
        <f>ROUND(E288*U288,2)</f>
        <v>0</v>
      </c>
      <c r="W288" s="220"/>
      <c r="X288" s="220" t="s">
        <v>206</v>
      </c>
      <c r="Y288" s="220" t="s">
        <v>181</v>
      </c>
      <c r="Z288" s="209"/>
      <c r="AA288" s="209"/>
      <c r="AB288" s="209"/>
      <c r="AC288" s="209"/>
      <c r="AD288" s="209"/>
      <c r="AE288" s="209"/>
      <c r="AF288" s="209"/>
      <c r="AG288" s="209" t="s">
        <v>342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2" x14ac:dyDescent="0.25">
      <c r="A289" s="216"/>
      <c r="B289" s="217"/>
      <c r="C289" s="257"/>
      <c r="D289" s="252"/>
      <c r="E289" s="252"/>
      <c r="F289" s="252"/>
      <c r="G289" s="252"/>
      <c r="H289" s="220"/>
      <c r="I289" s="220"/>
      <c r="J289" s="220"/>
      <c r="K289" s="220"/>
      <c r="L289" s="220"/>
      <c r="M289" s="220"/>
      <c r="N289" s="219"/>
      <c r="O289" s="219"/>
      <c r="P289" s="219"/>
      <c r="Q289" s="219"/>
      <c r="R289" s="220"/>
      <c r="S289" s="220"/>
      <c r="T289" s="220"/>
      <c r="U289" s="220"/>
      <c r="V289" s="220"/>
      <c r="W289" s="220"/>
      <c r="X289" s="220"/>
      <c r="Y289" s="220"/>
      <c r="Z289" s="209"/>
      <c r="AA289" s="209"/>
      <c r="AB289" s="209"/>
      <c r="AC289" s="209"/>
      <c r="AD289" s="209"/>
      <c r="AE289" s="209"/>
      <c r="AF289" s="209"/>
      <c r="AG289" s="209" t="s">
        <v>185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1" x14ac:dyDescent="0.25">
      <c r="A290" s="230">
        <v>110</v>
      </c>
      <c r="B290" s="231" t="s">
        <v>656</v>
      </c>
      <c r="C290" s="242" t="s">
        <v>657</v>
      </c>
      <c r="D290" s="232" t="s">
        <v>332</v>
      </c>
      <c r="E290" s="233">
        <v>32</v>
      </c>
      <c r="F290" s="234"/>
      <c r="G290" s="235">
        <f>ROUND(E290*F290,2)</f>
        <v>0</v>
      </c>
      <c r="H290" s="234"/>
      <c r="I290" s="235">
        <f>ROUND(E290*H290,2)</f>
        <v>0</v>
      </c>
      <c r="J290" s="234"/>
      <c r="K290" s="235">
        <f>ROUND(E290*J290,2)</f>
        <v>0</v>
      </c>
      <c r="L290" s="235">
        <v>21</v>
      </c>
      <c r="M290" s="235">
        <f>G290*(1+L290/100)</f>
        <v>0</v>
      </c>
      <c r="N290" s="233">
        <v>0</v>
      </c>
      <c r="O290" s="233">
        <f>ROUND(E290*N290,2)</f>
        <v>0</v>
      </c>
      <c r="P290" s="233">
        <v>0</v>
      </c>
      <c r="Q290" s="233">
        <f>ROUND(E290*P290,2)</f>
        <v>0</v>
      </c>
      <c r="R290" s="235"/>
      <c r="S290" s="235" t="s">
        <v>205</v>
      </c>
      <c r="T290" s="236" t="s">
        <v>179</v>
      </c>
      <c r="U290" s="220">
        <v>0</v>
      </c>
      <c r="V290" s="220">
        <f>ROUND(E290*U290,2)</f>
        <v>0</v>
      </c>
      <c r="W290" s="220"/>
      <c r="X290" s="220" t="s">
        <v>206</v>
      </c>
      <c r="Y290" s="220" t="s">
        <v>181</v>
      </c>
      <c r="Z290" s="209"/>
      <c r="AA290" s="209"/>
      <c r="AB290" s="209"/>
      <c r="AC290" s="209"/>
      <c r="AD290" s="209"/>
      <c r="AE290" s="209"/>
      <c r="AF290" s="209"/>
      <c r="AG290" s="209" t="s">
        <v>342</v>
      </c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2" x14ac:dyDescent="0.25">
      <c r="A291" s="216"/>
      <c r="B291" s="217"/>
      <c r="C291" s="257"/>
      <c r="D291" s="252"/>
      <c r="E291" s="252"/>
      <c r="F291" s="252"/>
      <c r="G291" s="252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20"/>
      <c r="Z291" s="209"/>
      <c r="AA291" s="209"/>
      <c r="AB291" s="209"/>
      <c r="AC291" s="209"/>
      <c r="AD291" s="209"/>
      <c r="AE291" s="209"/>
      <c r="AF291" s="209"/>
      <c r="AG291" s="209" t="s">
        <v>185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30">
        <v>111</v>
      </c>
      <c r="B292" s="231" t="s">
        <v>658</v>
      </c>
      <c r="C292" s="242" t="s">
        <v>659</v>
      </c>
      <c r="D292" s="232" t="s">
        <v>332</v>
      </c>
      <c r="E292" s="233">
        <v>22</v>
      </c>
      <c r="F292" s="234"/>
      <c r="G292" s="235">
        <f>ROUND(E292*F292,2)</f>
        <v>0</v>
      </c>
      <c r="H292" s="234"/>
      <c r="I292" s="235">
        <f>ROUND(E292*H292,2)</f>
        <v>0</v>
      </c>
      <c r="J292" s="234"/>
      <c r="K292" s="235">
        <f>ROUND(E292*J292,2)</f>
        <v>0</v>
      </c>
      <c r="L292" s="235">
        <v>21</v>
      </c>
      <c r="M292" s="235">
        <f>G292*(1+L292/100)</f>
        <v>0</v>
      </c>
      <c r="N292" s="233">
        <v>0</v>
      </c>
      <c r="O292" s="233">
        <f>ROUND(E292*N292,2)</f>
        <v>0</v>
      </c>
      <c r="P292" s="233">
        <v>0</v>
      </c>
      <c r="Q292" s="233">
        <f>ROUND(E292*P292,2)</f>
        <v>0</v>
      </c>
      <c r="R292" s="235"/>
      <c r="S292" s="235" t="s">
        <v>205</v>
      </c>
      <c r="T292" s="236" t="s">
        <v>179</v>
      </c>
      <c r="U292" s="220">
        <v>0</v>
      </c>
      <c r="V292" s="220">
        <f>ROUND(E292*U292,2)</f>
        <v>0</v>
      </c>
      <c r="W292" s="220"/>
      <c r="X292" s="220" t="s">
        <v>206</v>
      </c>
      <c r="Y292" s="220" t="s">
        <v>181</v>
      </c>
      <c r="Z292" s="209"/>
      <c r="AA292" s="209"/>
      <c r="AB292" s="209"/>
      <c r="AC292" s="209"/>
      <c r="AD292" s="209"/>
      <c r="AE292" s="209"/>
      <c r="AF292" s="209"/>
      <c r="AG292" s="209" t="s">
        <v>342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2" x14ac:dyDescent="0.25">
      <c r="A293" s="216"/>
      <c r="B293" s="217"/>
      <c r="C293" s="257"/>
      <c r="D293" s="252"/>
      <c r="E293" s="252"/>
      <c r="F293" s="252"/>
      <c r="G293" s="252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09"/>
      <c r="AA293" s="209"/>
      <c r="AB293" s="209"/>
      <c r="AC293" s="209"/>
      <c r="AD293" s="209"/>
      <c r="AE293" s="209"/>
      <c r="AF293" s="209"/>
      <c r="AG293" s="209" t="s">
        <v>185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30">
        <v>112</v>
      </c>
      <c r="B294" s="231" t="s">
        <v>660</v>
      </c>
      <c r="C294" s="242" t="s">
        <v>661</v>
      </c>
      <c r="D294" s="232" t="s">
        <v>332</v>
      </c>
      <c r="E294" s="233">
        <v>40</v>
      </c>
      <c r="F294" s="234"/>
      <c r="G294" s="235">
        <f>ROUND(E294*F294,2)</f>
        <v>0</v>
      </c>
      <c r="H294" s="234"/>
      <c r="I294" s="235">
        <f>ROUND(E294*H294,2)</f>
        <v>0</v>
      </c>
      <c r="J294" s="234"/>
      <c r="K294" s="235">
        <f>ROUND(E294*J294,2)</f>
        <v>0</v>
      </c>
      <c r="L294" s="235">
        <v>21</v>
      </c>
      <c r="M294" s="235">
        <f>G294*(1+L294/100)</f>
        <v>0</v>
      </c>
      <c r="N294" s="233">
        <v>0</v>
      </c>
      <c r="O294" s="233">
        <f>ROUND(E294*N294,2)</f>
        <v>0</v>
      </c>
      <c r="P294" s="233">
        <v>0</v>
      </c>
      <c r="Q294" s="233">
        <f>ROUND(E294*P294,2)</f>
        <v>0</v>
      </c>
      <c r="R294" s="235"/>
      <c r="S294" s="235" t="s">
        <v>205</v>
      </c>
      <c r="T294" s="236" t="s">
        <v>179</v>
      </c>
      <c r="U294" s="220">
        <v>0</v>
      </c>
      <c r="V294" s="220">
        <f>ROUND(E294*U294,2)</f>
        <v>0</v>
      </c>
      <c r="W294" s="220"/>
      <c r="X294" s="220" t="s">
        <v>206</v>
      </c>
      <c r="Y294" s="220" t="s">
        <v>181</v>
      </c>
      <c r="Z294" s="209"/>
      <c r="AA294" s="209"/>
      <c r="AB294" s="209"/>
      <c r="AC294" s="209"/>
      <c r="AD294" s="209"/>
      <c r="AE294" s="209"/>
      <c r="AF294" s="209"/>
      <c r="AG294" s="209" t="s">
        <v>342</v>
      </c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2" x14ac:dyDescent="0.25">
      <c r="A295" s="216"/>
      <c r="B295" s="217"/>
      <c r="C295" s="257"/>
      <c r="D295" s="252"/>
      <c r="E295" s="252"/>
      <c r="F295" s="252"/>
      <c r="G295" s="252"/>
      <c r="H295" s="220"/>
      <c r="I295" s="220"/>
      <c r="J295" s="220"/>
      <c r="K295" s="220"/>
      <c r="L295" s="220"/>
      <c r="M295" s="220"/>
      <c r="N295" s="219"/>
      <c r="O295" s="219"/>
      <c r="P295" s="219"/>
      <c r="Q295" s="219"/>
      <c r="R295" s="220"/>
      <c r="S295" s="220"/>
      <c r="T295" s="220"/>
      <c r="U295" s="220"/>
      <c r="V295" s="220"/>
      <c r="W295" s="220"/>
      <c r="X295" s="220"/>
      <c r="Y295" s="220"/>
      <c r="Z295" s="209"/>
      <c r="AA295" s="209"/>
      <c r="AB295" s="209"/>
      <c r="AC295" s="209"/>
      <c r="AD295" s="209"/>
      <c r="AE295" s="209"/>
      <c r="AF295" s="209"/>
      <c r="AG295" s="209" t="s">
        <v>185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30">
        <v>113</v>
      </c>
      <c r="B296" s="231" t="s">
        <v>662</v>
      </c>
      <c r="C296" s="242" t="s">
        <v>663</v>
      </c>
      <c r="D296" s="232" t="s">
        <v>322</v>
      </c>
      <c r="E296" s="233">
        <v>2</v>
      </c>
      <c r="F296" s="234"/>
      <c r="G296" s="235">
        <f>ROUND(E296*F296,2)</f>
        <v>0</v>
      </c>
      <c r="H296" s="234"/>
      <c r="I296" s="235">
        <f>ROUND(E296*H296,2)</f>
        <v>0</v>
      </c>
      <c r="J296" s="234"/>
      <c r="K296" s="235">
        <f>ROUND(E296*J296,2)</f>
        <v>0</v>
      </c>
      <c r="L296" s="235">
        <v>21</v>
      </c>
      <c r="M296" s="235">
        <f>G296*(1+L296/100)</f>
        <v>0</v>
      </c>
      <c r="N296" s="233">
        <v>0</v>
      </c>
      <c r="O296" s="233">
        <f>ROUND(E296*N296,2)</f>
        <v>0</v>
      </c>
      <c r="P296" s="233">
        <v>0</v>
      </c>
      <c r="Q296" s="233">
        <f>ROUND(E296*P296,2)</f>
        <v>0</v>
      </c>
      <c r="R296" s="235"/>
      <c r="S296" s="235" t="s">
        <v>205</v>
      </c>
      <c r="T296" s="236" t="s">
        <v>179</v>
      </c>
      <c r="U296" s="220">
        <v>0</v>
      </c>
      <c r="V296" s="220">
        <f>ROUND(E296*U296,2)</f>
        <v>0</v>
      </c>
      <c r="W296" s="220"/>
      <c r="X296" s="220" t="s">
        <v>206</v>
      </c>
      <c r="Y296" s="220" t="s">
        <v>181</v>
      </c>
      <c r="Z296" s="209"/>
      <c r="AA296" s="209"/>
      <c r="AB296" s="209"/>
      <c r="AC296" s="209"/>
      <c r="AD296" s="209"/>
      <c r="AE296" s="209"/>
      <c r="AF296" s="209"/>
      <c r="AG296" s="209" t="s">
        <v>342</v>
      </c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2" x14ac:dyDescent="0.25">
      <c r="A297" s="216"/>
      <c r="B297" s="217"/>
      <c r="C297" s="257"/>
      <c r="D297" s="252"/>
      <c r="E297" s="252"/>
      <c r="F297" s="252"/>
      <c r="G297" s="252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09"/>
      <c r="AA297" s="209"/>
      <c r="AB297" s="209"/>
      <c r="AC297" s="209"/>
      <c r="AD297" s="209"/>
      <c r="AE297" s="209"/>
      <c r="AF297" s="209"/>
      <c r="AG297" s="209" t="s">
        <v>185</v>
      </c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30">
        <v>114</v>
      </c>
      <c r="B298" s="231" t="s">
        <v>664</v>
      </c>
      <c r="C298" s="242" t="s">
        <v>665</v>
      </c>
      <c r="D298" s="232" t="s">
        <v>322</v>
      </c>
      <c r="E298" s="233">
        <v>2</v>
      </c>
      <c r="F298" s="234"/>
      <c r="G298" s="235">
        <f>ROUND(E298*F298,2)</f>
        <v>0</v>
      </c>
      <c r="H298" s="234"/>
      <c r="I298" s="235">
        <f>ROUND(E298*H298,2)</f>
        <v>0</v>
      </c>
      <c r="J298" s="234"/>
      <c r="K298" s="235">
        <f>ROUND(E298*J298,2)</f>
        <v>0</v>
      </c>
      <c r="L298" s="235">
        <v>21</v>
      </c>
      <c r="M298" s="235">
        <f>G298*(1+L298/100)</f>
        <v>0</v>
      </c>
      <c r="N298" s="233">
        <v>0</v>
      </c>
      <c r="O298" s="233">
        <f>ROUND(E298*N298,2)</f>
        <v>0</v>
      </c>
      <c r="P298" s="233">
        <v>0</v>
      </c>
      <c r="Q298" s="233">
        <f>ROUND(E298*P298,2)</f>
        <v>0</v>
      </c>
      <c r="R298" s="235"/>
      <c r="S298" s="235" t="s">
        <v>205</v>
      </c>
      <c r="T298" s="236" t="s">
        <v>179</v>
      </c>
      <c r="U298" s="220">
        <v>0</v>
      </c>
      <c r="V298" s="220">
        <f>ROUND(E298*U298,2)</f>
        <v>0</v>
      </c>
      <c r="W298" s="220"/>
      <c r="X298" s="220" t="s">
        <v>206</v>
      </c>
      <c r="Y298" s="220" t="s">
        <v>181</v>
      </c>
      <c r="Z298" s="209"/>
      <c r="AA298" s="209"/>
      <c r="AB298" s="209"/>
      <c r="AC298" s="209"/>
      <c r="AD298" s="209"/>
      <c r="AE298" s="209"/>
      <c r="AF298" s="209"/>
      <c r="AG298" s="209" t="s">
        <v>342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2" x14ac:dyDescent="0.25">
      <c r="A299" s="216"/>
      <c r="B299" s="217"/>
      <c r="C299" s="257"/>
      <c r="D299" s="252"/>
      <c r="E299" s="252"/>
      <c r="F299" s="252"/>
      <c r="G299" s="252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20"/>
      <c r="Z299" s="209"/>
      <c r="AA299" s="209"/>
      <c r="AB299" s="209"/>
      <c r="AC299" s="209"/>
      <c r="AD299" s="209"/>
      <c r="AE299" s="209"/>
      <c r="AF299" s="209"/>
      <c r="AG299" s="209" t="s">
        <v>185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30">
        <v>115</v>
      </c>
      <c r="B300" s="231" t="s">
        <v>666</v>
      </c>
      <c r="C300" s="242" t="s">
        <v>667</v>
      </c>
      <c r="D300" s="232" t="s">
        <v>332</v>
      </c>
      <c r="E300" s="233">
        <v>10</v>
      </c>
      <c r="F300" s="234"/>
      <c r="G300" s="235">
        <f>ROUND(E300*F300,2)</f>
        <v>0</v>
      </c>
      <c r="H300" s="234"/>
      <c r="I300" s="235">
        <f>ROUND(E300*H300,2)</f>
        <v>0</v>
      </c>
      <c r="J300" s="234"/>
      <c r="K300" s="235">
        <f>ROUND(E300*J300,2)</f>
        <v>0</v>
      </c>
      <c r="L300" s="235">
        <v>21</v>
      </c>
      <c r="M300" s="235">
        <f>G300*(1+L300/100)</f>
        <v>0</v>
      </c>
      <c r="N300" s="233">
        <v>0</v>
      </c>
      <c r="O300" s="233">
        <f>ROUND(E300*N300,2)</f>
        <v>0</v>
      </c>
      <c r="P300" s="233">
        <v>0</v>
      </c>
      <c r="Q300" s="233">
        <f>ROUND(E300*P300,2)</f>
        <v>0</v>
      </c>
      <c r="R300" s="235"/>
      <c r="S300" s="235" t="s">
        <v>205</v>
      </c>
      <c r="T300" s="236" t="s">
        <v>179</v>
      </c>
      <c r="U300" s="220">
        <v>0</v>
      </c>
      <c r="V300" s="220">
        <f>ROUND(E300*U300,2)</f>
        <v>0</v>
      </c>
      <c r="W300" s="220"/>
      <c r="X300" s="220" t="s">
        <v>206</v>
      </c>
      <c r="Y300" s="220" t="s">
        <v>181</v>
      </c>
      <c r="Z300" s="209"/>
      <c r="AA300" s="209"/>
      <c r="AB300" s="209"/>
      <c r="AC300" s="209"/>
      <c r="AD300" s="209"/>
      <c r="AE300" s="209"/>
      <c r="AF300" s="209"/>
      <c r="AG300" s="209" t="s">
        <v>342</v>
      </c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2" x14ac:dyDescent="0.25">
      <c r="A301" s="216"/>
      <c r="B301" s="217"/>
      <c r="C301" s="257"/>
      <c r="D301" s="252"/>
      <c r="E301" s="252"/>
      <c r="F301" s="252"/>
      <c r="G301" s="252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09"/>
      <c r="AA301" s="209"/>
      <c r="AB301" s="209"/>
      <c r="AC301" s="209"/>
      <c r="AD301" s="209"/>
      <c r="AE301" s="209"/>
      <c r="AF301" s="209"/>
      <c r="AG301" s="209" t="s">
        <v>185</v>
      </c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30">
        <v>116</v>
      </c>
      <c r="B302" s="231" t="s">
        <v>668</v>
      </c>
      <c r="C302" s="242" t="s">
        <v>669</v>
      </c>
      <c r="D302" s="232" t="s">
        <v>332</v>
      </c>
      <c r="E302" s="233">
        <v>24</v>
      </c>
      <c r="F302" s="234"/>
      <c r="G302" s="235">
        <f>ROUND(E302*F302,2)</f>
        <v>0</v>
      </c>
      <c r="H302" s="234"/>
      <c r="I302" s="235">
        <f>ROUND(E302*H302,2)</f>
        <v>0</v>
      </c>
      <c r="J302" s="234"/>
      <c r="K302" s="235">
        <f>ROUND(E302*J302,2)</f>
        <v>0</v>
      </c>
      <c r="L302" s="235">
        <v>21</v>
      </c>
      <c r="M302" s="235">
        <f>G302*(1+L302/100)</f>
        <v>0</v>
      </c>
      <c r="N302" s="233">
        <v>0</v>
      </c>
      <c r="O302" s="233">
        <f>ROUND(E302*N302,2)</f>
        <v>0</v>
      </c>
      <c r="P302" s="233">
        <v>0</v>
      </c>
      <c r="Q302" s="233">
        <f>ROUND(E302*P302,2)</f>
        <v>0</v>
      </c>
      <c r="R302" s="235"/>
      <c r="S302" s="235" t="s">
        <v>205</v>
      </c>
      <c r="T302" s="236" t="s">
        <v>179</v>
      </c>
      <c r="U302" s="220">
        <v>0</v>
      </c>
      <c r="V302" s="220">
        <f>ROUND(E302*U302,2)</f>
        <v>0</v>
      </c>
      <c r="W302" s="220"/>
      <c r="X302" s="220" t="s">
        <v>206</v>
      </c>
      <c r="Y302" s="220" t="s">
        <v>181</v>
      </c>
      <c r="Z302" s="209"/>
      <c r="AA302" s="209"/>
      <c r="AB302" s="209"/>
      <c r="AC302" s="209"/>
      <c r="AD302" s="209"/>
      <c r="AE302" s="209"/>
      <c r="AF302" s="209"/>
      <c r="AG302" s="209" t="s">
        <v>342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2" x14ac:dyDescent="0.25">
      <c r="A303" s="216"/>
      <c r="B303" s="217"/>
      <c r="C303" s="257"/>
      <c r="D303" s="252"/>
      <c r="E303" s="252"/>
      <c r="F303" s="252"/>
      <c r="G303" s="252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09"/>
      <c r="AA303" s="209"/>
      <c r="AB303" s="209"/>
      <c r="AC303" s="209"/>
      <c r="AD303" s="209"/>
      <c r="AE303" s="209"/>
      <c r="AF303" s="209"/>
      <c r="AG303" s="209" t="s">
        <v>185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30">
        <v>117</v>
      </c>
      <c r="B304" s="231" t="s">
        <v>670</v>
      </c>
      <c r="C304" s="242" t="s">
        <v>671</v>
      </c>
      <c r="D304" s="232" t="s">
        <v>332</v>
      </c>
      <c r="E304" s="233">
        <v>22</v>
      </c>
      <c r="F304" s="234"/>
      <c r="G304" s="235">
        <f>ROUND(E304*F304,2)</f>
        <v>0</v>
      </c>
      <c r="H304" s="234"/>
      <c r="I304" s="235">
        <f>ROUND(E304*H304,2)</f>
        <v>0</v>
      </c>
      <c r="J304" s="234"/>
      <c r="K304" s="235">
        <f>ROUND(E304*J304,2)</f>
        <v>0</v>
      </c>
      <c r="L304" s="235">
        <v>21</v>
      </c>
      <c r="M304" s="235">
        <f>G304*(1+L304/100)</f>
        <v>0</v>
      </c>
      <c r="N304" s="233">
        <v>0</v>
      </c>
      <c r="O304" s="233">
        <f>ROUND(E304*N304,2)</f>
        <v>0</v>
      </c>
      <c r="P304" s="233">
        <v>0</v>
      </c>
      <c r="Q304" s="233">
        <f>ROUND(E304*P304,2)</f>
        <v>0</v>
      </c>
      <c r="R304" s="235"/>
      <c r="S304" s="235" t="s">
        <v>205</v>
      </c>
      <c r="T304" s="236" t="s">
        <v>179</v>
      </c>
      <c r="U304" s="220">
        <v>0</v>
      </c>
      <c r="V304" s="220">
        <f>ROUND(E304*U304,2)</f>
        <v>0</v>
      </c>
      <c r="W304" s="220"/>
      <c r="X304" s="220" t="s">
        <v>206</v>
      </c>
      <c r="Y304" s="220" t="s">
        <v>181</v>
      </c>
      <c r="Z304" s="209"/>
      <c r="AA304" s="209"/>
      <c r="AB304" s="209"/>
      <c r="AC304" s="209"/>
      <c r="AD304" s="209"/>
      <c r="AE304" s="209"/>
      <c r="AF304" s="209"/>
      <c r="AG304" s="209" t="s">
        <v>342</v>
      </c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2" x14ac:dyDescent="0.25">
      <c r="A305" s="216"/>
      <c r="B305" s="217"/>
      <c r="C305" s="257"/>
      <c r="D305" s="252"/>
      <c r="E305" s="252"/>
      <c r="F305" s="252"/>
      <c r="G305" s="252"/>
      <c r="H305" s="220"/>
      <c r="I305" s="220"/>
      <c r="J305" s="220"/>
      <c r="K305" s="220"/>
      <c r="L305" s="220"/>
      <c r="M305" s="220"/>
      <c r="N305" s="219"/>
      <c r="O305" s="219"/>
      <c r="P305" s="219"/>
      <c r="Q305" s="219"/>
      <c r="R305" s="220"/>
      <c r="S305" s="220"/>
      <c r="T305" s="220"/>
      <c r="U305" s="220"/>
      <c r="V305" s="220"/>
      <c r="W305" s="220"/>
      <c r="X305" s="220"/>
      <c r="Y305" s="220"/>
      <c r="Z305" s="209"/>
      <c r="AA305" s="209"/>
      <c r="AB305" s="209"/>
      <c r="AC305" s="209"/>
      <c r="AD305" s="209"/>
      <c r="AE305" s="209"/>
      <c r="AF305" s="209"/>
      <c r="AG305" s="209" t="s">
        <v>185</v>
      </c>
      <c r="AH305" s="209"/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30">
        <v>118</v>
      </c>
      <c r="B306" s="231" t="s">
        <v>672</v>
      </c>
      <c r="C306" s="242" t="s">
        <v>673</v>
      </c>
      <c r="D306" s="232" t="s">
        <v>322</v>
      </c>
      <c r="E306" s="233">
        <v>7</v>
      </c>
      <c r="F306" s="234"/>
      <c r="G306" s="235">
        <f>ROUND(E306*F306,2)</f>
        <v>0</v>
      </c>
      <c r="H306" s="234"/>
      <c r="I306" s="235">
        <f>ROUND(E306*H306,2)</f>
        <v>0</v>
      </c>
      <c r="J306" s="234"/>
      <c r="K306" s="235">
        <f>ROUND(E306*J306,2)</f>
        <v>0</v>
      </c>
      <c r="L306" s="235">
        <v>21</v>
      </c>
      <c r="M306" s="235">
        <f>G306*(1+L306/100)</f>
        <v>0</v>
      </c>
      <c r="N306" s="233">
        <v>0</v>
      </c>
      <c r="O306" s="233">
        <f>ROUND(E306*N306,2)</f>
        <v>0</v>
      </c>
      <c r="P306" s="233">
        <v>0</v>
      </c>
      <c r="Q306" s="233">
        <f>ROUND(E306*P306,2)</f>
        <v>0</v>
      </c>
      <c r="R306" s="235"/>
      <c r="S306" s="235" t="s">
        <v>205</v>
      </c>
      <c r="T306" s="236" t="s">
        <v>179</v>
      </c>
      <c r="U306" s="220">
        <v>0</v>
      </c>
      <c r="V306" s="220">
        <f>ROUND(E306*U306,2)</f>
        <v>0</v>
      </c>
      <c r="W306" s="220"/>
      <c r="X306" s="220" t="s">
        <v>206</v>
      </c>
      <c r="Y306" s="220" t="s">
        <v>181</v>
      </c>
      <c r="Z306" s="209"/>
      <c r="AA306" s="209"/>
      <c r="AB306" s="209"/>
      <c r="AC306" s="209"/>
      <c r="AD306" s="209"/>
      <c r="AE306" s="209"/>
      <c r="AF306" s="209"/>
      <c r="AG306" s="209" t="s">
        <v>342</v>
      </c>
      <c r="AH306" s="209"/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2" x14ac:dyDescent="0.25">
      <c r="A307" s="216"/>
      <c r="B307" s="217"/>
      <c r="C307" s="257"/>
      <c r="D307" s="252"/>
      <c r="E307" s="252"/>
      <c r="F307" s="252"/>
      <c r="G307" s="252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09"/>
      <c r="AA307" s="209"/>
      <c r="AB307" s="209"/>
      <c r="AC307" s="209"/>
      <c r="AD307" s="209"/>
      <c r="AE307" s="209"/>
      <c r="AF307" s="209"/>
      <c r="AG307" s="209" t="s">
        <v>185</v>
      </c>
      <c r="AH307" s="209"/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30">
        <v>119</v>
      </c>
      <c r="B308" s="231" t="s">
        <v>674</v>
      </c>
      <c r="C308" s="242" t="s">
        <v>675</v>
      </c>
      <c r="D308" s="232" t="s">
        <v>332</v>
      </c>
      <c r="E308" s="233">
        <v>6</v>
      </c>
      <c r="F308" s="234"/>
      <c r="G308" s="235">
        <f>ROUND(E308*F308,2)</f>
        <v>0</v>
      </c>
      <c r="H308" s="234"/>
      <c r="I308" s="235">
        <f>ROUND(E308*H308,2)</f>
        <v>0</v>
      </c>
      <c r="J308" s="234"/>
      <c r="K308" s="235">
        <f>ROUND(E308*J308,2)</f>
        <v>0</v>
      </c>
      <c r="L308" s="235">
        <v>21</v>
      </c>
      <c r="M308" s="235">
        <f>G308*(1+L308/100)</f>
        <v>0</v>
      </c>
      <c r="N308" s="233">
        <v>0</v>
      </c>
      <c r="O308" s="233">
        <f>ROUND(E308*N308,2)</f>
        <v>0</v>
      </c>
      <c r="P308" s="233">
        <v>0</v>
      </c>
      <c r="Q308" s="233">
        <f>ROUND(E308*P308,2)</f>
        <v>0</v>
      </c>
      <c r="R308" s="235"/>
      <c r="S308" s="235" t="s">
        <v>205</v>
      </c>
      <c r="T308" s="236" t="s">
        <v>179</v>
      </c>
      <c r="U308" s="220">
        <v>0</v>
      </c>
      <c r="V308" s="220">
        <f>ROUND(E308*U308,2)</f>
        <v>0</v>
      </c>
      <c r="W308" s="220"/>
      <c r="X308" s="220" t="s">
        <v>206</v>
      </c>
      <c r="Y308" s="220" t="s">
        <v>181</v>
      </c>
      <c r="Z308" s="209"/>
      <c r="AA308" s="209"/>
      <c r="AB308" s="209"/>
      <c r="AC308" s="209"/>
      <c r="AD308" s="209"/>
      <c r="AE308" s="209"/>
      <c r="AF308" s="209"/>
      <c r="AG308" s="209" t="s">
        <v>342</v>
      </c>
      <c r="AH308" s="209"/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2" x14ac:dyDescent="0.25">
      <c r="A309" s="216"/>
      <c r="B309" s="217"/>
      <c r="C309" s="257"/>
      <c r="D309" s="252"/>
      <c r="E309" s="252"/>
      <c r="F309" s="252"/>
      <c r="G309" s="252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20"/>
      <c r="Z309" s="209"/>
      <c r="AA309" s="209"/>
      <c r="AB309" s="209"/>
      <c r="AC309" s="209"/>
      <c r="AD309" s="209"/>
      <c r="AE309" s="209"/>
      <c r="AF309" s="209"/>
      <c r="AG309" s="209" t="s">
        <v>185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30">
        <v>120</v>
      </c>
      <c r="B310" s="231" t="s">
        <v>676</v>
      </c>
      <c r="C310" s="242" t="s">
        <v>677</v>
      </c>
      <c r="D310" s="232" t="s">
        <v>332</v>
      </c>
      <c r="E310" s="233">
        <v>14</v>
      </c>
      <c r="F310" s="234"/>
      <c r="G310" s="235">
        <f>ROUND(E310*F310,2)</f>
        <v>0</v>
      </c>
      <c r="H310" s="234"/>
      <c r="I310" s="235">
        <f>ROUND(E310*H310,2)</f>
        <v>0</v>
      </c>
      <c r="J310" s="234"/>
      <c r="K310" s="235">
        <f>ROUND(E310*J310,2)</f>
        <v>0</v>
      </c>
      <c r="L310" s="235">
        <v>21</v>
      </c>
      <c r="M310" s="235">
        <f>G310*(1+L310/100)</f>
        <v>0</v>
      </c>
      <c r="N310" s="233">
        <v>0</v>
      </c>
      <c r="O310" s="233">
        <f>ROUND(E310*N310,2)</f>
        <v>0</v>
      </c>
      <c r="P310" s="233">
        <v>0</v>
      </c>
      <c r="Q310" s="233">
        <f>ROUND(E310*P310,2)</f>
        <v>0</v>
      </c>
      <c r="R310" s="235"/>
      <c r="S310" s="235" t="s">
        <v>205</v>
      </c>
      <c r="T310" s="236" t="s">
        <v>179</v>
      </c>
      <c r="U310" s="220">
        <v>0</v>
      </c>
      <c r="V310" s="220">
        <f>ROUND(E310*U310,2)</f>
        <v>0</v>
      </c>
      <c r="W310" s="220"/>
      <c r="X310" s="220" t="s">
        <v>206</v>
      </c>
      <c r="Y310" s="220" t="s">
        <v>181</v>
      </c>
      <c r="Z310" s="209"/>
      <c r="AA310" s="209"/>
      <c r="AB310" s="209"/>
      <c r="AC310" s="209"/>
      <c r="AD310" s="209"/>
      <c r="AE310" s="209"/>
      <c r="AF310" s="209"/>
      <c r="AG310" s="209" t="s">
        <v>342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2" x14ac:dyDescent="0.25">
      <c r="A311" s="216"/>
      <c r="B311" s="217"/>
      <c r="C311" s="257"/>
      <c r="D311" s="252"/>
      <c r="E311" s="252"/>
      <c r="F311" s="252"/>
      <c r="G311" s="252"/>
      <c r="H311" s="220"/>
      <c r="I311" s="220"/>
      <c r="J311" s="220"/>
      <c r="K311" s="220"/>
      <c r="L311" s="220"/>
      <c r="M311" s="220"/>
      <c r="N311" s="219"/>
      <c r="O311" s="219"/>
      <c r="P311" s="219"/>
      <c r="Q311" s="219"/>
      <c r="R311" s="220"/>
      <c r="S311" s="220"/>
      <c r="T311" s="220"/>
      <c r="U311" s="220"/>
      <c r="V311" s="220"/>
      <c r="W311" s="220"/>
      <c r="X311" s="220"/>
      <c r="Y311" s="220"/>
      <c r="Z311" s="209"/>
      <c r="AA311" s="209"/>
      <c r="AB311" s="209"/>
      <c r="AC311" s="209"/>
      <c r="AD311" s="209"/>
      <c r="AE311" s="209"/>
      <c r="AF311" s="209"/>
      <c r="AG311" s="209" t="s">
        <v>185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30">
        <v>121</v>
      </c>
      <c r="B312" s="231" t="s">
        <v>678</v>
      </c>
      <c r="C312" s="242" t="s">
        <v>679</v>
      </c>
      <c r="D312" s="232" t="s">
        <v>322</v>
      </c>
      <c r="E312" s="233">
        <v>5</v>
      </c>
      <c r="F312" s="234"/>
      <c r="G312" s="235">
        <f>ROUND(E312*F312,2)</f>
        <v>0</v>
      </c>
      <c r="H312" s="234"/>
      <c r="I312" s="235">
        <f>ROUND(E312*H312,2)</f>
        <v>0</v>
      </c>
      <c r="J312" s="234"/>
      <c r="K312" s="235">
        <f>ROUND(E312*J312,2)</f>
        <v>0</v>
      </c>
      <c r="L312" s="235">
        <v>21</v>
      </c>
      <c r="M312" s="235">
        <f>G312*(1+L312/100)</f>
        <v>0</v>
      </c>
      <c r="N312" s="233">
        <v>0</v>
      </c>
      <c r="O312" s="233">
        <f>ROUND(E312*N312,2)</f>
        <v>0</v>
      </c>
      <c r="P312" s="233">
        <v>0</v>
      </c>
      <c r="Q312" s="233">
        <f>ROUND(E312*P312,2)</f>
        <v>0</v>
      </c>
      <c r="R312" s="235"/>
      <c r="S312" s="235" t="s">
        <v>205</v>
      </c>
      <c r="T312" s="236" t="s">
        <v>179</v>
      </c>
      <c r="U312" s="220">
        <v>0</v>
      </c>
      <c r="V312" s="220">
        <f>ROUND(E312*U312,2)</f>
        <v>0</v>
      </c>
      <c r="W312" s="220"/>
      <c r="X312" s="220" t="s">
        <v>206</v>
      </c>
      <c r="Y312" s="220" t="s">
        <v>181</v>
      </c>
      <c r="Z312" s="209"/>
      <c r="AA312" s="209"/>
      <c r="AB312" s="209"/>
      <c r="AC312" s="209"/>
      <c r="AD312" s="209"/>
      <c r="AE312" s="209"/>
      <c r="AF312" s="209"/>
      <c r="AG312" s="209" t="s">
        <v>342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2" x14ac:dyDescent="0.25">
      <c r="A313" s="216"/>
      <c r="B313" s="217"/>
      <c r="C313" s="243" t="s">
        <v>680</v>
      </c>
      <c r="D313" s="238"/>
      <c r="E313" s="238"/>
      <c r="F313" s="238"/>
      <c r="G313" s="238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20"/>
      <c r="Z313" s="209"/>
      <c r="AA313" s="209"/>
      <c r="AB313" s="209"/>
      <c r="AC313" s="209"/>
      <c r="AD313" s="209"/>
      <c r="AE313" s="209"/>
      <c r="AF313" s="209"/>
      <c r="AG313" s="209" t="s">
        <v>184</v>
      </c>
      <c r="AH313" s="209"/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2" x14ac:dyDescent="0.25">
      <c r="A314" s="216"/>
      <c r="B314" s="217"/>
      <c r="C314" s="244"/>
      <c r="D314" s="240"/>
      <c r="E314" s="240"/>
      <c r="F314" s="240"/>
      <c r="G314" s="240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20"/>
      <c r="Z314" s="209"/>
      <c r="AA314" s="209"/>
      <c r="AB314" s="209"/>
      <c r="AC314" s="209"/>
      <c r="AD314" s="209"/>
      <c r="AE314" s="209"/>
      <c r="AF314" s="209"/>
      <c r="AG314" s="209" t="s">
        <v>185</v>
      </c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30">
        <v>122</v>
      </c>
      <c r="B315" s="231" t="s">
        <v>681</v>
      </c>
      <c r="C315" s="242" t="s">
        <v>682</v>
      </c>
      <c r="D315" s="232" t="s">
        <v>332</v>
      </c>
      <c r="E315" s="233">
        <v>8</v>
      </c>
      <c r="F315" s="234"/>
      <c r="G315" s="235">
        <f>ROUND(E315*F315,2)</f>
        <v>0</v>
      </c>
      <c r="H315" s="234"/>
      <c r="I315" s="235">
        <f>ROUND(E315*H315,2)</f>
        <v>0</v>
      </c>
      <c r="J315" s="234"/>
      <c r="K315" s="235">
        <f>ROUND(E315*J315,2)</f>
        <v>0</v>
      </c>
      <c r="L315" s="235">
        <v>21</v>
      </c>
      <c r="M315" s="235">
        <f>G315*(1+L315/100)</f>
        <v>0</v>
      </c>
      <c r="N315" s="233">
        <v>0</v>
      </c>
      <c r="O315" s="233">
        <f>ROUND(E315*N315,2)</f>
        <v>0</v>
      </c>
      <c r="P315" s="233">
        <v>0</v>
      </c>
      <c r="Q315" s="233">
        <f>ROUND(E315*P315,2)</f>
        <v>0</v>
      </c>
      <c r="R315" s="235"/>
      <c r="S315" s="235" t="s">
        <v>205</v>
      </c>
      <c r="T315" s="236" t="s">
        <v>179</v>
      </c>
      <c r="U315" s="220">
        <v>0</v>
      </c>
      <c r="V315" s="220">
        <f>ROUND(E315*U315,2)</f>
        <v>0</v>
      </c>
      <c r="W315" s="220"/>
      <c r="X315" s="220" t="s">
        <v>377</v>
      </c>
      <c r="Y315" s="220" t="s">
        <v>181</v>
      </c>
      <c r="Z315" s="209"/>
      <c r="AA315" s="209"/>
      <c r="AB315" s="209"/>
      <c r="AC315" s="209"/>
      <c r="AD315" s="209"/>
      <c r="AE315" s="209"/>
      <c r="AF315" s="209"/>
      <c r="AG315" s="209" t="s">
        <v>464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2" x14ac:dyDescent="0.25">
      <c r="A316" s="216"/>
      <c r="B316" s="217"/>
      <c r="C316" s="257"/>
      <c r="D316" s="252"/>
      <c r="E316" s="252"/>
      <c r="F316" s="252"/>
      <c r="G316" s="252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09"/>
      <c r="AA316" s="209"/>
      <c r="AB316" s="209"/>
      <c r="AC316" s="209"/>
      <c r="AD316" s="209"/>
      <c r="AE316" s="209"/>
      <c r="AF316" s="209"/>
      <c r="AG316" s="209" t="s">
        <v>185</v>
      </c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30">
        <v>123</v>
      </c>
      <c r="B317" s="231" t="s">
        <v>683</v>
      </c>
      <c r="C317" s="242" t="s">
        <v>684</v>
      </c>
      <c r="D317" s="232" t="s">
        <v>322</v>
      </c>
      <c r="E317" s="233">
        <v>4</v>
      </c>
      <c r="F317" s="234"/>
      <c r="G317" s="235">
        <f>ROUND(E317*F317,2)</f>
        <v>0</v>
      </c>
      <c r="H317" s="234"/>
      <c r="I317" s="235">
        <f>ROUND(E317*H317,2)</f>
        <v>0</v>
      </c>
      <c r="J317" s="234"/>
      <c r="K317" s="235">
        <f>ROUND(E317*J317,2)</f>
        <v>0</v>
      </c>
      <c r="L317" s="235">
        <v>21</v>
      </c>
      <c r="M317" s="235">
        <f>G317*(1+L317/100)</f>
        <v>0</v>
      </c>
      <c r="N317" s="233">
        <v>0</v>
      </c>
      <c r="O317" s="233">
        <f>ROUND(E317*N317,2)</f>
        <v>0</v>
      </c>
      <c r="P317" s="233">
        <v>0</v>
      </c>
      <c r="Q317" s="233">
        <f>ROUND(E317*P317,2)</f>
        <v>0</v>
      </c>
      <c r="R317" s="235"/>
      <c r="S317" s="235" t="s">
        <v>205</v>
      </c>
      <c r="T317" s="236" t="s">
        <v>179</v>
      </c>
      <c r="U317" s="220">
        <v>0</v>
      </c>
      <c r="V317" s="220">
        <f>ROUND(E317*U317,2)</f>
        <v>0</v>
      </c>
      <c r="W317" s="220"/>
      <c r="X317" s="220" t="s">
        <v>377</v>
      </c>
      <c r="Y317" s="220" t="s">
        <v>181</v>
      </c>
      <c r="Z317" s="209"/>
      <c r="AA317" s="209"/>
      <c r="AB317" s="209"/>
      <c r="AC317" s="209"/>
      <c r="AD317" s="209"/>
      <c r="AE317" s="209"/>
      <c r="AF317" s="209"/>
      <c r="AG317" s="209" t="s">
        <v>464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2" x14ac:dyDescent="0.25">
      <c r="A318" s="216"/>
      <c r="B318" s="217"/>
      <c r="C318" s="243" t="s">
        <v>685</v>
      </c>
      <c r="D318" s="238"/>
      <c r="E318" s="238"/>
      <c r="F318" s="238"/>
      <c r="G318" s="238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09"/>
      <c r="AA318" s="209"/>
      <c r="AB318" s="209"/>
      <c r="AC318" s="209"/>
      <c r="AD318" s="209"/>
      <c r="AE318" s="209"/>
      <c r="AF318" s="209"/>
      <c r="AG318" s="209" t="s">
        <v>184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2" x14ac:dyDescent="0.25">
      <c r="A319" s="216"/>
      <c r="B319" s="217"/>
      <c r="C319" s="244"/>
      <c r="D319" s="240"/>
      <c r="E319" s="240"/>
      <c r="F319" s="240"/>
      <c r="G319" s="240"/>
      <c r="H319" s="220"/>
      <c r="I319" s="220"/>
      <c r="J319" s="220"/>
      <c r="K319" s="220"/>
      <c r="L319" s="220"/>
      <c r="M319" s="220"/>
      <c r="N319" s="219"/>
      <c r="O319" s="219"/>
      <c r="P319" s="219"/>
      <c r="Q319" s="219"/>
      <c r="R319" s="220"/>
      <c r="S319" s="220"/>
      <c r="T319" s="220"/>
      <c r="U319" s="220"/>
      <c r="V319" s="220"/>
      <c r="W319" s="220"/>
      <c r="X319" s="220"/>
      <c r="Y319" s="220"/>
      <c r="Z319" s="209"/>
      <c r="AA319" s="209"/>
      <c r="AB319" s="209"/>
      <c r="AC319" s="209"/>
      <c r="AD319" s="209"/>
      <c r="AE319" s="209"/>
      <c r="AF319" s="209"/>
      <c r="AG319" s="209" t="s">
        <v>185</v>
      </c>
      <c r="AH319" s="209"/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x14ac:dyDescent="0.25">
      <c r="A320" s="223" t="s">
        <v>173</v>
      </c>
      <c r="B320" s="224" t="s">
        <v>117</v>
      </c>
      <c r="C320" s="241" t="s">
        <v>118</v>
      </c>
      <c r="D320" s="225"/>
      <c r="E320" s="226"/>
      <c r="F320" s="227"/>
      <c r="G320" s="227">
        <f>SUMIF(AG321:AG349,"&lt;&gt;NOR",G321:G349)</f>
        <v>0</v>
      </c>
      <c r="H320" s="227"/>
      <c r="I320" s="227">
        <f>SUM(I321:I349)</f>
        <v>0</v>
      </c>
      <c r="J320" s="227"/>
      <c r="K320" s="227">
        <f>SUM(K321:K349)</f>
        <v>0</v>
      </c>
      <c r="L320" s="227"/>
      <c r="M320" s="227">
        <f>SUM(M321:M349)</f>
        <v>0</v>
      </c>
      <c r="N320" s="226"/>
      <c r="O320" s="226">
        <f>SUM(O321:O349)</f>
        <v>0</v>
      </c>
      <c r="P320" s="226"/>
      <c r="Q320" s="226">
        <f>SUM(Q321:Q349)</f>
        <v>0</v>
      </c>
      <c r="R320" s="227"/>
      <c r="S320" s="227"/>
      <c r="T320" s="228"/>
      <c r="U320" s="222"/>
      <c r="V320" s="222">
        <f>SUM(V321:V349)</f>
        <v>0</v>
      </c>
      <c r="W320" s="222"/>
      <c r="X320" s="222"/>
      <c r="Y320" s="222"/>
      <c r="AG320" t="s">
        <v>174</v>
      </c>
    </row>
    <row r="321" spans="1:60" outlineLevel="1" x14ac:dyDescent="0.25">
      <c r="A321" s="230">
        <v>124</v>
      </c>
      <c r="B321" s="231" t="s">
        <v>686</v>
      </c>
      <c r="C321" s="242" t="s">
        <v>687</v>
      </c>
      <c r="D321" s="232" t="s">
        <v>332</v>
      </c>
      <c r="E321" s="233">
        <v>40</v>
      </c>
      <c r="F321" s="234"/>
      <c r="G321" s="235">
        <f>ROUND(E321*F321,2)</f>
        <v>0</v>
      </c>
      <c r="H321" s="234"/>
      <c r="I321" s="235">
        <f>ROUND(E321*H321,2)</f>
        <v>0</v>
      </c>
      <c r="J321" s="234"/>
      <c r="K321" s="235">
        <f>ROUND(E321*J321,2)</f>
        <v>0</v>
      </c>
      <c r="L321" s="235">
        <v>21</v>
      </c>
      <c r="M321" s="235">
        <f>G321*(1+L321/100)</f>
        <v>0</v>
      </c>
      <c r="N321" s="233">
        <v>0</v>
      </c>
      <c r="O321" s="233">
        <f>ROUND(E321*N321,2)</f>
        <v>0</v>
      </c>
      <c r="P321" s="233">
        <v>0</v>
      </c>
      <c r="Q321" s="233">
        <f>ROUND(E321*P321,2)</f>
        <v>0</v>
      </c>
      <c r="R321" s="235"/>
      <c r="S321" s="235" t="s">
        <v>205</v>
      </c>
      <c r="T321" s="236" t="s">
        <v>179</v>
      </c>
      <c r="U321" s="220">
        <v>0</v>
      </c>
      <c r="V321" s="220">
        <f>ROUND(E321*U321,2)</f>
        <v>0</v>
      </c>
      <c r="W321" s="220"/>
      <c r="X321" s="220" t="s">
        <v>206</v>
      </c>
      <c r="Y321" s="220" t="s">
        <v>181</v>
      </c>
      <c r="Z321" s="209"/>
      <c r="AA321" s="209"/>
      <c r="AB321" s="209"/>
      <c r="AC321" s="209"/>
      <c r="AD321" s="209"/>
      <c r="AE321" s="209"/>
      <c r="AF321" s="209"/>
      <c r="AG321" s="209" t="s">
        <v>342</v>
      </c>
      <c r="AH321" s="209"/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2" x14ac:dyDescent="0.25">
      <c r="A322" s="216"/>
      <c r="B322" s="217"/>
      <c r="C322" s="243" t="s">
        <v>688</v>
      </c>
      <c r="D322" s="238"/>
      <c r="E322" s="238"/>
      <c r="F322" s="238"/>
      <c r="G322" s="238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09"/>
      <c r="AA322" s="209"/>
      <c r="AB322" s="209"/>
      <c r="AC322" s="209"/>
      <c r="AD322" s="209"/>
      <c r="AE322" s="209"/>
      <c r="AF322" s="209"/>
      <c r="AG322" s="209" t="s">
        <v>184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2" x14ac:dyDescent="0.25">
      <c r="A323" s="216"/>
      <c r="B323" s="217"/>
      <c r="C323" s="244"/>
      <c r="D323" s="240"/>
      <c r="E323" s="240"/>
      <c r="F323" s="240"/>
      <c r="G323" s="240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20"/>
      <c r="Z323" s="209"/>
      <c r="AA323" s="209"/>
      <c r="AB323" s="209"/>
      <c r="AC323" s="209"/>
      <c r="AD323" s="209"/>
      <c r="AE323" s="209"/>
      <c r="AF323" s="209"/>
      <c r="AG323" s="209" t="s">
        <v>185</v>
      </c>
      <c r="AH323" s="209"/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30">
        <v>125</v>
      </c>
      <c r="B324" s="231" t="s">
        <v>689</v>
      </c>
      <c r="C324" s="242" t="s">
        <v>690</v>
      </c>
      <c r="D324" s="232" t="s">
        <v>332</v>
      </c>
      <c r="E324" s="233">
        <v>8</v>
      </c>
      <c r="F324" s="234"/>
      <c r="G324" s="235">
        <f>ROUND(E324*F324,2)</f>
        <v>0</v>
      </c>
      <c r="H324" s="234"/>
      <c r="I324" s="235">
        <f>ROUND(E324*H324,2)</f>
        <v>0</v>
      </c>
      <c r="J324" s="234"/>
      <c r="K324" s="235">
        <f>ROUND(E324*J324,2)</f>
        <v>0</v>
      </c>
      <c r="L324" s="235">
        <v>21</v>
      </c>
      <c r="M324" s="235">
        <f>G324*(1+L324/100)</f>
        <v>0</v>
      </c>
      <c r="N324" s="233">
        <v>0</v>
      </c>
      <c r="O324" s="233">
        <f>ROUND(E324*N324,2)</f>
        <v>0</v>
      </c>
      <c r="P324" s="233">
        <v>0</v>
      </c>
      <c r="Q324" s="233">
        <f>ROUND(E324*P324,2)</f>
        <v>0</v>
      </c>
      <c r="R324" s="235"/>
      <c r="S324" s="235" t="s">
        <v>205</v>
      </c>
      <c r="T324" s="236" t="s">
        <v>179</v>
      </c>
      <c r="U324" s="220">
        <v>0</v>
      </c>
      <c r="V324" s="220">
        <f>ROUND(E324*U324,2)</f>
        <v>0</v>
      </c>
      <c r="W324" s="220"/>
      <c r="X324" s="220" t="s">
        <v>206</v>
      </c>
      <c r="Y324" s="220" t="s">
        <v>181</v>
      </c>
      <c r="Z324" s="209"/>
      <c r="AA324" s="209"/>
      <c r="AB324" s="209"/>
      <c r="AC324" s="209"/>
      <c r="AD324" s="209"/>
      <c r="AE324" s="209"/>
      <c r="AF324" s="209"/>
      <c r="AG324" s="209" t="s">
        <v>342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2" x14ac:dyDescent="0.25">
      <c r="A325" s="216"/>
      <c r="B325" s="217"/>
      <c r="C325" s="243" t="s">
        <v>688</v>
      </c>
      <c r="D325" s="238"/>
      <c r="E325" s="238"/>
      <c r="F325" s="238"/>
      <c r="G325" s="238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09"/>
      <c r="AA325" s="209"/>
      <c r="AB325" s="209"/>
      <c r="AC325" s="209"/>
      <c r="AD325" s="209"/>
      <c r="AE325" s="209"/>
      <c r="AF325" s="209"/>
      <c r="AG325" s="209" t="s">
        <v>184</v>
      </c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2" x14ac:dyDescent="0.25">
      <c r="A326" s="216"/>
      <c r="B326" s="217"/>
      <c r="C326" s="244"/>
      <c r="D326" s="240"/>
      <c r="E326" s="240"/>
      <c r="F326" s="240"/>
      <c r="G326" s="240"/>
      <c r="H326" s="220"/>
      <c r="I326" s="220"/>
      <c r="J326" s="220"/>
      <c r="K326" s="220"/>
      <c r="L326" s="220"/>
      <c r="M326" s="220"/>
      <c r="N326" s="219"/>
      <c r="O326" s="219"/>
      <c r="P326" s="219"/>
      <c r="Q326" s="219"/>
      <c r="R326" s="220"/>
      <c r="S326" s="220"/>
      <c r="T326" s="220"/>
      <c r="U326" s="220"/>
      <c r="V326" s="220"/>
      <c r="W326" s="220"/>
      <c r="X326" s="220"/>
      <c r="Y326" s="220"/>
      <c r="Z326" s="209"/>
      <c r="AA326" s="209"/>
      <c r="AB326" s="209"/>
      <c r="AC326" s="209"/>
      <c r="AD326" s="209"/>
      <c r="AE326" s="209"/>
      <c r="AF326" s="209"/>
      <c r="AG326" s="209" t="s">
        <v>185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30">
        <v>126</v>
      </c>
      <c r="B327" s="231" t="s">
        <v>691</v>
      </c>
      <c r="C327" s="242" t="s">
        <v>692</v>
      </c>
      <c r="D327" s="232" t="s">
        <v>332</v>
      </c>
      <c r="E327" s="233">
        <v>22</v>
      </c>
      <c r="F327" s="234"/>
      <c r="G327" s="235">
        <f>ROUND(E327*F327,2)</f>
        <v>0</v>
      </c>
      <c r="H327" s="234"/>
      <c r="I327" s="235">
        <f>ROUND(E327*H327,2)</f>
        <v>0</v>
      </c>
      <c r="J327" s="234"/>
      <c r="K327" s="235">
        <f>ROUND(E327*J327,2)</f>
        <v>0</v>
      </c>
      <c r="L327" s="235">
        <v>21</v>
      </c>
      <c r="M327" s="235">
        <f>G327*(1+L327/100)</f>
        <v>0</v>
      </c>
      <c r="N327" s="233">
        <v>0</v>
      </c>
      <c r="O327" s="233">
        <f>ROUND(E327*N327,2)</f>
        <v>0</v>
      </c>
      <c r="P327" s="233">
        <v>0</v>
      </c>
      <c r="Q327" s="233">
        <f>ROUND(E327*P327,2)</f>
        <v>0</v>
      </c>
      <c r="R327" s="235"/>
      <c r="S327" s="235" t="s">
        <v>205</v>
      </c>
      <c r="T327" s="236" t="s">
        <v>179</v>
      </c>
      <c r="U327" s="220">
        <v>0</v>
      </c>
      <c r="V327" s="220">
        <f>ROUND(E327*U327,2)</f>
        <v>0</v>
      </c>
      <c r="W327" s="220"/>
      <c r="X327" s="220" t="s">
        <v>206</v>
      </c>
      <c r="Y327" s="220" t="s">
        <v>181</v>
      </c>
      <c r="Z327" s="209"/>
      <c r="AA327" s="209"/>
      <c r="AB327" s="209"/>
      <c r="AC327" s="209"/>
      <c r="AD327" s="209"/>
      <c r="AE327" s="209"/>
      <c r="AF327" s="209"/>
      <c r="AG327" s="209" t="s">
        <v>342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2" x14ac:dyDescent="0.25">
      <c r="A328" s="216"/>
      <c r="B328" s="217"/>
      <c r="C328" s="243" t="s">
        <v>688</v>
      </c>
      <c r="D328" s="238"/>
      <c r="E328" s="238"/>
      <c r="F328" s="238"/>
      <c r="G328" s="238"/>
      <c r="H328" s="220"/>
      <c r="I328" s="220"/>
      <c r="J328" s="220"/>
      <c r="K328" s="220"/>
      <c r="L328" s="220"/>
      <c r="M328" s="220"/>
      <c r="N328" s="219"/>
      <c r="O328" s="219"/>
      <c r="P328" s="219"/>
      <c r="Q328" s="219"/>
      <c r="R328" s="220"/>
      <c r="S328" s="220"/>
      <c r="T328" s="220"/>
      <c r="U328" s="220"/>
      <c r="V328" s="220"/>
      <c r="W328" s="220"/>
      <c r="X328" s="220"/>
      <c r="Y328" s="220"/>
      <c r="Z328" s="209"/>
      <c r="AA328" s="209"/>
      <c r="AB328" s="209"/>
      <c r="AC328" s="209"/>
      <c r="AD328" s="209"/>
      <c r="AE328" s="209"/>
      <c r="AF328" s="209"/>
      <c r="AG328" s="209" t="s">
        <v>184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2" x14ac:dyDescent="0.25">
      <c r="A329" s="216"/>
      <c r="B329" s="217"/>
      <c r="C329" s="244"/>
      <c r="D329" s="240"/>
      <c r="E329" s="240"/>
      <c r="F329" s="240"/>
      <c r="G329" s="240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09"/>
      <c r="AA329" s="209"/>
      <c r="AB329" s="209"/>
      <c r="AC329" s="209"/>
      <c r="AD329" s="209"/>
      <c r="AE329" s="209"/>
      <c r="AF329" s="209"/>
      <c r="AG329" s="209" t="s">
        <v>185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5">
      <c r="A330" s="230">
        <v>127</v>
      </c>
      <c r="B330" s="231" t="s">
        <v>693</v>
      </c>
      <c r="C330" s="242" t="s">
        <v>694</v>
      </c>
      <c r="D330" s="232" t="s">
        <v>332</v>
      </c>
      <c r="E330" s="233">
        <v>32</v>
      </c>
      <c r="F330" s="234"/>
      <c r="G330" s="235">
        <f>ROUND(E330*F330,2)</f>
        <v>0</v>
      </c>
      <c r="H330" s="234"/>
      <c r="I330" s="235">
        <f>ROUND(E330*H330,2)</f>
        <v>0</v>
      </c>
      <c r="J330" s="234"/>
      <c r="K330" s="235">
        <f>ROUND(E330*J330,2)</f>
        <v>0</v>
      </c>
      <c r="L330" s="235">
        <v>21</v>
      </c>
      <c r="M330" s="235">
        <f>G330*(1+L330/100)</f>
        <v>0</v>
      </c>
      <c r="N330" s="233">
        <v>0</v>
      </c>
      <c r="O330" s="233">
        <f>ROUND(E330*N330,2)</f>
        <v>0</v>
      </c>
      <c r="P330" s="233">
        <v>0</v>
      </c>
      <c r="Q330" s="233">
        <f>ROUND(E330*P330,2)</f>
        <v>0</v>
      </c>
      <c r="R330" s="235"/>
      <c r="S330" s="235" t="s">
        <v>205</v>
      </c>
      <c r="T330" s="236" t="s">
        <v>179</v>
      </c>
      <c r="U330" s="220">
        <v>0</v>
      </c>
      <c r="V330" s="220">
        <f>ROUND(E330*U330,2)</f>
        <v>0</v>
      </c>
      <c r="W330" s="220"/>
      <c r="X330" s="220" t="s">
        <v>206</v>
      </c>
      <c r="Y330" s="220" t="s">
        <v>181</v>
      </c>
      <c r="Z330" s="209"/>
      <c r="AA330" s="209"/>
      <c r="AB330" s="209"/>
      <c r="AC330" s="209"/>
      <c r="AD330" s="209"/>
      <c r="AE330" s="209"/>
      <c r="AF330" s="209"/>
      <c r="AG330" s="209" t="s">
        <v>342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2" x14ac:dyDescent="0.25">
      <c r="A331" s="216"/>
      <c r="B331" s="217"/>
      <c r="C331" s="243" t="s">
        <v>688</v>
      </c>
      <c r="D331" s="238"/>
      <c r="E331" s="238"/>
      <c r="F331" s="238"/>
      <c r="G331" s="238"/>
      <c r="H331" s="220"/>
      <c r="I331" s="220"/>
      <c r="J331" s="220"/>
      <c r="K331" s="220"/>
      <c r="L331" s="220"/>
      <c r="M331" s="220"/>
      <c r="N331" s="219"/>
      <c r="O331" s="219"/>
      <c r="P331" s="219"/>
      <c r="Q331" s="219"/>
      <c r="R331" s="220"/>
      <c r="S331" s="220"/>
      <c r="T331" s="220"/>
      <c r="U331" s="220"/>
      <c r="V331" s="220"/>
      <c r="W331" s="220"/>
      <c r="X331" s="220"/>
      <c r="Y331" s="220"/>
      <c r="Z331" s="209"/>
      <c r="AA331" s="209"/>
      <c r="AB331" s="209"/>
      <c r="AC331" s="209"/>
      <c r="AD331" s="209"/>
      <c r="AE331" s="209"/>
      <c r="AF331" s="209"/>
      <c r="AG331" s="209" t="s">
        <v>184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2" x14ac:dyDescent="0.25">
      <c r="A332" s="216"/>
      <c r="B332" s="217"/>
      <c r="C332" s="244"/>
      <c r="D332" s="240"/>
      <c r="E332" s="240"/>
      <c r="F332" s="240"/>
      <c r="G332" s="240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09"/>
      <c r="AA332" s="209"/>
      <c r="AB332" s="209"/>
      <c r="AC332" s="209"/>
      <c r="AD332" s="209"/>
      <c r="AE332" s="209"/>
      <c r="AF332" s="209"/>
      <c r="AG332" s="209" t="s">
        <v>185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30">
        <v>128</v>
      </c>
      <c r="B333" s="231" t="s">
        <v>695</v>
      </c>
      <c r="C333" s="242" t="s">
        <v>696</v>
      </c>
      <c r="D333" s="232" t="s">
        <v>332</v>
      </c>
      <c r="E333" s="233">
        <v>22</v>
      </c>
      <c r="F333" s="234"/>
      <c r="G333" s="235">
        <f>ROUND(E333*F333,2)</f>
        <v>0</v>
      </c>
      <c r="H333" s="234"/>
      <c r="I333" s="235">
        <f>ROUND(E333*H333,2)</f>
        <v>0</v>
      </c>
      <c r="J333" s="234"/>
      <c r="K333" s="235">
        <f>ROUND(E333*J333,2)</f>
        <v>0</v>
      </c>
      <c r="L333" s="235">
        <v>21</v>
      </c>
      <c r="M333" s="235">
        <f>G333*(1+L333/100)</f>
        <v>0</v>
      </c>
      <c r="N333" s="233">
        <v>0</v>
      </c>
      <c r="O333" s="233">
        <f>ROUND(E333*N333,2)</f>
        <v>0</v>
      </c>
      <c r="P333" s="233">
        <v>0</v>
      </c>
      <c r="Q333" s="233">
        <f>ROUND(E333*P333,2)</f>
        <v>0</v>
      </c>
      <c r="R333" s="235"/>
      <c r="S333" s="235" t="s">
        <v>205</v>
      </c>
      <c r="T333" s="236" t="s">
        <v>179</v>
      </c>
      <c r="U333" s="220">
        <v>0</v>
      </c>
      <c r="V333" s="220">
        <f>ROUND(E333*U333,2)</f>
        <v>0</v>
      </c>
      <c r="W333" s="220"/>
      <c r="X333" s="220" t="s">
        <v>206</v>
      </c>
      <c r="Y333" s="220" t="s">
        <v>181</v>
      </c>
      <c r="Z333" s="209"/>
      <c r="AA333" s="209"/>
      <c r="AB333" s="209"/>
      <c r="AC333" s="209"/>
      <c r="AD333" s="209"/>
      <c r="AE333" s="209"/>
      <c r="AF333" s="209"/>
      <c r="AG333" s="209" t="s">
        <v>342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2" x14ac:dyDescent="0.25">
      <c r="A334" s="216"/>
      <c r="B334" s="217"/>
      <c r="C334" s="243" t="s">
        <v>688</v>
      </c>
      <c r="D334" s="238"/>
      <c r="E334" s="238"/>
      <c r="F334" s="238"/>
      <c r="G334" s="238"/>
      <c r="H334" s="220"/>
      <c r="I334" s="220"/>
      <c r="J334" s="220"/>
      <c r="K334" s="220"/>
      <c r="L334" s="220"/>
      <c r="M334" s="220"/>
      <c r="N334" s="219"/>
      <c r="O334" s="219"/>
      <c r="P334" s="219"/>
      <c r="Q334" s="219"/>
      <c r="R334" s="220"/>
      <c r="S334" s="220"/>
      <c r="T334" s="220"/>
      <c r="U334" s="220"/>
      <c r="V334" s="220"/>
      <c r="W334" s="220"/>
      <c r="X334" s="220"/>
      <c r="Y334" s="220"/>
      <c r="Z334" s="209"/>
      <c r="AA334" s="209"/>
      <c r="AB334" s="209"/>
      <c r="AC334" s="209"/>
      <c r="AD334" s="209"/>
      <c r="AE334" s="209"/>
      <c r="AF334" s="209"/>
      <c r="AG334" s="209" t="s">
        <v>184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2" x14ac:dyDescent="0.25">
      <c r="A335" s="216"/>
      <c r="B335" s="217"/>
      <c r="C335" s="244"/>
      <c r="D335" s="240"/>
      <c r="E335" s="240"/>
      <c r="F335" s="240"/>
      <c r="G335" s="240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20"/>
      <c r="Z335" s="209"/>
      <c r="AA335" s="209"/>
      <c r="AB335" s="209"/>
      <c r="AC335" s="209"/>
      <c r="AD335" s="209"/>
      <c r="AE335" s="209"/>
      <c r="AF335" s="209"/>
      <c r="AG335" s="209" t="s">
        <v>185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30">
        <v>129</v>
      </c>
      <c r="B336" s="231" t="s">
        <v>697</v>
      </c>
      <c r="C336" s="242" t="s">
        <v>698</v>
      </c>
      <c r="D336" s="232" t="s">
        <v>332</v>
      </c>
      <c r="E336" s="233">
        <v>2</v>
      </c>
      <c r="F336" s="234"/>
      <c r="G336" s="235">
        <f>ROUND(E336*F336,2)</f>
        <v>0</v>
      </c>
      <c r="H336" s="234"/>
      <c r="I336" s="235">
        <f>ROUND(E336*H336,2)</f>
        <v>0</v>
      </c>
      <c r="J336" s="234"/>
      <c r="K336" s="235">
        <f>ROUND(E336*J336,2)</f>
        <v>0</v>
      </c>
      <c r="L336" s="235">
        <v>21</v>
      </c>
      <c r="M336" s="235">
        <f>G336*(1+L336/100)</f>
        <v>0</v>
      </c>
      <c r="N336" s="233">
        <v>0</v>
      </c>
      <c r="O336" s="233">
        <f>ROUND(E336*N336,2)</f>
        <v>0</v>
      </c>
      <c r="P336" s="233">
        <v>0</v>
      </c>
      <c r="Q336" s="233">
        <f>ROUND(E336*P336,2)</f>
        <v>0</v>
      </c>
      <c r="R336" s="235"/>
      <c r="S336" s="235" t="s">
        <v>205</v>
      </c>
      <c r="T336" s="236" t="s">
        <v>179</v>
      </c>
      <c r="U336" s="220">
        <v>0</v>
      </c>
      <c r="V336" s="220">
        <f>ROUND(E336*U336,2)</f>
        <v>0</v>
      </c>
      <c r="W336" s="220"/>
      <c r="X336" s="220" t="s">
        <v>206</v>
      </c>
      <c r="Y336" s="220" t="s">
        <v>181</v>
      </c>
      <c r="Z336" s="209"/>
      <c r="AA336" s="209"/>
      <c r="AB336" s="209"/>
      <c r="AC336" s="209"/>
      <c r="AD336" s="209"/>
      <c r="AE336" s="209"/>
      <c r="AF336" s="209"/>
      <c r="AG336" s="209" t="s">
        <v>342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2" x14ac:dyDescent="0.25">
      <c r="A337" s="216"/>
      <c r="B337" s="217"/>
      <c r="C337" s="243" t="s">
        <v>688</v>
      </c>
      <c r="D337" s="238"/>
      <c r="E337" s="238"/>
      <c r="F337" s="238"/>
      <c r="G337" s="238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09"/>
      <c r="AA337" s="209"/>
      <c r="AB337" s="209"/>
      <c r="AC337" s="209"/>
      <c r="AD337" s="209"/>
      <c r="AE337" s="209"/>
      <c r="AF337" s="209"/>
      <c r="AG337" s="209" t="s">
        <v>184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2" x14ac:dyDescent="0.25">
      <c r="A338" s="216"/>
      <c r="B338" s="217"/>
      <c r="C338" s="244"/>
      <c r="D338" s="240"/>
      <c r="E338" s="240"/>
      <c r="F338" s="240"/>
      <c r="G338" s="240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20"/>
      <c r="Z338" s="209"/>
      <c r="AA338" s="209"/>
      <c r="AB338" s="209"/>
      <c r="AC338" s="209"/>
      <c r="AD338" s="209"/>
      <c r="AE338" s="209"/>
      <c r="AF338" s="209"/>
      <c r="AG338" s="209" t="s">
        <v>185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30">
        <v>130</v>
      </c>
      <c r="B339" s="231" t="s">
        <v>699</v>
      </c>
      <c r="C339" s="242" t="s">
        <v>700</v>
      </c>
      <c r="D339" s="232" t="s">
        <v>332</v>
      </c>
      <c r="E339" s="233">
        <v>4</v>
      </c>
      <c r="F339" s="234"/>
      <c r="G339" s="235">
        <f>ROUND(E339*F339,2)</f>
        <v>0</v>
      </c>
      <c r="H339" s="234"/>
      <c r="I339" s="235">
        <f>ROUND(E339*H339,2)</f>
        <v>0</v>
      </c>
      <c r="J339" s="234"/>
      <c r="K339" s="235">
        <f>ROUND(E339*J339,2)</f>
        <v>0</v>
      </c>
      <c r="L339" s="235">
        <v>21</v>
      </c>
      <c r="M339" s="235">
        <f>G339*(1+L339/100)</f>
        <v>0</v>
      </c>
      <c r="N339" s="233">
        <v>0</v>
      </c>
      <c r="O339" s="233">
        <f>ROUND(E339*N339,2)</f>
        <v>0</v>
      </c>
      <c r="P339" s="233">
        <v>0</v>
      </c>
      <c r="Q339" s="233">
        <f>ROUND(E339*P339,2)</f>
        <v>0</v>
      </c>
      <c r="R339" s="235"/>
      <c r="S339" s="235" t="s">
        <v>205</v>
      </c>
      <c r="T339" s="236" t="s">
        <v>179</v>
      </c>
      <c r="U339" s="220">
        <v>0</v>
      </c>
      <c r="V339" s="220">
        <f>ROUND(E339*U339,2)</f>
        <v>0</v>
      </c>
      <c r="W339" s="220"/>
      <c r="X339" s="220" t="s">
        <v>206</v>
      </c>
      <c r="Y339" s="220" t="s">
        <v>181</v>
      </c>
      <c r="Z339" s="209"/>
      <c r="AA339" s="209"/>
      <c r="AB339" s="209"/>
      <c r="AC339" s="209"/>
      <c r="AD339" s="209"/>
      <c r="AE339" s="209"/>
      <c r="AF339" s="209"/>
      <c r="AG339" s="209" t="s">
        <v>342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2" x14ac:dyDescent="0.25">
      <c r="A340" s="216"/>
      <c r="B340" s="217"/>
      <c r="C340" s="243" t="s">
        <v>688</v>
      </c>
      <c r="D340" s="238"/>
      <c r="E340" s="238"/>
      <c r="F340" s="238"/>
      <c r="G340" s="238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20"/>
      <c r="Z340" s="209"/>
      <c r="AA340" s="209"/>
      <c r="AB340" s="209"/>
      <c r="AC340" s="209"/>
      <c r="AD340" s="209"/>
      <c r="AE340" s="209"/>
      <c r="AF340" s="209"/>
      <c r="AG340" s="209" t="s">
        <v>184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2" x14ac:dyDescent="0.25">
      <c r="A341" s="216"/>
      <c r="B341" s="217"/>
      <c r="C341" s="244"/>
      <c r="D341" s="240"/>
      <c r="E341" s="240"/>
      <c r="F341" s="240"/>
      <c r="G341" s="240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09"/>
      <c r="AA341" s="209"/>
      <c r="AB341" s="209"/>
      <c r="AC341" s="209"/>
      <c r="AD341" s="209"/>
      <c r="AE341" s="209"/>
      <c r="AF341" s="209"/>
      <c r="AG341" s="209" t="s">
        <v>185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30">
        <v>131</v>
      </c>
      <c r="B342" s="231" t="s">
        <v>701</v>
      </c>
      <c r="C342" s="242" t="s">
        <v>702</v>
      </c>
      <c r="D342" s="232" t="s">
        <v>332</v>
      </c>
      <c r="E342" s="233">
        <v>10</v>
      </c>
      <c r="F342" s="234"/>
      <c r="G342" s="235">
        <f>ROUND(E342*F342,2)</f>
        <v>0</v>
      </c>
      <c r="H342" s="234"/>
      <c r="I342" s="235">
        <f>ROUND(E342*H342,2)</f>
        <v>0</v>
      </c>
      <c r="J342" s="234"/>
      <c r="K342" s="235">
        <f>ROUND(E342*J342,2)</f>
        <v>0</v>
      </c>
      <c r="L342" s="235">
        <v>21</v>
      </c>
      <c r="M342" s="235">
        <f>G342*(1+L342/100)</f>
        <v>0</v>
      </c>
      <c r="N342" s="233">
        <v>0</v>
      </c>
      <c r="O342" s="233">
        <f>ROUND(E342*N342,2)</f>
        <v>0</v>
      </c>
      <c r="P342" s="233">
        <v>0</v>
      </c>
      <c r="Q342" s="233">
        <f>ROUND(E342*P342,2)</f>
        <v>0</v>
      </c>
      <c r="R342" s="235"/>
      <c r="S342" s="235" t="s">
        <v>205</v>
      </c>
      <c r="T342" s="236" t="s">
        <v>179</v>
      </c>
      <c r="U342" s="220">
        <v>0</v>
      </c>
      <c r="V342" s="220">
        <f>ROUND(E342*U342,2)</f>
        <v>0</v>
      </c>
      <c r="W342" s="220"/>
      <c r="X342" s="220" t="s">
        <v>206</v>
      </c>
      <c r="Y342" s="220" t="s">
        <v>181</v>
      </c>
      <c r="Z342" s="209"/>
      <c r="AA342" s="209"/>
      <c r="AB342" s="209"/>
      <c r="AC342" s="209"/>
      <c r="AD342" s="209"/>
      <c r="AE342" s="209"/>
      <c r="AF342" s="209"/>
      <c r="AG342" s="209" t="s">
        <v>342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2" x14ac:dyDescent="0.25">
      <c r="A343" s="216"/>
      <c r="B343" s="217"/>
      <c r="C343" s="243" t="s">
        <v>703</v>
      </c>
      <c r="D343" s="238"/>
      <c r="E343" s="238"/>
      <c r="F343" s="238"/>
      <c r="G343" s="238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09"/>
      <c r="AA343" s="209"/>
      <c r="AB343" s="209"/>
      <c r="AC343" s="209"/>
      <c r="AD343" s="209"/>
      <c r="AE343" s="209"/>
      <c r="AF343" s="209"/>
      <c r="AG343" s="209" t="s">
        <v>184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2" x14ac:dyDescent="0.25">
      <c r="A344" s="216"/>
      <c r="B344" s="217"/>
      <c r="C344" s="244"/>
      <c r="D344" s="240"/>
      <c r="E344" s="240"/>
      <c r="F344" s="240"/>
      <c r="G344" s="240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20"/>
      <c r="Z344" s="209"/>
      <c r="AA344" s="209"/>
      <c r="AB344" s="209"/>
      <c r="AC344" s="209"/>
      <c r="AD344" s="209"/>
      <c r="AE344" s="209"/>
      <c r="AF344" s="209"/>
      <c r="AG344" s="209" t="s">
        <v>185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30">
        <v>132</v>
      </c>
      <c r="B345" s="231" t="s">
        <v>704</v>
      </c>
      <c r="C345" s="242" t="s">
        <v>705</v>
      </c>
      <c r="D345" s="232" t="s">
        <v>332</v>
      </c>
      <c r="E345" s="233">
        <v>114</v>
      </c>
      <c r="F345" s="234"/>
      <c r="G345" s="235">
        <f>ROUND(E345*F345,2)</f>
        <v>0</v>
      </c>
      <c r="H345" s="234"/>
      <c r="I345" s="235">
        <f>ROUND(E345*H345,2)</f>
        <v>0</v>
      </c>
      <c r="J345" s="234"/>
      <c r="K345" s="235">
        <f>ROUND(E345*J345,2)</f>
        <v>0</v>
      </c>
      <c r="L345" s="235">
        <v>21</v>
      </c>
      <c r="M345" s="235">
        <f>G345*(1+L345/100)</f>
        <v>0</v>
      </c>
      <c r="N345" s="233">
        <v>0</v>
      </c>
      <c r="O345" s="233">
        <f>ROUND(E345*N345,2)</f>
        <v>0</v>
      </c>
      <c r="P345" s="233">
        <v>0</v>
      </c>
      <c r="Q345" s="233">
        <f>ROUND(E345*P345,2)</f>
        <v>0</v>
      </c>
      <c r="R345" s="235"/>
      <c r="S345" s="235" t="s">
        <v>205</v>
      </c>
      <c r="T345" s="236" t="s">
        <v>179</v>
      </c>
      <c r="U345" s="220">
        <v>0</v>
      </c>
      <c r="V345" s="220">
        <f>ROUND(E345*U345,2)</f>
        <v>0</v>
      </c>
      <c r="W345" s="220"/>
      <c r="X345" s="220" t="s">
        <v>206</v>
      </c>
      <c r="Y345" s="220" t="s">
        <v>181</v>
      </c>
      <c r="Z345" s="209"/>
      <c r="AA345" s="209"/>
      <c r="AB345" s="209"/>
      <c r="AC345" s="209"/>
      <c r="AD345" s="209"/>
      <c r="AE345" s="209"/>
      <c r="AF345" s="209"/>
      <c r="AG345" s="209" t="s">
        <v>342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2" x14ac:dyDescent="0.25">
      <c r="A346" s="216"/>
      <c r="B346" s="217"/>
      <c r="C346" s="257"/>
      <c r="D346" s="252"/>
      <c r="E346" s="252"/>
      <c r="F346" s="252"/>
      <c r="G346" s="252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20"/>
      <c r="Z346" s="209"/>
      <c r="AA346" s="209"/>
      <c r="AB346" s="209"/>
      <c r="AC346" s="209"/>
      <c r="AD346" s="209"/>
      <c r="AE346" s="209"/>
      <c r="AF346" s="209"/>
      <c r="AG346" s="209" t="s">
        <v>185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30">
        <v>133</v>
      </c>
      <c r="B347" s="231" t="s">
        <v>706</v>
      </c>
      <c r="C347" s="242" t="s">
        <v>707</v>
      </c>
      <c r="D347" s="232" t="s">
        <v>332</v>
      </c>
      <c r="E347" s="233">
        <v>24</v>
      </c>
      <c r="F347" s="234"/>
      <c r="G347" s="235">
        <f>ROUND(E347*F347,2)</f>
        <v>0</v>
      </c>
      <c r="H347" s="234"/>
      <c r="I347" s="235">
        <f>ROUND(E347*H347,2)</f>
        <v>0</v>
      </c>
      <c r="J347" s="234"/>
      <c r="K347" s="235">
        <f>ROUND(E347*J347,2)</f>
        <v>0</v>
      </c>
      <c r="L347" s="235">
        <v>21</v>
      </c>
      <c r="M347" s="235">
        <f>G347*(1+L347/100)</f>
        <v>0</v>
      </c>
      <c r="N347" s="233">
        <v>0</v>
      </c>
      <c r="O347" s="233">
        <f>ROUND(E347*N347,2)</f>
        <v>0</v>
      </c>
      <c r="P347" s="233">
        <v>0</v>
      </c>
      <c r="Q347" s="233">
        <f>ROUND(E347*P347,2)</f>
        <v>0</v>
      </c>
      <c r="R347" s="235"/>
      <c r="S347" s="235" t="s">
        <v>205</v>
      </c>
      <c r="T347" s="236" t="s">
        <v>179</v>
      </c>
      <c r="U347" s="220">
        <v>0</v>
      </c>
      <c r="V347" s="220">
        <f>ROUND(E347*U347,2)</f>
        <v>0</v>
      </c>
      <c r="W347" s="220"/>
      <c r="X347" s="220" t="s">
        <v>377</v>
      </c>
      <c r="Y347" s="220" t="s">
        <v>181</v>
      </c>
      <c r="Z347" s="209"/>
      <c r="AA347" s="209"/>
      <c r="AB347" s="209"/>
      <c r="AC347" s="209"/>
      <c r="AD347" s="209"/>
      <c r="AE347" s="209"/>
      <c r="AF347" s="209"/>
      <c r="AG347" s="209" t="s">
        <v>464</v>
      </c>
      <c r="AH347" s="209"/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2" x14ac:dyDescent="0.25">
      <c r="A348" s="216"/>
      <c r="B348" s="217"/>
      <c r="C348" s="243" t="s">
        <v>703</v>
      </c>
      <c r="D348" s="238"/>
      <c r="E348" s="238"/>
      <c r="F348" s="238"/>
      <c r="G348" s="238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20"/>
      <c r="Z348" s="209"/>
      <c r="AA348" s="209"/>
      <c r="AB348" s="209"/>
      <c r="AC348" s="209"/>
      <c r="AD348" s="209"/>
      <c r="AE348" s="209"/>
      <c r="AF348" s="209"/>
      <c r="AG348" s="209" t="s">
        <v>184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2" x14ac:dyDescent="0.25">
      <c r="A349" s="216"/>
      <c r="B349" s="217"/>
      <c r="C349" s="244"/>
      <c r="D349" s="240"/>
      <c r="E349" s="240"/>
      <c r="F349" s="240"/>
      <c r="G349" s="240"/>
      <c r="H349" s="220"/>
      <c r="I349" s="220"/>
      <c r="J349" s="220"/>
      <c r="K349" s="220"/>
      <c r="L349" s="220"/>
      <c r="M349" s="220"/>
      <c r="N349" s="219"/>
      <c r="O349" s="219"/>
      <c r="P349" s="219"/>
      <c r="Q349" s="219"/>
      <c r="R349" s="220"/>
      <c r="S349" s="220"/>
      <c r="T349" s="220"/>
      <c r="U349" s="220"/>
      <c r="V349" s="220"/>
      <c r="W349" s="220"/>
      <c r="X349" s="220"/>
      <c r="Y349" s="220"/>
      <c r="Z349" s="209"/>
      <c r="AA349" s="209"/>
      <c r="AB349" s="209"/>
      <c r="AC349" s="209"/>
      <c r="AD349" s="209"/>
      <c r="AE349" s="209"/>
      <c r="AF349" s="209"/>
      <c r="AG349" s="209" t="s">
        <v>185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x14ac:dyDescent="0.25">
      <c r="A350" s="223" t="s">
        <v>173</v>
      </c>
      <c r="B350" s="224" t="s">
        <v>119</v>
      </c>
      <c r="C350" s="241" t="s">
        <v>120</v>
      </c>
      <c r="D350" s="225"/>
      <c r="E350" s="226"/>
      <c r="F350" s="227"/>
      <c r="G350" s="227">
        <f>SUMIF(AG351:AG358,"&lt;&gt;NOR",G351:G358)</f>
        <v>0</v>
      </c>
      <c r="H350" s="227"/>
      <c r="I350" s="227">
        <f>SUM(I351:I358)</f>
        <v>0</v>
      </c>
      <c r="J350" s="227"/>
      <c r="K350" s="227">
        <f>SUM(K351:K358)</f>
        <v>0</v>
      </c>
      <c r="L350" s="227"/>
      <c r="M350" s="227">
        <f>SUM(M351:M358)</f>
        <v>0</v>
      </c>
      <c r="N350" s="226"/>
      <c r="O350" s="226">
        <f>SUM(O351:O358)</f>
        <v>0</v>
      </c>
      <c r="P350" s="226"/>
      <c r="Q350" s="226">
        <f>SUM(Q351:Q358)</f>
        <v>0</v>
      </c>
      <c r="R350" s="227"/>
      <c r="S350" s="227"/>
      <c r="T350" s="228"/>
      <c r="U350" s="222"/>
      <c r="V350" s="222">
        <f>SUM(V351:V358)</f>
        <v>0</v>
      </c>
      <c r="W350" s="222"/>
      <c r="X350" s="222"/>
      <c r="Y350" s="222"/>
      <c r="AG350" t="s">
        <v>174</v>
      </c>
    </row>
    <row r="351" spans="1:60" ht="20.399999999999999" outlineLevel="1" x14ac:dyDescent="0.25">
      <c r="A351" s="230">
        <v>134</v>
      </c>
      <c r="B351" s="231" t="s">
        <v>708</v>
      </c>
      <c r="C351" s="242" t="s">
        <v>709</v>
      </c>
      <c r="D351" s="232" t="s">
        <v>322</v>
      </c>
      <c r="E351" s="233">
        <v>1</v>
      </c>
      <c r="F351" s="234"/>
      <c r="G351" s="235">
        <f>ROUND(E351*F351,2)</f>
        <v>0</v>
      </c>
      <c r="H351" s="234"/>
      <c r="I351" s="235">
        <f>ROUND(E351*H351,2)</f>
        <v>0</v>
      </c>
      <c r="J351" s="234"/>
      <c r="K351" s="235">
        <f>ROUND(E351*J351,2)</f>
        <v>0</v>
      </c>
      <c r="L351" s="235">
        <v>21</v>
      </c>
      <c r="M351" s="235">
        <f>G351*(1+L351/100)</f>
        <v>0</v>
      </c>
      <c r="N351" s="233">
        <v>0</v>
      </c>
      <c r="O351" s="233">
        <f>ROUND(E351*N351,2)</f>
        <v>0</v>
      </c>
      <c r="P351" s="233">
        <v>0</v>
      </c>
      <c r="Q351" s="233">
        <f>ROUND(E351*P351,2)</f>
        <v>0</v>
      </c>
      <c r="R351" s="235"/>
      <c r="S351" s="235" t="s">
        <v>205</v>
      </c>
      <c r="T351" s="236" t="s">
        <v>179</v>
      </c>
      <c r="U351" s="220">
        <v>0</v>
      </c>
      <c r="V351" s="220">
        <f>ROUND(E351*U351,2)</f>
        <v>0</v>
      </c>
      <c r="W351" s="220"/>
      <c r="X351" s="220" t="s">
        <v>206</v>
      </c>
      <c r="Y351" s="220" t="s">
        <v>181</v>
      </c>
      <c r="Z351" s="209"/>
      <c r="AA351" s="209"/>
      <c r="AB351" s="209"/>
      <c r="AC351" s="209"/>
      <c r="AD351" s="209"/>
      <c r="AE351" s="209"/>
      <c r="AF351" s="209"/>
      <c r="AG351" s="209" t="s">
        <v>342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2" x14ac:dyDescent="0.25">
      <c r="A352" s="216"/>
      <c r="B352" s="217"/>
      <c r="C352" s="257"/>
      <c r="D352" s="252"/>
      <c r="E352" s="252"/>
      <c r="F352" s="252"/>
      <c r="G352" s="252"/>
      <c r="H352" s="220"/>
      <c r="I352" s="220"/>
      <c r="J352" s="220"/>
      <c r="K352" s="220"/>
      <c r="L352" s="220"/>
      <c r="M352" s="220"/>
      <c r="N352" s="219"/>
      <c r="O352" s="219"/>
      <c r="P352" s="219"/>
      <c r="Q352" s="219"/>
      <c r="R352" s="220"/>
      <c r="S352" s="220"/>
      <c r="T352" s="220"/>
      <c r="U352" s="220"/>
      <c r="V352" s="220"/>
      <c r="W352" s="220"/>
      <c r="X352" s="220"/>
      <c r="Y352" s="220"/>
      <c r="Z352" s="209"/>
      <c r="AA352" s="209"/>
      <c r="AB352" s="209"/>
      <c r="AC352" s="209"/>
      <c r="AD352" s="209"/>
      <c r="AE352" s="209"/>
      <c r="AF352" s="209"/>
      <c r="AG352" s="209" t="s">
        <v>185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ht="20.399999999999999" outlineLevel="1" x14ac:dyDescent="0.25">
      <c r="A353" s="230">
        <v>135</v>
      </c>
      <c r="B353" s="231" t="s">
        <v>710</v>
      </c>
      <c r="C353" s="242" t="s">
        <v>711</v>
      </c>
      <c r="D353" s="232" t="s">
        <v>322</v>
      </c>
      <c r="E353" s="233">
        <v>3</v>
      </c>
      <c r="F353" s="234"/>
      <c r="G353" s="235">
        <f>ROUND(E353*F353,2)</f>
        <v>0</v>
      </c>
      <c r="H353" s="234"/>
      <c r="I353" s="235">
        <f>ROUND(E353*H353,2)</f>
        <v>0</v>
      </c>
      <c r="J353" s="234"/>
      <c r="K353" s="235">
        <f>ROUND(E353*J353,2)</f>
        <v>0</v>
      </c>
      <c r="L353" s="235">
        <v>21</v>
      </c>
      <c r="M353" s="235">
        <f>G353*(1+L353/100)</f>
        <v>0</v>
      </c>
      <c r="N353" s="233">
        <v>0</v>
      </c>
      <c r="O353" s="233">
        <f>ROUND(E353*N353,2)</f>
        <v>0</v>
      </c>
      <c r="P353" s="233">
        <v>0</v>
      </c>
      <c r="Q353" s="233">
        <f>ROUND(E353*P353,2)</f>
        <v>0</v>
      </c>
      <c r="R353" s="235"/>
      <c r="S353" s="235" t="s">
        <v>205</v>
      </c>
      <c r="T353" s="236" t="s">
        <v>179</v>
      </c>
      <c r="U353" s="220">
        <v>0</v>
      </c>
      <c r="V353" s="220">
        <f>ROUND(E353*U353,2)</f>
        <v>0</v>
      </c>
      <c r="W353" s="220"/>
      <c r="X353" s="220" t="s">
        <v>206</v>
      </c>
      <c r="Y353" s="220" t="s">
        <v>181</v>
      </c>
      <c r="Z353" s="209"/>
      <c r="AA353" s="209"/>
      <c r="AB353" s="209"/>
      <c r="AC353" s="209"/>
      <c r="AD353" s="209"/>
      <c r="AE353" s="209"/>
      <c r="AF353" s="209"/>
      <c r="AG353" s="209" t="s">
        <v>342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2" x14ac:dyDescent="0.25">
      <c r="A354" s="216"/>
      <c r="B354" s="217"/>
      <c r="C354" s="257"/>
      <c r="D354" s="252"/>
      <c r="E354" s="252"/>
      <c r="F354" s="252"/>
      <c r="G354" s="252"/>
      <c r="H354" s="220"/>
      <c r="I354" s="220"/>
      <c r="J354" s="220"/>
      <c r="K354" s="220"/>
      <c r="L354" s="220"/>
      <c r="M354" s="220"/>
      <c r="N354" s="219"/>
      <c r="O354" s="219"/>
      <c r="P354" s="219"/>
      <c r="Q354" s="219"/>
      <c r="R354" s="220"/>
      <c r="S354" s="220"/>
      <c r="T354" s="220"/>
      <c r="U354" s="220"/>
      <c r="V354" s="220"/>
      <c r="W354" s="220"/>
      <c r="X354" s="220"/>
      <c r="Y354" s="220"/>
      <c r="Z354" s="209"/>
      <c r="AA354" s="209"/>
      <c r="AB354" s="209"/>
      <c r="AC354" s="209"/>
      <c r="AD354" s="209"/>
      <c r="AE354" s="209"/>
      <c r="AF354" s="209"/>
      <c r="AG354" s="209" t="s">
        <v>185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ht="20.399999999999999" outlineLevel="1" x14ac:dyDescent="0.25">
      <c r="A355" s="230">
        <v>136</v>
      </c>
      <c r="B355" s="231" t="s">
        <v>712</v>
      </c>
      <c r="C355" s="242" t="s">
        <v>713</v>
      </c>
      <c r="D355" s="232" t="s">
        <v>322</v>
      </c>
      <c r="E355" s="233">
        <v>1</v>
      </c>
      <c r="F355" s="234"/>
      <c r="G355" s="235">
        <f>ROUND(E355*F355,2)</f>
        <v>0</v>
      </c>
      <c r="H355" s="234"/>
      <c r="I355" s="235">
        <f>ROUND(E355*H355,2)</f>
        <v>0</v>
      </c>
      <c r="J355" s="234"/>
      <c r="K355" s="235">
        <f>ROUND(E355*J355,2)</f>
        <v>0</v>
      </c>
      <c r="L355" s="235">
        <v>21</v>
      </c>
      <c r="M355" s="235">
        <f>G355*(1+L355/100)</f>
        <v>0</v>
      </c>
      <c r="N355" s="233">
        <v>0</v>
      </c>
      <c r="O355" s="233">
        <f>ROUND(E355*N355,2)</f>
        <v>0</v>
      </c>
      <c r="P355" s="233">
        <v>0</v>
      </c>
      <c r="Q355" s="233">
        <f>ROUND(E355*P355,2)</f>
        <v>0</v>
      </c>
      <c r="R355" s="235"/>
      <c r="S355" s="235" t="s">
        <v>205</v>
      </c>
      <c r="T355" s="236" t="s">
        <v>179</v>
      </c>
      <c r="U355" s="220">
        <v>0</v>
      </c>
      <c r="V355" s="220">
        <f>ROUND(E355*U355,2)</f>
        <v>0</v>
      </c>
      <c r="W355" s="220"/>
      <c r="X355" s="220" t="s">
        <v>206</v>
      </c>
      <c r="Y355" s="220" t="s">
        <v>181</v>
      </c>
      <c r="Z355" s="209"/>
      <c r="AA355" s="209"/>
      <c r="AB355" s="209"/>
      <c r="AC355" s="209"/>
      <c r="AD355" s="209"/>
      <c r="AE355" s="209"/>
      <c r="AF355" s="209"/>
      <c r="AG355" s="209" t="s">
        <v>342</v>
      </c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2" x14ac:dyDescent="0.25">
      <c r="A356" s="216"/>
      <c r="B356" s="217"/>
      <c r="C356" s="257"/>
      <c r="D356" s="252"/>
      <c r="E356" s="252"/>
      <c r="F356" s="252"/>
      <c r="G356" s="252"/>
      <c r="H356" s="220"/>
      <c r="I356" s="220"/>
      <c r="J356" s="220"/>
      <c r="K356" s="220"/>
      <c r="L356" s="220"/>
      <c r="M356" s="220"/>
      <c r="N356" s="219"/>
      <c r="O356" s="219"/>
      <c r="P356" s="219"/>
      <c r="Q356" s="219"/>
      <c r="R356" s="220"/>
      <c r="S356" s="220"/>
      <c r="T356" s="220"/>
      <c r="U356" s="220"/>
      <c r="V356" s="220"/>
      <c r="W356" s="220"/>
      <c r="X356" s="220"/>
      <c r="Y356" s="220"/>
      <c r="Z356" s="209"/>
      <c r="AA356" s="209"/>
      <c r="AB356" s="209"/>
      <c r="AC356" s="209"/>
      <c r="AD356" s="209"/>
      <c r="AE356" s="209"/>
      <c r="AF356" s="209"/>
      <c r="AG356" s="209" t="s">
        <v>185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30">
        <v>137</v>
      </c>
      <c r="B357" s="231" t="s">
        <v>714</v>
      </c>
      <c r="C357" s="242" t="s">
        <v>715</v>
      </c>
      <c r="D357" s="232" t="s">
        <v>322</v>
      </c>
      <c r="E357" s="233">
        <v>1</v>
      </c>
      <c r="F357" s="234"/>
      <c r="G357" s="235">
        <f>ROUND(E357*F357,2)</f>
        <v>0</v>
      </c>
      <c r="H357" s="234"/>
      <c r="I357" s="235">
        <f>ROUND(E357*H357,2)</f>
        <v>0</v>
      </c>
      <c r="J357" s="234"/>
      <c r="K357" s="235">
        <f>ROUND(E357*J357,2)</f>
        <v>0</v>
      </c>
      <c r="L357" s="235">
        <v>21</v>
      </c>
      <c r="M357" s="235">
        <f>G357*(1+L357/100)</f>
        <v>0</v>
      </c>
      <c r="N357" s="233">
        <v>0</v>
      </c>
      <c r="O357" s="233">
        <f>ROUND(E357*N357,2)</f>
        <v>0</v>
      </c>
      <c r="P357" s="233">
        <v>0</v>
      </c>
      <c r="Q357" s="233">
        <f>ROUND(E357*P357,2)</f>
        <v>0</v>
      </c>
      <c r="R357" s="235"/>
      <c r="S357" s="235" t="s">
        <v>205</v>
      </c>
      <c r="T357" s="236" t="s">
        <v>179</v>
      </c>
      <c r="U357" s="220">
        <v>0</v>
      </c>
      <c r="V357" s="220">
        <f>ROUND(E357*U357,2)</f>
        <v>0</v>
      </c>
      <c r="W357" s="220"/>
      <c r="X357" s="220" t="s">
        <v>206</v>
      </c>
      <c r="Y357" s="220" t="s">
        <v>181</v>
      </c>
      <c r="Z357" s="209"/>
      <c r="AA357" s="209"/>
      <c r="AB357" s="209"/>
      <c r="AC357" s="209"/>
      <c r="AD357" s="209"/>
      <c r="AE357" s="209"/>
      <c r="AF357" s="209"/>
      <c r="AG357" s="209" t="s">
        <v>342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2" x14ac:dyDescent="0.25">
      <c r="A358" s="216"/>
      <c r="B358" s="217"/>
      <c r="C358" s="257"/>
      <c r="D358" s="252"/>
      <c r="E358" s="252"/>
      <c r="F358" s="252"/>
      <c r="G358" s="252"/>
      <c r="H358" s="220"/>
      <c r="I358" s="220"/>
      <c r="J358" s="220"/>
      <c r="K358" s="220"/>
      <c r="L358" s="220"/>
      <c r="M358" s="220"/>
      <c r="N358" s="219"/>
      <c r="O358" s="219"/>
      <c r="P358" s="219"/>
      <c r="Q358" s="219"/>
      <c r="R358" s="220"/>
      <c r="S358" s="220"/>
      <c r="T358" s="220"/>
      <c r="U358" s="220"/>
      <c r="V358" s="220"/>
      <c r="W358" s="220"/>
      <c r="X358" s="220"/>
      <c r="Y358" s="220"/>
      <c r="Z358" s="209"/>
      <c r="AA358" s="209"/>
      <c r="AB358" s="209"/>
      <c r="AC358" s="209"/>
      <c r="AD358" s="209"/>
      <c r="AE358" s="209"/>
      <c r="AF358" s="209"/>
      <c r="AG358" s="209" t="s">
        <v>185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x14ac:dyDescent="0.25">
      <c r="A359" s="223" t="s">
        <v>173</v>
      </c>
      <c r="B359" s="224" t="s">
        <v>127</v>
      </c>
      <c r="C359" s="241" t="s">
        <v>92</v>
      </c>
      <c r="D359" s="225"/>
      <c r="E359" s="226"/>
      <c r="F359" s="227"/>
      <c r="G359" s="227">
        <f>SUMIF(AG360:AG385,"&lt;&gt;NOR",G360:G385)</f>
        <v>0</v>
      </c>
      <c r="H359" s="227"/>
      <c r="I359" s="227">
        <f>SUM(I360:I385)</f>
        <v>0</v>
      </c>
      <c r="J359" s="227"/>
      <c r="K359" s="227">
        <f>SUM(K360:K385)</f>
        <v>0</v>
      </c>
      <c r="L359" s="227"/>
      <c r="M359" s="227">
        <f>SUM(M360:M385)</f>
        <v>0</v>
      </c>
      <c r="N359" s="226"/>
      <c r="O359" s="226">
        <f>SUM(O360:O385)</f>
        <v>0</v>
      </c>
      <c r="P359" s="226"/>
      <c r="Q359" s="226">
        <f>SUM(Q360:Q385)</f>
        <v>0</v>
      </c>
      <c r="R359" s="227"/>
      <c r="S359" s="227"/>
      <c r="T359" s="228"/>
      <c r="U359" s="222"/>
      <c r="V359" s="222">
        <f>SUM(V360:V385)</f>
        <v>0</v>
      </c>
      <c r="W359" s="222"/>
      <c r="X359" s="222"/>
      <c r="Y359" s="222"/>
      <c r="AG359" t="s">
        <v>174</v>
      </c>
    </row>
    <row r="360" spans="1:60" outlineLevel="1" x14ac:dyDescent="0.25">
      <c r="A360" s="230">
        <v>138</v>
      </c>
      <c r="B360" s="231" t="s">
        <v>716</v>
      </c>
      <c r="C360" s="242" t="s">
        <v>717</v>
      </c>
      <c r="D360" s="232" t="s">
        <v>432</v>
      </c>
      <c r="E360" s="233">
        <v>3</v>
      </c>
      <c r="F360" s="234"/>
      <c r="G360" s="235">
        <f>ROUND(E360*F360,2)</f>
        <v>0</v>
      </c>
      <c r="H360" s="234"/>
      <c r="I360" s="235">
        <f>ROUND(E360*H360,2)</f>
        <v>0</v>
      </c>
      <c r="J360" s="234"/>
      <c r="K360" s="235">
        <f>ROUND(E360*J360,2)</f>
        <v>0</v>
      </c>
      <c r="L360" s="235">
        <v>21</v>
      </c>
      <c r="M360" s="235">
        <f>G360*(1+L360/100)</f>
        <v>0</v>
      </c>
      <c r="N360" s="233">
        <v>0</v>
      </c>
      <c r="O360" s="233">
        <f>ROUND(E360*N360,2)</f>
        <v>0</v>
      </c>
      <c r="P360" s="233">
        <v>0</v>
      </c>
      <c r="Q360" s="233">
        <f>ROUND(E360*P360,2)</f>
        <v>0</v>
      </c>
      <c r="R360" s="235"/>
      <c r="S360" s="235" t="s">
        <v>205</v>
      </c>
      <c r="T360" s="236" t="s">
        <v>179</v>
      </c>
      <c r="U360" s="220">
        <v>0</v>
      </c>
      <c r="V360" s="220">
        <f>ROUND(E360*U360,2)</f>
        <v>0</v>
      </c>
      <c r="W360" s="220"/>
      <c r="X360" s="220" t="s">
        <v>206</v>
      </c>
      <c r="Y360" s="220" t="s">
        <v>181</v>
      </c>
      <c r="Z360" s="209"/>
      <c r="AA360" s="209"/>
      <c r="AB360" s="209"/>
      <c r="AC360" s="209"/>
      <c r="AD360" s="209"/>
      <c r="AE360" s="209"/>
      <c r="AF360" s="209"/>
      <c r="AG360" s="209" t="s">
        <v>342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2" x14ac:dyDescent="0.25">
      <c r="A361" s="216"/>
      <c r="B361" s="217"/>
      <c r="C361" s="257"/>
      <c r="D361" s="252"/>
      <c r="E361" s="252"/>
      <c r="F361" s="252"/>
      <c r="G361" s="252"/>
      <c r="H361" s="220"/>
      <c r="I361" s="220"/>
      <c r="J361" s="220"/>
      <c r="K361" s="220"/>
      <c r="L361" s="220"/>
      <c r="M361" s="220"/>
      <c r="N361" s="219"/>
      <c r="O361" s="219"/>
      <c r="P361" s="219"/>
      <c r="Q361" s="219"/>
      <c r="R361" s="220"/>
      <c r="S361" s="220"/>
      <c r="T361" s="220"/>
      <c r="U361" s="220"/>
      <c r="V361" s="220"/>
      <c r="W361" s="220"/>
      <c r="X361" s="220"/>
      <c r="Y361" s="220"/>
      <c r="Z361" s="209"/>
      <c r="AA361" s="209"/>
      <c r="AB361" s="209"/>
      <c r="AC361" s="209"/>
      <c r="AD361" s="209"/>
      <c r="AE361" s="209"/>
      <c r="AF361" s="209"/>
      <c r="AG361" s="209" t="s">
        <v>185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30">
        <v>139</v>
      </c>
      <c r="B362" s="231" t="s">
        <v>718</v>
      </c>
      <c r="C362" s="242" t="s">
        <v>719</v>
      </c>
      <c r="D362" s="232" t="s">
        <v>432</v>
      </c>
      <c r="E362" s="233">
        <v>1</v>
      </c>
      <c r="F362" s="234"/>
      <c r="G362" s="235">
        <f>ROUND(E362*F362,2)</f>
        <v>0</v>
      </c>
      <c r="H362" s="234"/>
      <c r="I362" s="235">
        <f>ROUND(E362*H362,2)</f>
        <v>0</v>
      </c>
      <c r="J362" s="234"/>
      <c r="K362" s="235">
        <f>ROUND(E362*J362,2)</f>
        <v>0</v>
      </c>
      <c r="L362" s="235">
        <v>21</v>
      </c>
      <c r="M362" s="235">
        <f>G362*(1+L362/100)</f>
        <v>0</v>
      </c>
      <c r="N362" s="233">
        <v>0</v>
      </c>
      <c r="O362" s="233">
        <f>ROUND(E362*N362,2)</f>
        <v>0</v>
      </c>
      <c r="P362" s="233">
        <v>0</v>
      </c>
      <c r="Q362" s="233">
        <f>ROUND(E362*P362,2)</f>
        <v>0</v>
      </c>
      <c r="R362" s="235"/>
      <c r="S362" s="235" t="s">
        <v>205</v>
      </c>
      <c r="T362" s="236" t="s">
        <v>179</v>
      </c>
      <c r="U362" s="220">
        <v>0</v>
      </c>
      <c r="V362" s="220">
        <f>ROUND(E362*U362,2)</f>
        <v>0</v>
      </c>
      <c r="W362" s="220"/>
      <c r="X362" s="220" t="s">
        <v>206</v>
      </c>
      <c r="Y362" s="220" t="s">
        <v>181</v>
      </c>
      <c r="Z362" s="209"/>
      <c r="AA362" s="209"/>
      <c r="AB362" s="209"/>
      <c r="AC362" s="209"/>
      <c r="AD362" s="209"/>
      <c r="AE362" s="209"/>
      <c r="AF362" s="209"/>
      <c r="AG362" s="209" t="s">
        <v>342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2" x14ac:dyDescent="0.25">
      <c r="A363" s="216"/>
      <c r="B363" s="217"/>
      <c r="C363" s="257"/>
      <c r="D363" s="252"/>
      <c r="E363" s="252"/>
      <c r="F363" s="252"/>
      <c r="G363" s="252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20"/>
      <c r="Z363" s="209"/>
      <c r="AA363" s="209"/>
      <c r="AB363" s="209"/>
      <c r="AC363" s="209"/>
      <c r="AD363" s="209"/>
      <c r="AE363" s="209"/>
      <c r="AF363" s="209"/>
      <c r="AG363" s="209" t="s">
        <v>185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30">
        <v>140</v>
      </c>
      <c r="B364" s="231" t="s">
        <v>720</v>
      </c>
      <c r="C364" s="242" t="s">
        <v>721</v>
      </c>
      <c r="D364" s="232" t="s">
        <v>432</v>
      </c>
      <c r="E364" s="233">
        <v>1</v>
      </c>
      <c r="F364" s="234"/>
      <c r="G364" s="235">
        <f>ROUND(E364*F364,2)</f>
        <v>0</v>
      </c>
      <c r="H364" s="234"/>
      <c r="I364" s="235">
        <f>ROUND(E364*H364,2)</f>
        <v>0</v>
      </c>
      <c r="J364" s="234"/>
      <c r="K364" s="235">
        <f>ROUND(E364*J364,2)</f>
        <v>0</v>
      </c>
      <c r="L364" s="235">
        <v>21</v>
      </c>
      <c r="M364" s="235">
        <f>G364*(1+L364/100)</f>
        <v>0</v>
      </c>
      <c r="N364" s="233">
        <v>0</v>
      </c>
      <c r="O364" s="233">
        <f>ROUND(E364*N364,2)</f>
        <v>0</v>
      </c>
      <c r="P364" s="233">
        <v>0</v>
      </c>
      <c r="Q364" s="233">
        <f>ROUND(E364*P364,2)</f>
        <v>0</v>
      </c>
      <c r="R364" s="235"/>
      <c r="S364" s="235" t="s">
        <v>205</v>
      </c>
      <c r="T364" s="236" t="s">
        <v>179</v>
      </c>
      <c r="U364" s="220">
        <v>0</v>
      </c>
      <c r="V364" s="220">
        <f>ROUND(E364*U364,2)</f>
        <v>0</v>
      </c>
      <c r="W364" s="220"/>
      <c r="X364" s="220" t="s">
        <v>206</v>
      </c>
      <c r="Y364" s="220" t="s">
        <v>181</v>
      </c>
      <c r="Z364" s="209"/>
      <c r="AA364" s="209"/>
      <c r="AB364" s="209"/>
      <c r="AC364" s="209"/>
      <c r="AD364" s="209"/>
      <c r="AE364" s="209"/>
      <c r="AF364" s="209"/>
      <c r="AG364" s="209" t="s">
        <v>342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2" x14ac:dyDescent="0.25">
      <c r="A365" s="216"/>
      <c r="B365" s="217"/>
      <c r="C365" s="257"/>
      <c r="D365" s="252"/>
      <c r="E365" s="252"/>
      <c r="F365" s="252"/>
      <c r="G365" s="252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09"/>
      <c r="AA365" s="209"/>
      <c r="AB365" s="209"/>
      <c r="AC365" s="209"/>
      <c r="AD365" s="209"/>
      <c r="AE365" s="209"/>
      <c r="AF365" s="209"/>
      <c r="AG365" s="209" t="s">
        <v>185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30">
        <v>141</v>
      </c>
      <c r="B366" s="231" t="s">
        <v>722</v>
      </c>
      <c r="C366" s="242" t="s">
        <v>723</v>
      </c>
      <c r="D366" s="232" t="s">
        <v>432</v>
      </c>
      <c r="E366" s="233">
        <v>1</v>
      </c>
      <c r="F366" s="234"/>
      <c r="G366" s="235">
        <f>ROUND(E366*F366,2)</f>
        <v>0</v>
      </c>
      <c r="H366" s="234"/>
      <c r="I366" s="235">
        <f>ROUND(E366*H366,2)</f>
        <v>0</v>
      </c>
      <c r="J366" s="234"/>
      <c r="K366" s="235">
        <f>ROUND(E366*J366,2)</f>
        <v>0</v>
      </c>
      <c r="L366" s="235">
        <v>21</v>
      </c>
      <c r="M366" s="235">
        <f>G366*(1+L366/100)</f>
        <v>0</v>
      </c>
      <c r="N366" s="233">
        <v>0</v>
      </c>
      <c r="O366" s="233">
        <f>ROUND(E366*N366,2)</f>
        <v>0</v>
      </c>
      <c r="P366" s="233">
        <v>0</v>
      </c>
      <c r="Q366" s="233">
        <f>ROUND(E366*P366,2)</f>
        <v>0</v>
      </c>
      <c r="R366" s="235"/>
      <c r="S366" s="235" t="s">
        <v>205</v>
      </c>
      <c r="T366" s="236" t="s">
        <v>179</v>
      </c>
      <c r="U366" s="220">
        <v>0</v>
      </c>
      <c r="V366" s="220">
        <f>ROUND(E366*U366,2)</f>
        <v>0</v>
      </c>
      <c r="W366" s="220"/>
      <c r="X366" s="220" t="s">
        <v>206</v>
      </c>
      <c r="Y366" s="220" t="s">
        <v>181</v>
      </c>
      <c r="Z366" s="209"/>
      <c r="AA366" s="209"/>
      <c r="AB366" s="209"/>
      <c r="AC366" s="209"/>
      <c r="AD366" s="209"/>
      <c r="AE366" s="209"/>
      <c r="AF366" s="209"/>
      <c r="AG366" s="209" t="s">
        <v>342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2" x14ac:dyDescent="0.25">
      <c r="A367" s="216"/>
      <c r="B367" s="217"/>
      <c r="C367" s="257"/>
      <c r="D367" s="252"/>
      <c r="E367" s="252"/>
      <c r="F367" s="252"/>
      <c r="G367" s="252"/>
      <c r="H367" s="220"/>
      <c r="I367" s="220"/>
      <c r="J367" s="220"/>
      <c r="K367" s="220"/>
      <c r="L367" s="220"/>
      <c r="M367" s="220"/>
      <c r="N367" s="219"/>
      <c r="O367" s="219"/>
      <c r="P367" s="219"/>
      <c r="Q367" s="219"/>
      <c r="R367" s="220"/>
      <c r="S367" s="220"/>
      <c r="T367" s="220"/>
      <c r="U367" s="220"/>
      <c r="V367" s="220"/>
      <c r="W367" s="220"/>
      <c r="X367" s="220"/>
      <c r="Y367" s="220"/>
      <c r="Z367" s="209"/>
      <c r="AA367" s="209"/>
      <c r="AB367" s="209"/>
      <c r="AC367" s="209"/>
      <c r="AD367" s="209"/>
      <c r="AE367" s="209"/>
      <c r="AF367" s="209"/>
      <c r="AG367" s="209" t="s">
        <v>185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30">
        <v>142</v>
      </c>
      <c r="B368" s="231" t="s">
        <v>724</v>
      </c>
      <c r="C368" s="242" t="s">
        <v>725</v>
      </c>
      <c r="D368" s="232" t="s">
        <v>432</v>
      </c>
      <c r="E368" s="233">
        <v>1</v>
      </c>
      <c r="F368" s="234"/>
      <c r="G368" s="235">
        <f>ROUND(E368*F368,2)</f>
        <v>0</v>
      </c>
      <c r="H368" s="234"/>
      <c r="I368" s="235">
        <f>ROUND(E368*H368,2)</f>
        <v>0</v>
      </c>
      <c r="J368" s="234"/>
      <c r="K368" s="235">
        <f>ROUND(E368*J368,2)</f>
        <v>0</v>
      </c>
      <c r="L368" s="235">
        <v>21</v>
      </c>
      <c r="M368" s="235">
        <f>G368*(1+L368/100)</f>
        <v>0</v>
      </c>
      <c r="N368" s="233">
        <v>0</v>
      </c>
      <c r="O368" s="233">
        <f>ROUND(E368*N368,2)</f>
        <v>0</v>
      </c>
      <c r="P368" s="233">
        <v>0</v>
      </c>
      <c r="Q368" s="233">
        <f>ROUND(E368*P368,2)</f>
        <v>0</v>
      </c>
      <c r="R368" s="235"/>
      <c r="S368" s="235" t="s">
        <v>205</v>
      </c>
      <c r="T368" s="236" t="s">
        <v>179</v>
      </c>
      <c r="U368" s="220">
        <v>0</v>
      </c>
      <c r="V368" s="220">
        <f>ROUND(E368*U368,2)</f>
        <v>0</v>
      </c>
      <c r="W368" s="220"/>
      <c r="X368" s="220" t="s">
        <v>206</v>
      </c>
      <c r="Y368" s="220" t="s">
        <v>181</v>
      </c>
      <c r="Z368" s="209"/>
      <c r="AA368" s="209"/>
      <c r="AB368" s="209"/>
      <c r="AC368" s="209"/>
      <c r="AD368" s="209"/>
      <c r="AE368" s="209"/>
      <c r="AF368" s="209"/>
      <c r="AG368" s="209" t="s">
        <v>342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2" x14ac:dyDescent="0.25">
      <c r="A369" s="216"/>
      <c r="B369" s="217"/>
      <c r="C369" s="257"/>
      <c r="D369" s="252"/>
      <c r="E369" s="252"/>
      <c r="F369" s="252"/>
      <c r="G369" s="252"/>
      <c r="H369" s="220"/>
      <c r="I369" s="220"/>
      <c r="J369" s="220"/>
      <c r="K369" s="220"/>
      <c r="L369" s="220"/>
      <c r="M369" s="220"/>
      <c r="N369" s="219"/>
      <c r="O369" s="219"/>
      <c r="P369" s="219"/>
      <c r="Q369" s="219"/>
      <c r="R369" s="220"/>
      <c r="S369" s="220"/>
      <c r="T369" s="220"/>
      <c r="U369" s="220"/>
      <c r="V369" s="220"/>
      <c r="W369" s="220"/>
      <c r="X369" s="220"/>
      <c r="Y369" s="220"/>
      <c r="Z369" s="209"/>
      <c r="AA369" s="209"/>
      <c r="AB369" s="209"/>
      <c r="AC369" s="209"/>
      <c r="AD369" s="209"/>
      <c r="AE369" s="209"/>
      <c r="AF369" s="209"/>
      <c r="AG369" s="209" t="s">
        <v>185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30">
        <v>143</v>
      </c>
      <c r="B370" s="231" t="s">
        <v>726</v>
      </c>
      <c r="C370" s="242" t="s">
        <v>727</v>
      </c>
      <c r="D370" s="232" t="s">
        <v>332</v>
      </c>
      <c r="E370" s="233">
        <v>80</v>
      </c>
      <c r="F370" s="234"/>
      <c r="G370" s="235">
        <f>ROUND(E370*F370,2)</f>
        <v>0</v>
      </c>
      <c r="H370" s="234"/>
      <c r="I370" s="235">
        <f>ROUND(E370*H370,2)</f>
        <v>0</v>
      </c>
      <c r="J370" s="234"/>
      <c r="K370" s="235">
        <f>ROUND(E370*J370,2)</f>
        <v>0</v>
      </c>
      <c r="L370" s="235">
        <v>21</v>
      </c>
      <c r="M370" s="235">
        <f>G370*(1+L370/100)</f>
        <v>0</v>
      </c>
      <c r="N370" s="233">
        <v>0</v>
      </c>
      <c r="O370" s="233">
        <f>ROUND(E370*N370,2)</f>
        <v>0</v>
      </c>
      <c r="P370" s="233">
        <v>0</v>
      </c>
      <c r="Q370" s="233">
        <f>ROUND(E370*P370,2)</f>
        <v>0</v>
      </c>
      <c r="R370" s="235"/>
      <c r="S370" s="235" t="s">
        <v>205</v>
      </c>
      <c r="T370" s="236" t="s">
        <v>179</v>
      </c>
      <c r="U370" s="220">
        <v>0</v>
      </c>
      <c r="V370" s="220">
        <f>ROUND(E370*U370,2)</f>
        <v>0</v>
      </c>
      <c r="W370" s="220"/>
      <c r="X370" s="220" t="s">
        <v>206</v>
      </c>
      <c r="Y370" s="220" t="s">
        <v>181</v>
      </c>
      <c r="Z370" s="209"/>
      <c r="AA370" s="209"/>
      <c r="AB370" s="209"/>
      <c r="AC370" s="209"/>
      <c r="AD370" s="209"/>
      <c r="AE370" s="209"/>
      <c r="AF370" s="209"/>
      <c r="AG370" s="209" t="s">
        <v>342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2" x14ac:dyDescent="0.25">
      <c r="A371" s="216"/>
      <c r="B371" s="217"/>
      <c r="C371" s="257"/>
      <c r="D371" s="252"/>
      <c r="E371" s="252"/>
      <c r="F371" s="252"/>
      <c r="G371" s="252"/>
      <c r="H371" s="220"/>
      <c r="I371" s="220"/>
      <c r="J371" s="220"/>
      <c r="K371" s="220"/>
      <c r="L371" s="220"/>
      <c r="M371" s="220"/>
      <c r="N371" s="219"/>
      <c r="O371" s="219"/>
      <c r="P371" s="219"/>
      <c r="Q371" s="219"/>
      <c r="R371" s="220"/>
      <c r="S371" s="220"/>
      <c r="T371" s="220"/>
      <c r="U371" s="220"/>
      <c r="V371" s="220"/>
      <c r="W371" s="220"/>
      <c r="X371" s="220"/>
      <c r="Y371" s="220"/>
      <c r="Z371" s="209"/>
      <c r="AA371" s="209"/>
      <c r="AB371" s="209"/>
      <c r="AC371" s="209"/>
      <c r="AD371" s="209"/>
      <c r="AE371" s="209"/>
      <c r="AF371" s="209"/>
      <c r="AG371" s="209" t="s">
        <v>185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30">
        <v>144</v>
      </c>
      <c r="B372" s="231" t="s">
        <v>728</v>
      </c>
      <c r="C372" s="242" t="s">
        <v>729</v>
      </c>
      <c r="D372" s="232" t="s">
        <v>432</v>
      </c>
      <c r="E372" s="233">
        <v>3</v>
      </c>
      <c r="F372" s="234"/>
      <c r="G372" s="235">
        <f>ROUND(E372*F372,2)</f>
        <v>0</v>
      </c>
      <c r="H372" s="234"/>
      <c r="I372" s="235">
        <f>ROUND(E372*H372,2)</f>
        <v>0</v>
      </c>
      <c r="J372" s="234"/>
      <c r="K372" s="235">
        <f>ROUND(E372*J372,2)</f>
        <v>0</v>
      </c>
      <c r="L372" s="235">
        <v>21</v>
      </c>
      <c r="M372" s="235">
        <f>G372*(1+L372/100)</f>
        <v>0</v>
      </c>
      <c r="N372" s="233">
        <v>0</v>
      </c>
      <c r="O372" s="233">
        <f>ROUND(E372*N372,2)</f>
        <v>0</v>
      </c>
      <c r="P372" s="233">
        <v>0</v>
      </c>
      <c r="Q372" s="233">
        <f>ROUND(E372*P372,2)</f>
        <v>0</v>
      </c>
      <c r="R372" s="235"/>
      <c r="S372" s="235" t="s">
        <v>205</v>
      </c>
      <c r="T372" s="236" t="s">
        <v>179</v>
      </c>
      <c r="U372" s="220">
        <v>0</v>
      </c>
      <c r="V372" s="220">
        <f>ROUND(E372*U372,2)</f>
        <v>0</v>
      </c>
      <c r="W372" s="220"/>
      <c r="X372" s="220" t="s">
        <v>206</v>
      </c>
      <c r="Y372" s="220" t="s">
        <v>181</v>
      </c>
      <c r="Z372" s="209"/>
      <c r="AA372" s="209"/>
      <c r="AB372" s="209"/>
      <c r="AC372" s="209"/>
      <c r="AD372" s="209"/>
      <c r="AE372" s="209"/>
      <c r="AF372" s="209"/>
      <c r="AG372" s="209" t="s">
        <v>342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2" x14ac:dyDescent="0.25">
      <c r="A373" s="216"/>
      <c r="B373" s="217"/>
      <c r="C373" s="257"/>
      <c r="D373" s="252"/>
      <c r="E373" s="252"/>
      <c r="F373" s="252"/>
      <c r="G373" s="252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20"/>
      <c r="Z373" s="209"/>
      <c r="AA373" s="209"/>
      <c r="AB373" s="209"/>
      <c r="AC373" s="209"/>
      <c r="AD373" s="209"/>
      <c r="AE373" s="209"/>
      <c r="AF373" s="209"/>
      <c r="AG373" s="209" t="s">
        <v>185</v>
      </c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30">
        <v>145</v>
      </c>
      <c r="B374" s="231" t="s">
        <v>730</v>
      </c>
      <c r="C374" s="242" t="s">
        <v>731</v>
      </c>
      <c r="D374" s="232" t="s">
        <v>432</v>
      </c>
      <c r="E374" s="233">
        <v>3</v>
      </c>
      <c r="F374" s="234"/>
      <c r="G374" s="235">
        <f>ROUND(E374*F374,2)</f>
        <v>0</v>
      </c>
      <c r="H374" s="234"/>
      <c r="I374" s="235">
        <f>ROUND(E374*H374,2)</f>
        <v>0</v>
      </c>
      <c r="J374" s="234"/>
      <c r="K374" s="235">
        <f>ROUND(E374*J374,2)</f>
        <v>0</v>
      </c>
      <c r="L374" s="235">
        <v>21</v>
      </c>
      <c r="M374" s="235">
        <f>G374*(1+L374/100)</f>
        <v>0</v>
      </c>
      <c r="N374" s="233">
        <v>0</v>
      </c>
      <c r="O374" s="233">
        <f>ROUND(E374*N374,2)</f>
        <v>0</v>
      </c>
      <c r="P374" s="233">
        <v>0</v>
      </c>
      <c r="Q374" s="233">
        <f>ROUND(E374*P374,2)</f>
        <v>0</v>
      </c>
      <c r="R374" s="235"/>
      <c r="S374" s="235" t="s">
        <v>205</v>
      </c>
      <c r="T374" s="236" t="s">
        <v>179</v>
      </c>
      <c r="U374" s="220">
        <v>0</v>
      </c>
      <c r="V374" s="220">
        <f>ROUND(E374*U374,2)</f>
        <v>0</v>
      </c>
      <c r="W374" s="220"/>
      <c r="X374" s="220" t="s">
        <v>206</v>
      </c>
      <c r="Y374" s="220" t="s">
        <v>181</v>
      </c>
      <c r="Z374" s="209"/>
      <c r="AA374" s="209"/>
      <c r="AB374" s="209"/>
      <c r="AC374" s="209"/>
      <c r="AD374" s="209"/>
      <c r="AE374" s="209"/>
      <c r="AF374" s="209"/>
      <c r="AG374" s="209" t="s">
        <v>342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2" x14ac:dyDescent="0.25">
      <c r="A375" s="216"/>
      <c r="B375" s="217"/>
      <c r="C375" s="257"/>
      <c r="D375" s="252"/>
      <c r="E375" s="252"/>
      <c r="F375" s="252"/>
      <c r="G375" s="252"/>
      <c r="H375" s="220"/>
      <c r="I375" s="220"/>
      <c r="J375" s="220"/>
      <c r="K375" s="220"/>
      <c r="L375" s="220"/>
      <c r="M375" s="220"/>
      <c r="N375" s="219"/>
      <c r="O375" s="219"/>
      <c r="P375" s="219"/>
      <c r="Q375" s="219"/>
      <c r="R375" s="220"/>
      <c r="S375" s="220"/>
      <c r="T375" s="220"/>
      <c r="U375" s="220"/>
      <c r="V375" s="220"/>
      <c r="W375" s="220"/>
      <c r="X375" s="220"/>
      <c r="Y375" s="220"/>
      <c r="Z375" s="209"/>
      <c r="AA375" s="209"/>
      <c r="AB375" s="209"/>
      <c r="AC375" s="209"/>
      <c r="AD375" s="209"/>
      <c r="AE375" s="209"/>
      <c r="AF375" s="209"/>
      <c r="AG375" s="209" t="s">
        <v>185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30">
        <v>146</v>
      </c>
      <c r="B376" s="231" t="s">
        <v>732</v>
      </c>
      <c r="C376" s="242" t="s">
        <v>733</v>
      </c>
      <c r="D376" s="232" t="s">
        <v>734</v>
      </c>
      <c r="E376" s="233">
        <v>80</v>
      </c>
      <c r="F376" s="234"/>
      <c r="G376" s="235">
        <f>ROUND(E376*F376,2)</f>
        <v>0</v>
      </c>
      <c r="H376" s="234"/>
      <c r="I376" s="235">
        <f>ROUND(E376*H376,2)</f>
        <v>0</v>
      </c>
      <c r="J376" s="234"/>
      <c r="K376" s="235">
        <f>ROUND(E376*J376,2)</f>
        <v>0</v>
      </c>
      <c r="L376" s="235">
        <v>21</v>
      </c>
      <c r="M376" s="235">
        <f>G376*(1+L376/100)</f>
        <v>0</v>
      </c>
      <c r="N376" s="233">
        <v>0</v>
      </c>
      <c r="O376" s="233">
        <f>ROUND(E376*N376,2)</f>
        <v>0</v>
      </c>
      <c r="P376" s="233">
        <v>0</v>
      </c>
      <c r="Q376" s="233">
        <f>ROUND(E376*P376,2)</f>
        <v>0</v>
      </c>
      <c r="R376" s="235"/>
      <c r="S376" s="235" t="s">
        <v>205</v>
      </c>
      <c r="T376" s="236" t="s">
        <v>179</v>
      </c>
      <c r="U376" s="220">
        <v>0</v>
      </c>
      <c r="V376" s="220">
        <f>ROUND(E376*U376,2)</f>
        <v>0</v>
      </c>
      <c r="W376" s="220"/>
      <c r="X376" s="220" t="s">
        <v>206</v>
      </c>
      <c r="Y376" s="220" t="s">
        <v>181</v>
      </c>
      <c r="Z376" s="209"/>
      <c r="AA376" s="209"/>
      <c r="AB376" s="209"/>
      <c r="AC376" s="209"/>
      <c r="AD376" s="209"/>
      <c r="AE376" s="209"/>
      <c r="AF376" s="209"/>
      <c r="AG376" s="209" t="s">
        <v>342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2" x14ac:dyDescent="0.25">
      <c r="A377" s="216"/>
      <c r="B377" s="217"/>
      <c r="C377" s="257"/>
      <c r="D377" s="252"/>
      <c r="E377" s="252"/>
      <c r="F377" s="252"/>
      <c r="G377" s="252"/>
      <c r="H377" s="220"/>
      <c r="I377" s="220"/>
      <c r="J377" s="220"/>
      <c r="K377" s="220"/>
      <c r="L377" s="220"/>
      <c r="M377" s="220"/>
      <c r="N377" s="219"/>
      <c r="O377" s="219"/>
      <c r="P377" s="219"/>
      <c r="Q377" s="219"/>
      <c r="R377" s="220"/>
      <c r="S377" s="220"/>
      <c r="T377" s="220"/>
      <c r="U377" s="220"/>
      <c r="V377" s="220"/>
      <c r="W377" s="220"/>
      <c r="X377" s="220"/>
      <c r="Y377" s="220"/>
      <c r="Z377" s="209"/>
      <c r="AA377" s="209"/>
      <c r="AB377" s="209"/>
      <c r="AC377" s="209"/>
      <c r="AD377" s="209"/>
      <c r="AE377" s="209"/>
      <c r="AF377" s="209"/>
      <c r="AG377" s="209" t="s">
        <v>185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30">
        <v>147</v>
      </c>
      <c r="B378" s="231" t="s">
        <v>735</v>
      </c>
      <c r="C378" s="242" t="s">
        <v>736</v>
      </c>
      <c r="D378" s="232" t="s">
        <v>332</v>
      </c>
      <c r="E378" s="233">
        <v>24</v>
      </c>
      <c r="F378" s="234"/>
      <c r="G378" s="235">
        <f>ROUND(E378*F378,2)</f>
        <v>0</v>
      </c>
      <c r="H378" s="234"/>
      <c r="I378" s="235">
        <f>ROUND(E378*H378,2)</f>
        <v>0</v>
      </c>
      <c r="J378" s="234"/>
      <c r="K378" s="235">
        <f>ROUND(E378*J378,2)</f>
        <v>0</v>
      </c>
      <c r="L378" s="235">
        <v>21</v>
      </c>
      <c r="M378" s="235">
        <f>G378*(1+L378/100)</f>
        <v>0</v>
      </c>
      <c r="N378" s="233">
        <v>0</v>
      </c>
      <c r="O378" s="233">
        <f>ROUND(E378*N378,2)</f>
        <v>0</v>
      </c>
      <c r="P378" s="233">
        <v>0</v>
      </c>
      <c r="Q378" s="233">
        <f>ROUND(E378*P378,2)</f>
        <v>0</v>
      </c>
      <c r="R378" s="235"/>
      <c r="S378" s="235" t="s">
        <v>205</v>
      </c>
      <c r="T378" s="236" t="s">
        <v>179</v>
      </c>
      <c r="U378" s="220">
        <v>0</v>
      </c>
      <c r="V378" s="220">
        <f>ROUND(E378*U378,2)</f>
        <v>0</v>
      </c>
      <c r="W378" s="220"/>
      <c r="X378" s="220" t="s">
        <v>206</v>
      </c>
      <c r="Y378" s="220" t="s">
        <v>181</v>
      </c>
      <c r="Z378" s="209"/>
      <c r="AA378" s="209"/>
      <c r="AB378" s="209"/>
      <c r="AC378" s="209"/>
      <c r="AD378" s="209"/>
      <c r="AE378" s="209"/>
      <c r="AF378" s="209"/>
      <c r="AG378" s="209" t="s">
        <v>342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2" x14ac:dyDescent="0.25">
      <c r="A379" s="216"/>
      <c r="B379" s="217"/>
      <c r="C379" s="257"/>
      <c r="D379" s="252"/>
      <c r="E379" s="252"/>
      <c r="F379" s="252"/>
      <c r="G379" s="252"/>
      <c r="H379" s="220"/>
      <c r="I379" s="220"/>
      <c r="J379" s="220"/>
      <c r="K379" s="220"/>
      <c r="L379" s="220"/>
      <c r="M379" s="220"/>
      <c r="N379" s="219"/>
      <c r="O379" s="219"/>
      <c r="P379" s="219"/>
      <c r="Q379" s="219"/>
      <c r="R379" s="220"/>
      <c r="S379" s="220"/>
      <c r="T379" s="220"/>
      <c r="U379" s="220"/>
      <c r="V379" s="220"/>
      <c r="W379" s="220"/>
      <c r="X379" s="220"/>
      <c r="Y379" s="220"/>
      <c r="Z379" s="209"/>
      <c r="AA379" s="209"/>
      <c r="AB379" s="209"/>
      <c r="AC379" s="209"/>
      <c r="AD379" s="209"/>
      <c r="AE379" s="209"/>
      <c r="AF379" s="209"/>
      <c r="AG379" s="209" t="s">
        <v>185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30">
        <v>148</v>
      </c>
      <c r="B380" s="231" t="s">
        <v>737</v>
      </c>
      <c r="C380" s="242" t="s">
        <v>738</v>
      </c>
      <c r="D380" s="232" t="s">
        <v>432</v>
      </c>
      <c r="E380" s="233">
        <v>1</v>
      </c>
      <c r="F380" s="234"/>
      <c r="G380" s="235">
        <f>ROUND(E380*F380,2)</f>
        <v>0</v>
      </c>
      <c r="H380" s="234"/>
      <c r="I380" s="235">
        <f>ROUND(E380*H380,2)</f>
        <v>0</v>
      </c>
      <c r="J380" s="234"/>
      <c r="K380" s="235">
        <f>ROUND(E380*J380,2)</f>
        <v>0</v>
      </c>
      <c r="L380" s="235">
        <v>21</v>
      </c>
      <c r="M380" s="235">
        <f>G380*(1+L380/100)</f>
        <v>0</v>
      </c>
      <c r="N380" s="233">
        <v>0</v>
      </c>
      <c r="O380" s="233">
        <f>ROUND(E380*N380,2)</f>
        <v>0</v>
      </c>
      <c r="P380" s="233">
        <v>0</v>
      </c>
      <c r="Q380" s="233">
        <f>ROUND(E380*P380,2)</f>
        <v>0</v>
      </c>
      <c r="R380" s="235"/>
      <c r="S380" s="235" t="s">
        <v>205</v>
      </c>
      <c r="T380" s="236" t="s">
        <v>179</v>
      </c>
      <c r="U380" s="220">
        <v>0</v>
      </c>
      <c r="V380" s="220">
        <f>ROUND(E380*U380,2)</f>
        <v>0</v>
      </c>
      <c r="W380" s="220"/>
      <c r="X380" s="220" t="s">
        <v>206</v>
      </c>
      <c r="Y380" s="220" t="s">
        <v>181</v>
      </c>
      <c r="Z380" s="209"/>
      <c r="AA380" s="209"/>
      <c r="AB380" s="209"/>
      <c r="AC380" s="209"/>
      <c r="AD380" s="209"/>
      <c r="AE380" s="209"/>
      <c r="AF380" s="209"/>
      <c r="AG380" s="209" t="s">
        <v>342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2" x14ac:dyDescent="0.25">
      <c r="A381" s="216"/>
      <c r="B381" s="217"/>
      <c r="C381" s="257"/>
      <c r="D381" s="252"/>
      <c r="E381" s="252"/>
      <c r="F381" s="252"/>
      <c r="G381" s="252"/>
      <c r="H381" s="220"/>
      <c r="I381" s="220"/>
      <c r="J381" s="220"/>
      <c r="K381" s="220"/>
      <c r="L381" s="220"/>
      <c r="M381" s="220"/>
      <c r="N381" s="219"/>
      <c r="O381" s="219"/>
      <c r="P381" s="219"/>
      <c r="Q381" s="219"/>
      <c r="R381" s="220"/>
      <c r="S381" s="220"/>
      <c r="T381" s="220"/>
      <c r="U381" s="220"/>
      <c r="V381" s="220"/>
      <c r="W381" s="220"/>
      <c r="X381" s="220"/>
      <c r="Y381" s="220"/>
      <c r="Z381" s="209"/>
      <c r="AA381" s="209"/>
      <c r="AB381" s="209"/>
      <c r="AC381" s="209"/>
      <c r="AD381" s="209"/>
      <c r="AE381" s="209"/>
      <c r="AF381" s="209"/>
      <c r="AG381" s="209" t="s">
        <v>185</v>
      </c>
      <c r="AH381" s="209"/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5">
      <c r="A382" s="230">
        <v>149</v>
      </c>
      <c r="B382" s="231" t="s">
        <v>739</v>
      </c>
      <c r="C382" s="242" t="s">
        <v>740</v>
      </c>
      <c r="D382" s="232" t="s">
        <v>432</v>
      </c>
      <c r="E382" s="233">
        <v>1</v>
      </c>
      <c r="F382" s="234"/>
      <c r="G382" s="235">
        <f>ROUND(E382*F382,2)</f>
        <v>0</v>
      </c>
      <c r="H382" s="234"/>
      <c r="I382" s="235">
        <f>ROUND(E382*H382,2)</f>
        <v>0</v>
      </c>
      <c r="J382" s="234"/>
      <c r="K382" s="235">
        <f>ROUND(E382*J382,2)</f>
        <v>0</v>
      </c>
      <c r="L382" s="235">
        <v>21</v>
      </c>
      <c r="M382" s="235">
        <f>G382*(1+L382/100)</f>
        <v>0</v>
      </c>
      <c r="N382" s="233">
        <v>0</v>
      </c>
      <c r="O382" s="233">
        <f>ROUND(E382*N382,2)</f>
        <v>0</v>
      </c>
      <c r="P382" s="233">
        <v>0</v>
      </c>
      <c r="Q382" s="233">
        <f>ROUND(E382*P382,2)</f>
        <v>0</v>
      </c>
      <c r="R382" s="235"/>
      <c r="S382" s="235" t="s">
        <v>205</v>
      </c>
      <c r="T382" s="236" t="s">
        <v>179</v>
      </c>
      <c r="U382" s="220">
        <v>0</v>
      </c>
      <c r="V382" s="220">
        <f>ROUND(E382*U382,2)</f>
        <v>0</v>
      </c>
      <c r="W382" s="220"/>
      <c r="X382" s="220" t="s">
        <v>377</v>
      </c>
      <c r="Y382" s="220" t="s">
        <v>181</v>
      </c>
      <c r="Z382" s="209"/>
      <c r="AA382" s="209"/>
      <c r="AB382" s="209"/>
      <c r="AC382" s="209"/>
      <c r="AD382" s="209"/>
      <c r="AE382" s="209"/>
      <c r="AF382" s="209"/>
      <c r="AG382" s="209" t="s">
        <v>464</v>
      </c>
      <c r="AH382" s="209"/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2" x14ac:dyDescent="0.25">
      <c r="A383" s="216"/>
      <c r="B383" s="217"/>
      <c r="C383" s="257"/>
      <c r="D383" s="252"/>
      <c r="E383" s="252"/>
      <c r="F383" s="252"/>
      <c r="G383" s="252"/>
      <c r="H383" s="220"/>
      <c r="I383" s="220"/>
      <c r="J383" s="220"/>
      <c r="K383" s="220"/>
      <c r="L383" s="220"/>
      <c r="M383" s="220"/>
      <c r="N383" s="219"/>
      <c r="O383" s="219"/>
      <c r="P383" s="219"/>
      <c r="Q383" s="219"/>
      <c r="R383" s="220"/>
      <c r="S383" s="220"/>
      <c r="T383" s="220"/>
      <c r="U383" s="220"/>
      <c r="V383" s="220"/>
      <c r="W383" s="220"/>
      <c r="X383" s="220"/>
      <c r="Y383" s="220"/>
      <c r="Z383" s="209"/>
      <c r="AA383" s="209"/>
      <c r="AB383" s="209"/>
      <c r="AC383" s="209"/>
      <c r="AD383" s="209"/>
      <c r="AE383" s="209"/>
      <c r="AF383" s="209"/>
      <c r="AG383" s="209" t="s">
        <v>185</v>
      </c>
      <c r="AH383" s="209"/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30">
        <v>150</v>
      </c>
      <c r="B384" s="231" t="s">
        <v>741</v>
      </c>
      <c r="C384" s="242" t="s">
        <v>742</v>
      </c>
      <c r="D384" s="232" t="s">
        <v>432</v>
      </c>
      <c r="E384" s="233">
        <v>1</v>
      </c>
      <c r="F384" s="234"/>
      <c r="G384" s="235">
        <f>ROUND(E384*F384,2)</f>
        <v>0</v>
      </c>
      <c r="H384" s="234"/>
      <c r="I384" s="235">
        <f>ROUND(E384*H384,2)</f>
        <v>0</v>
      </c>
      <c r="J384" s="234"/>
      <c r="K384" s="235">
        <f>ROUND(E384*J384,2)</f>
        <v>0</v>
      </c>
      <c r="L384" s="235">
        <v>21</v>
      </c>
      <c r="M384" s="235">
        <f>G384*(1+L384/100)</f>
        <v>0</v>
      </c>
      <c r="N384" s="233">
        <v>0</v>
      </c>
      <c r="O384" s="233">
        <f>ROUND(E384*N384,2)</f>
        <v>0</v>
      </c>
      <c r="P384" s="233">
        <v>0</v>
      </c>
      <c r="Q384" s="233">
        <f>ROUND(E384*P384,2)</f>
        <v>0</v>
      </c>
      <c r="R384" s="235"/>
      <c r="S384" s="235" t="s">
        <v>205</v>
      </c>
      <c r="T384" s="236" t="s">
        <v>179</v>
      </c>
      <c r="U384" s="220">
        <v>0</v>
      </c>
      <c r="V384" s="220">
        <f>ROUND(E384*U384,2)</f>
        <v>0</v>
      </c>
      <c r="W384" s="220"/>
      <c r="X384" s="220" t="s">
        <v>377</v>
      </c>
      <c r="Y384" s="220" t="s">
        <v>181</v>
      </c>
      <c r="Z384" s="209"/>
      <c r="AA384" s="209"/>
      <c r="AB384" s="209"/>
      <c r="AC384" s="209"/>
      <c r="AD384" s="209"/>
      <c r="AE384" s="209"/>
      <c r="AF384" s="209"/>
      <c r="AG384" s="209" t="s">
        <v>464</v>
      </c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2" x14ac:dyDescent="0.25">
      <c r="A385" s="216"/>
      <c r="B385" s="217"/>
      <c r="C385" s="257"/>
      <c r="D385" s="252"/>
      <c r="E385" s="252"/>
      <c r="F385" s="252"/>
      <c r="G385" s="252"/>
      <c r="H385" s="220"/>
      <c r="I385" s="220"/>
      <c r="J385" s="220"/>
      <c r="K385" s="220"/>
      <c r="L385" s="220"/>
      <c r="M385" s="220"/>
      <c r="N385" s="219"/>
      <c r="O385" s="219"/>
      <c r="P385" s="219"/>
      <c r="Q385" s="219"/>
      <c r="R385" s="220"/>
      <c r="S385" s="220"/>
      <c r="T385" s="220"/>
      <c r="U385" s="220"/>
      <c r="V385" s="220"/>
      <c r="W385" s="220"/>
      <c r="X385" s="220"/>
      <c r="Y385" s="220"/>
      <c r="Z385" s="209"/>
      <c r="AA385" s="209"/>
      <c r="AB385" s="209"/>
      <c r="AC385" s="209"/>
      <c r="AD385" s="209"/>
      <c r="AE385" s="209"/>
      <c r="AF385" s="209"/>
      <c r="AG385" s="209" t="s">
        <v>185</v>
      </c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x14ac:dyDescent="0.25">
      <c r="A386" s="223" t="s">
        <v>173</v>
      </c>
      <c r="B386" s="224" t="s">
        <v>144</v>
      </c>
      <c r="C386" s="241" t="s">
        <v>28</v>
      </c>
      <c r="D386" s="225"/>
      <c r="E386" s="226"/>
      <c r="F386" s="227"/>
      <c r="G386" s="227">
        <f>SUMIF(AG387:AG412,"&lt;&gt;NOR",G387:G412)</f>
        <v>0</v>
      </c>
      <c r="H386" s="227"/>
      <c r="I386" s="227">
        <f>SUM(I387:I412)</f>
        <v>0</v>
      </c>
      <c r="J386" s="227"/>
      <c r="K386" s="227">
        <f>SUM(K387:K412)</f>
        <v>0</v>
      </c>
      <c r="L386" s="227"/>
      <c r="M386" s="227">
        <f>SUM(M387:M412)</f>
        <v>0</v>
      </c>
      <c r="N386" s="226"/>
      <c r="O386" s="226">
        <f>SUM(O387:O412)</f>
        <v>0</v>
      </c>
      <c r="P386" s="226"/>
      <c r="Q386" s="226">
        <f>SUM(Q387:Q412)</f>
        <v>0</v>
      </c>
      <c r="R386" s="227"/>
      <c r="S386" s="227"/>
      <c r="T386" s="228"/>
      <c r="U386" s="222"/>
      <c r="V386" s="222">
        <f>SUM(V387:V412)</f>
        <v>0</v>
      </c>
      <c r="W386" s="222"/>
      <c r="X386" s="222"/>
      <c r="Y386" s="222"/>
      <c r="AG386" t="s">
        <v>174</v>
      </c>
    </row>
    <row r="387" spans="1:60" outlineLevel="1" x14ac:dyDescent="0.25">
      <c r="A387" s="230">
        <v>151</v>
      </c>
      <c r="B387" s="231" t="s">
        <v>743</v>
      </c>
      <c r="C387" s="242" t="s">
        <v>744</v>
      </c>
      <c r="D387" s="232" t="s">
        <v>432</v>
      </c>
      <c r="E387" s="233">
        <v>1</v>
      </c>
      <c r="F387" s="234"/>
      <c r="G387" s="235">
        <f>ROUND(E387*F387,2)</f>
        <v>0</v>
      </c>
      <c r="H387" s="234"/>
      <c r="I387" s="235">
        <f>ROUND(E387*H387,2)</f>
        <v>0</v>
      </c>
      <c r="J387" s="234"/>
      <c r="K387" s="235">
        <f>ROUND(E387*J387,2)</f>
        <v>0</v>
      </c>
      <c r="L387" s="235">
        <v>21</v>
      </c>
      <c r="M387" s="235">
        <f>G387*(1+L387/100)</f>
        <v>0</v>
      </c>
      <c r="N387" s="233">
        <v>0</v>
      </c>
      <c r="O387" s="233">
        <f>ROUND(E387*N387,2)</f>
        <v>0</v>
      </c>
      <c r="P387" s="233">
        <v>0</v>
      </c>
      <c r="Q387" s="233">
        <f>ROUND(E387*P387,2)</f>
        <v>0</v>
      </c>
      <c r="R387" s="235"/>
      <c r="S387" s="235" t="s">
        <v>205</v>
      </c>
      <c r="T387" s="236" t="s">
        <v>179</v>
      </c>
      <c r="U387" s="220">
        <v>0</v>
      </c>
      <c r="V387" s="220">
        <f>ROUND(E387*U387,2)</f>
        <v>0</v>
      </c>
      <c r="W387" s="220"/>
      <c r="X387" s="220" t="s">
        <v>206</v>
      </c>
      <c r="Y387" s="220" t="s">
        <v>181</v>
      </c>
      <c r="Z387" s="209"/>
      <c r="AA387" s="209"/>
      <c r="AB387" s="209"/>
      <c r="AC387" s="209"/>
      <c r="AD387" s="209"/>
      <c r="AE387" s="209"/>
      <c r="AF387" s="209"/>
      <c r="AG387" s="209" t="s">
        <v>745</v>
      </c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2" x14ac:dyDescent="0.25">
      <c r="A388" s="216"/>
      <c r="B388" s="217"/>
      <c r="C388" s="257"/>
      <c r="D388" s="252"/>
      <c r="E388" s="252"/>
      <c r="F388" s="252"/>
      <c r="G388" s="252"/>
      <c r="H388" s="220"/>
      <c r="I388" s="220"/>
      <c r="J388" s="220"/>
      <c r="K388" s="220"/>
      <c r="L388" s="220"/>
      <c r="M388" s="220"/>
      <c r="N388" s="219"/>
      <c r="O388" s="219"/>
      <c r="P388" s="219"/>
      <c r="Q388" s="219"/>
      <c r="R388" s="220"/>
      <c r="S388" s="220"/>
      <c r="T388" s="220"/>
      <c r="U388" s="220"/>
      <c r="V388" s="220"/>
      <c r="W388" s="220"/>
      <c r="X388" s="220"/>
      <c r="Y388" s="220"/>
      <c r="Z388" s="209"/>
      <c r="AA388" s="209"/>
      <c r="AB388" s="209"/>
      <c r="AC388" s="209"/>
      <c r="AD388" s="209"/>
      <c r="AE388" s="209"/>
      <c r="AF388" s="209"/>
      <c r="AG388" s="209" t="s">
        <v>185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1" x14ac:dyDescent="0.25">
      <c r="A389" s="230">
        <v>152</v>
      </c>
      <c r="B389" s="231" t="s">
        <v>746</v>
      </c>
      <c r="C389" s="242" t="s">
        <v>747</v>
      </c>
      <c r="D389" s="232" t="s">
        <v>432</v>
      </c>
      <c r="E389" s="233">
        <v>2</v>
      </c>
      <c r="F389" s="234"/>
      <c r="G389" s="235">
        <f>ROUND(E389*F389,2)</f>
        <v>0</v>
      </c>
      <c r="H389" s="234"/>
      <c r="I389" s="235">
        <f>ROUND(E389*H389,2)</f>
        <v>0</v>
      </c>
      <c r="J389" s="234"/>
      <c r="K389" s="235">
        <f>ROUND(E389*J389,2)</f>
        <v>0</v>
      </c>
      <c r="L389" s="235">
        <v>21</v>
      </c>
      <c r="M389" s="235">
        <f>G389*(1+L389/100)</f>
        <v>0</v>
      </c>
      <c r="N389" s="233">
        <v>0</v>
      </c>
      <c r="O389" s="233">
        <f>ROUND(E389*N389,2)</f>
        <v>0</v>
      </c>
      <c r="P389" s="233">
        <v>0</v>
      </c>
      <c r="Q389" s="233">
        <f>ROUND(E389*P389,2)</f>
        <v>0</v>
      </c>
      <c r="R389" s="235"/>
      <c r="S389" s="235" t="s">
        <v>205</v>
      </c>
      <c r="T389" s="236" t="s">
        <v>179</v>
      </c>
      <c r="U389" s="220">
        <v>0</v>
      </c>
      <c r="V389" s="220">
        <f>ROUND(E389*U389,2)</f>
        <v>0</v>
      </c>
      <c r="W389" s="220"/>
      <c r="X389" s="220" t="s">
        <v>206</v>
      </c>
      <c r="Y389" s="220" t="s">
        <v>181</v>
      </c>
      <c r="Z389" s="209"/>
      <c r="AA389" s="209"/>
      <c r="AB389" s="209"/>
      <c r="AC389" s="209"/>
      <c r="AD389" s="209"/>
      <c r="AE389" s="209"/>
      <c r="AF389" s="209"/>
      <c r="AG389" s="209" t="s">
        <v>745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2" x14ac:dyDescent="0.25">
      <c r="A390" s="216"/>
      <c r="B390" s="217"/>
      <c r="C390" s="257"/>
      <c r="D390" s="252"/>
      <c r="E390" s="252"/>
      <c r="F390" s="252"/>
      <c r="G390" s="252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20"/>
      <c r="Z390" s="209"/>
      <c r="AA390" s="209"/>
      <c r="AB390" s="209"/>
      <c r="AC390" s="209"/>
      <c r="AD390" s="209"/>
      <c r="AE390" s="209"/>
      <c r="AF390" s="209"/>
      <c r="AG390" s="209" t="s">
        <v>185</v>
      </c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30">
        <v>153</v>
      </c>
      <c r="B391" s="231" t="s">
        <v>748</v>
      </c>
      <c r="C391" s="242" t="s">
        <v>749</v>
      </c>
      <c r="D391" s="232" t="s">
        <v>432</v>
      </c>
      <c r="E391" s="233">
        <v>1</v>
      </c>
      <c r="F391" s="234"/>
      <c r="G391" s="235">
        <f>ROUND(E391*F391,2)</f>
        <v>0</v>
      </c>
      <c r="H391" s="234"/>
      <c r="I391" s="235">
        <f>ROUND(E391*H391,2)</f>
        <v>0</v>
      </c>
      <c r="J391" s="234"/>
      <c r="K391" s="235">
        <f>ROUND(E391*J391,2)</f>
        <v>0</v>
      </c>
      <c r="L391" s="235">
        <v>21</v>
      </c>
      <c r="M391" s="235">
        <f>G391*(1+L391/100)</f>
        <v>0</v>
      </c>
      <c r="N391" s="233">
        <v>0</v>
      </c>
      <c r="O391" s="233">
        <f>ROUND(E391*N391,2)</f>
        <v>0</v>
      </c>
      <c r="P391" s="233">
        <v>0</v>
      </c>
      <c r="Q391" s="233">
        <f>ROUND(E391*P391,2)</f>
        <v>0</v>
      </c>
      <c r="R391" s="235"/>
      <c r="S391" s="235" t="s">
        <v>205</v>
      </c>
      <c r="T391" s="236" t="s">
        <v>179</v>
      </c>
      <c r="U391" s="220">
        <v>0</v>
      </c>
      <c r="V391" s="220">
        <f>ROUND(E391*U391,2)</f>
        <v>0</v>
      </c>
      <c r="W391" s="220"/>
      <c r="X391" s="220" t="s">
        <v>206</v>
      </c>
      <c r="Y391" s="220" t="s">
        <v>181</v>
      </c>
      <c r="Z391" s="209"/>
      <c r="AA391" s="209"/>
      <c r="AB391" s="209"/>
      <c r="AC391" s="209"/>
      <c r="AD391" s="209"/>
      <c r="AE391" s="209"/>
      <c r="AF391" s="209"/>
      <c r="AG391" s="209" t="s">
        <v>745</v>
      </c>
      <c r="AH391" s="209"/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2" x14ac:dyDescent="0.25">
      <c r="A392" s="216"/>
      <c r="B392" s="217"/>
      <c r="C392" s="257"/>
      <c r="D392" s="252"/>
      <c r="E392" s="252"/>
      <c r="F392" s="252"/>
      <c r="G392" s="252"/>
      <c r="H392" s="220"/>
      <c r="I392" s="220"/>
      <c r="J392" s="220"/>
      <c r="K392" s="220"/>
      <c r="L392" s="220"/>
      <c r="M392" s="220"/>
      <c r="N392" s="219"/>
      <c r="O392" s="219"/>
      <c r="P392" s="219"/>
      <c r="Q392" s="219"/>
      <c r="R392" s="220"/>
      <c r="S392" s="220"/>
      <c r="T392" s="220"/>
      <c r="U392" s="220"/>
      <c r="V392" s="220"/>
      <c r="W392" s="220"/>
      <c r="X392" s="220"/>
      <c r="Y392" s="220"/>
      <c r="Z392" s="209"/>
      <c r="AA392" s="209"/>
      <c r="AB392" s="209"/>
      <c r="AC392" s="209"/>
      <c r="AD392" s="209"/>
      <c r="AE392" s="209"/>
      <c r="AF392" s="209"/>
      <c r="AG392" s="209" t="s">
        <v>185</v>
      </c>
      <c r="AH392" s="209"/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30">
        <v>154</v>
      </c>
      <c r="B393" s="231" t="s">
        <v>750</v>
      </c>
      <c r="C393" s="242" t="s">
        <v>751</v>
      </c>
      <c r="D393" s="232" t="s">
        <v>432</v>
      </c>
      <c r="E393" s="233">
        <v>1</v>
      </c>
      <c r="F393" s="234"/>
      <c r="G393" s="235">
        <f>ROUND(E393*F393,2)</f>
        <v>0</v>
      </c>
      <c r="H393" s="234"/>
      <c r="I393" s="235">
        <f>ROUND(E393*H393,2)</f>
        <v>0</v>
      </c>
      <c r="J393" s="234"/>
      <c r="K393" s="235">
        <f>ROUND(E393*J393,2)</f>
        <v>0</v>
      </c>
      <c r="L393" s="235">
        <v>21</v>
      </c>
      <c r="M393" s="235">
        <f>G393*(1+L393/100)</f>
        <v>0</v>
      </c>
      <c r="N393" s="233">
        <v>0</v>
      </c>
      <c r="O393" s="233">
        <f>ROUND(E393*N393,2)</f>
        <v>0</v>
      </c>
      <c r="P393" s="233">
        <v>0</v>
      </c>
      <c r="Q393" s="233">
        <f>ROUND(E393*P393,2)</f>
        <v>0</v>
      </c>
      <c r="R393" s="235"/>
      <c r="S393" s="235" t="s">
        <v>205</v>
      </c>
      <c r="T393" s="236" t="s">
        <v>179</v>
      </c>
      <c r="U393" s="220">
        <v>0</v>
      </c>
      <c r="V393" s="220">
        <f>ROUND(E393*U393,2)</f>
        <v>0</v>
      </c>
      <c r="W393" s="220"/>
      <c r="X393" s="220" t="s">
        <v>206</v>
      </c>
      <c r="Y393" s="220" t="s">
        <v>181</v>
      </c>
      <c r="Z393" s="209"/>
      <c r="AA393" s="209"/>
      <c r="AB393" s="209"/>
      <c r="AC393" s="209"/>
      <c r="AD393" s="209"/>
      <c r="AE393" s="209"/>
      <c r="AF393" s="209"/>
      <c r="AG393" s="209" t="s">
        <v>745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2" x14ac:dyDescent="0.25">
      <c r="A394" s="216"/>
      <c r="B394" s="217"/>
      <c r="C394" s="257"/>
      <c r="D394" s="252"/>
      <c r="E394" s="252"/>
      <c r="F394" s="252"/>
      <c r="G394" s="252"/>
      <c r="H394" s="220"/>
      <c r="I394" s="220"/>
      <c r="J394" s="220"/>
      <c r="K394" s="220"/>
      <c r="L394" s="220"/>
      <c r="M394" s="220"/>
      <c r="N394" s="219"/>
      <c r="O394" s="219"/>
      <c r="P394" s="219"/>
      <c r="Q394" s="219"/>
      <c r="R394" s="220"/>
      <c r="S394" s="220"/>
      <c r="T394" s="220"/>
      <c r="U394" s="220"/>
      <c r="V394" s="220"/>
      <c r="W394" s="220"/>
      <c r="X394" s="220"/>
      <c r="Y394" s="220"/>
      <c r="Z394" s="209"/>
      <c r="AA394" s="209"/>
      <c r="AB394" s="209"/>
      <c r="AC394" s="209"/>
      <c r="AD394" s="209"/>
      <c r="AE394" s="209"/>
      <c r="AF394" s="209"/>
      <c r="AG394" s="209" t="s">
        <v>185</v>
      </c>
      <c r="AH394" s="209"/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30">
        <v>155</v>
      </c>
      <c r="B395" s="231" t="s">
        <v>752</v>
      </c>
      <c r="C395" s="242" t="s">
        <v>753</v>
      </c>
      <c r="D395" s="232" t="s">
        <v>432</v>
      </c>
      <c r="E395" s="233">
        <v>1</v>
      </c>
      <c r="F395" s="234"/>
      <c r="G395" s="235">
        <f>ROUND(E395*F395,2)</f>
        <v>0</v>
      </c>
      <c r="H395" s="234"/>
      <c r="I395" s="235">
        <f>ROUND(E395*H395,2)</f>
        <v>0</v>
      </c>
      <c r="J395" s="234"/>
      <c r="K395" s="235">
        <f>ROUND(E395*J395,2)</f>
        <v>0</v>
      </c>
      <c r="L395" s="235">
        <v>21</v>
      </c>
      <c r="M395" s="235">
        <f>G395*(1+L395/100)</f>
        <v>0</v>
      </c>
      <c r="N395" s="233">
        <v>0</v>
      </c>
      <c r="O395" s="233">
        <f>ROUND(E395*N395,2)</f>
        <v>0</v>
      </c>
      <c r="P395" s="233">
        <v>0</v>
      </c>
      <c r="Q395" s="233">
        <f>ROUND(E395*P395,2)</f>
        <v>0</v>
      </c>
      <c r="R395" s="235"/>
      <c r="S395" s="235" t="s">
        <v>205</v>
      </c>
      <c r="T395" s="236" t="s">
        <v>179</v>
      </c>
      <c r="U395" s="220">
        <v>0</v>
      </c>
      <c r="V395" s="220">
        <f>ROUND(E395*U395,2)</f>
        <v>0</v>
      </c>
      <c r="W395" s="220"/>
      <c r="X395" s="220" t="s">
        <v>206</v>
      </c>
      <c r="Y395" s="220" t="s">
        <v>181</v>
      </c>
      <c r="Z395" s="209"/>
      <c r="AA395" s="209"/>
      <c r="AB395" s="209"/>
      <c r="AC395" s="209"/>
      <c r="AD395" s="209"/>
      <c r="AE395" s="209"/>
      <c r="AF395" s="209"/>
      <c r="AG395" s="209" t="s">
        <v>745</v>
      </c>
      <c r="AH395" s="209"/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2" x14ac:dyDescent="0.25">
      <c r="A396" s="216"/>
      <c r="B396" s="217"/>
      <c r="C396" s="257"/>
      <c r="D396" s="252"/>
      <c r="E396" s="252"/>
      <c r="F396" s="252"/>
      <c r="G396" s="252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20"/>
      <c r="Z396" s="209"/>
      <c r="AA396" s="209"/>
      <c r="AB396" s="209"/>
      <c r="AC396" s="209"/>
      <c r="AD396" s="209"/>
      <c r="AE396" s="209"/>
      <c r="AF396" s="209"/>
      <c r="AG396" s="209" t="s">
        <v>185</v>
      </c>
      <c r="AH396" s="209"/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30">
        <v>156</v>
      </c>
      <c r="B397" s="231" t="s">
        <v>754</v>
      </c>
      <c r="C397" s="242" t="s">
        <v>755</v>
      </c>
      <c r="D397" s="232" t="s">
        <v>432</v>
      </c>
      <c r="E397" s="233">
        <v>1</v>
      </c>
      <c r="F397" s="234"/>
      <c r="G397" s="235">
        <f>ROUND(E397*F397,2)</f>
        <v>0</v>
      </c>
      <c r="H397" s="234"/>
      <c r="I397" s="235">
        <f>ROUND(E397*H397,2)</f>
        <v>0</v>
      </c>
      <c r="J397" s="234"/>
      <c r="K397" s="235">
        <f>ROUND(E397*J397,2)</f>
        <v>0</v>
      </c>
      <c r="L397" s="235">
        <v>21</v>
      </c>
      <c r="M397" s="235">
        <f>G397*(1+L397/100)</f>
        <v>0</v>
      </c>
      <c r="N397" s="233">
        <v>0</v>
      </c>
      <c r="O397" s="233">
        <f>ROUND(E397*N397,2)</f>
        <v>0</v>
      </c>
      <c r="P397" s="233">
        <v>0</v>
      </c>
      <c r="Q397" s="233">
        <f>ROUND(E397*P397,2)</f>
        <v>0</v>
      </c>
      <c r="R397" s="235"/>
      <c r="S397" s="235" t="s">
        <v>205</v>
      </c>
      <c r="T397" s="236" t="s">
        <v>179</v>
      </c>
      <c r="U397" s="220">
        <v>0</v>
      </c>
      <c r="V397" s="220">
        <f>ROUND(E397*U397,2)</f>
        <v>0</v>
      </c>
      <c r="W397" s="220"/>
      <c r="X397" s="220" t="s">
        <v>206</v>
      </c>
      <c r="Y397" s="220" t="s">
        <v>181</v>
      </c>
      <c r="Z397" s="209"/>
      <c r="AA397" s="209"/>
      <c r="AB397" s="209"/>
      <c r="AC397" s="209"/>
      <c r="AD397" s="209"/>
      <c r="AE397" s="209"/>
      <c r="AF397" s="209"/>
      <c r="AG397" s="209" t="s">
        <v>745</v>
      </c>
      <c r="AH397" s="209"/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2" x14ac:dyDescent="0.25">
      <c r="A398" s="216"/>
      <c r="B398" s="217"/>
      <c r="C398" s="257"/>
      <c r="D398" s="252"/>
      <c r="E398" s="252"/>
      <c r="F398" s="252"/>
      <c r="G398" s="252"/>
      <c r="H398" s="220"/>
      <c r="I398" s="220"/>
      <c r="J398" s="220"/>
      <c r="K398" s="220"/>
      <c r="L398" s="220"/>
      <c r="M398" s="220"/>
      <c r="N398" s="219"/>
      <c r="O398" s="219"/>
      <c r="P398" s="219"/>
      <c r="Q398" s="219"/>
      <c r="R398" s="220"/>
      <c r="S398" s="220"/>
      <c r="T398" s="220"/>
      <c r="U398" s="220"/>
      <c r="V398" s="220"/>
      <c r="W398" s="220"/>
      <c r="X398" s="220"/>
      <c r="Y398" s="220"/>
      <c r="Z398" s="209"/>
      <c r="AA398" s="209"/>
      <c r="AB398" s="209"/>
      <c r="AC398" s="209"/>
      <c r="AD398" s="209"/>
      <c r="AE398" s="209"/>
      <c r="AF398" s="209"/>
      <c r="AG398" s="209" t="s">
        <v>185</v>
      </c>
      <c r="AH398" s="209"/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5">
      <c r="A399" s="230">
        <v>157</v>
      </c>
      <c r="B399" s="231" t="s">
        <v>756</v>
      </c>
      <c r="C399" s="242" t="s">
        <v>757</v>
      </c>
      <c r="D399" s="232" t="s">
        <v>432</v>
      </c>
      <c r="E399" s="233">
        <v>1</v>
      </c>
      <c r="F399" s="234"/>
      <c r="G399" s="235">
        <f>ROUND(E399*F399,2)</f>
        <v>0</v>
      </c>
      <c r="H399" s="234"/>
      <c r="I399" s="235">
        <f>ROUND(E399*H399,2)</f>
        <v>0</v>
      </c>
      <c r="J399" s="234"/>
      <c r="K399" s="235">
        <f>ROUND(E399*J399,2)</f>
        <v>0</v>
      </c>
      <c r="L399" s="235">
        <v>21</v>
      </c>
      <c r="M399" s="235">
        <f>G399*(1+L399/100)</f>
        <v>0</v>
      </c>
      <c r="N399" s="233">
        <v>0</v>
      </c>
      <c r="O399" s="233">
        <f>ROUND(E399*N399,2)</f>
        <v>0</v>
      </c>
      <c r="P399" s="233">
        <v>0</v>
      </c>
      <c r="Q399" s="233">
        <f>ROUND(E399*P399,2)</f>
        <v>0</v>
      </c>
      <c r="R399" s="235"/>
      <c r="S399" s="235" t="s">
        <v>205</v>
      </c>
      <c r="T399" s="236" t="s">
        <v>179</v>
      </c>
      <c r="U399" s="220">
        <v>0</v>
      </c>
      <c r="V399" s="220">
        <f>ROUND(E399*U399,2)</f>
        <v>0</v>
      </c>
      <c r="W399" s="220"/>
      <c r="X399" s="220" t="s">
        <v>206</v>
      </c>
      <c r="Y399" s="220" t="s">
        <v>181</v>
      </c>
      <c r="Z399" s="209"/>
      <c r="AA399" s="209"/>
      <c r="AB399" s="209"/>
      <c r="AC399" s="209"/>
      <c r="AD399" s="209"/>
      <c r="AE399" s="209"/>
      <c r="AF399" s="209"/>
      <c r="AG399" s="209" t="s">
        <v>745</v>
      </c>
      <c r="AH399" s="209"/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2" x14ac:dyDescent="0.25">
      <c r="A400" s="216"/>
      <c r="B400" s="217"/>
      <c r="C400" s="257"/>
      <c r="D400" s="252"/>
      <c r="E400" s="252"/>
      <c r="F400" s="252"/>
      <c r="G400" s="252"/>
      <c r="H400" s="220"/>
      <c r="I400" s="220"/>
      <c r="J400" s="220"/>
      <c r="K400" s="220"/>
      <c r="L400" s="220"/>
      <c r="M400" s="220"/>
      <c r="N400" s="219"/>
      <c r="O400" s="219"/>
      <c r="P400" s="219"/>
      <c r="Q400" s="219"/>
      <c r="R400" s="220"/>
      <c r="S400" s="220"/>
      <c r="T400" s="220"/>
      <c r="U400" s="220"/>
      <c r="V400" s="220"/>
      <c r="W400" s="220"/>
      <c r="X400" s="220"/>
      <c r="Y400" s="220"/>
      <c r="Z400" s="209"/>
      <c r="AA400" s="209"/>
      <c r="AB400" s="209"/>
      <c r="AC400" s="209"/>
      <c r="AD400" s="209"/>
      <c r="AE400" s="209"/>
      <c r="AF400" s="209"/>
      <c r="AG400" s="209" t="s">
        <v>185</v>
      </c>
      <c r="AH400" s="209"/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5">
      <c r="A401" s="230">
        <v>158</v>
      </c>
      <c r="B401" s="231" t="s">
        <v>758</v>
      </c>
      <c r="C401" s="242" t="s">
        <v>759</v>
      </c>
      <c r="D401" s="232" t="s">
        <v>432</v>
      </c>
      <c r="E401" s="233">
        <v>1</v>
      </c>
      <c r="F401" s="234"/>
      <c r="G401" s="235">
        <f>ROUND(E401*F401,2)</f>
        <v>0</v>
      </c>
      <c r="H401" s="234"/>
      <c r="I401" s="235">
        <f>ROUND(E401*H401,2)</f>
        <v>0</v>
      </c>
      <c r="J401" s="234"/>
      <c r="K401" s="235">
        <f>ROUND(E401*J401,2)</f>
        <v>0</v>
      </c>
      <c r="L401" s="235">
        <v>21</v>
      </c>
      <c r="M401" s="235">
        <f>G401*(1+L401/100)</f>
        <v>0</v>
      </c>
      <c r="N401" s="233">
        <v>0</v>
      </c>
      <c r="O401" s="233">
        <f>ROUND(E401*N401,2)</f>
        <v>0</v>
      </c>
      <c r="P401" s="233">
        <v>0</v>
      </c>
      <c r="Q401" s="233">
        <f>ROUND(E401*P401,2)</f>
        <v>0</v>
      </c>
      <c r="R401" s="235"/>
      <c r="S401" s="235" t="s">
        <v>205</v>
      </c>
      <c r="T401" s="236" t="s">
        <v>179</v>
      </c>
      <c r="U401" s="220">
        <v>0</v>
      </c>
      <c r="V401" s="220">
        <f>ROUND(E401*U401,2)</f>
        <v>0</v>
      </c>
      <c r="W401" s="220"/>
      <c r="X401" s="220" t="s">
        <v>206</v>
      </c>
      <c r="Y401" s="220" t="s">
        <v>181</v>
      </c>
      <c r="Z401" s="209"/>
      <c r="AA401" s="209"/>
      <c r="AB401" s="209"/>
      <c r="AC401" s="209"/>
      <c r="AD401" s="209"/>
      <c r="AE401" s="209"/>
      <c r="AF401" s="209"/>
      <c r="AG401" s="209" t="s">
        <v>745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2" x14ac:dyDescent="0.25">
      <c r="A402" s="216"/>
      <c r="B402" s="217"/>
      <c r="C402" s="257"/>
      <c r="D402" s="252"/>
      <c r="E402" s="252"/>
      <c r="F402" s="252"/>
      <c r="G402" s="252"/>
      <c r="H402" s="220"/>
      <c r="I402" s="220"/>
      <c r="J402" s="220"/>
      <c r="K402" s="220"/>
      <c r="L402" s="220"/>
      <c r="M402" s="220"/>
      <c r="N402" s="219"/>
      <c r="O402" s="219"/>
      <c r="P402" s="219"/>
      <c r="Q402" s="219"/>
      <c r="R402" s="220"/>
      <c r="S402" s="220"/>
      <c r="T402" s="220"/>
      <c r="U402" s="220"/>
      <c r="V402" s="220"/>
      <c r="W402" s="220"/>
      <c r="X402" s="220"/>
      <c r="Y402" s="220"/>
      <c r="Z402" s="209"/>
      <c r="AA402" s="209"/>
      <c r="AB402" s="209"/>
      <c r="AC402" s="209"/>
      <c r="AD402" s="209"/>
      <c r="AE402" s="209"/>
      <c r="AF402" s="209"/>
      <c r="AG402" s="209" t="s">
        <v>185</v>
      </c>
      <c r="AH402" s="209"/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30">
        <v>159</v>
      </c>
      <c r="B403" s="231" t="s">
        <v>760</v>
      </c>
      <c r="C403" s="242" t="s">
        <v>761</v>
      </c>
      <c r="D403" s="232" t="s">
        <v>432</v>
      </c>
      <c r="E403" s="233">
        <v>1</v>
      </c>
      <c r="F403" s="234"/>
      <c r="G403" s="235">
        <f>ROUND(E403*F403,2)</f>
        <v>0</v>
      </c>
      <c r="H403" s="234"/>
      <c r="I403" s="235">
        <f>ROUND(E403*H403,2)</f>
        <v>0</v>
      </c>
      <c r="J403" s="234"/>
      <c r="K403" s="235">
        <f>ROUND(E403*J403,2)</f>
        <v>0</v>
      </c>
      <c r="L403" s="235">
        <v>21</v>
      </c>
      <c r="M403" s="235">
        <f>G403*(1+L403/100)</f>
        <v>0</v>
      </c>
      <c r="N403" s="233">
        <v>0</v>
      </c>
      <c r="O403" s="233">
        <f>ROUND(E403*N403,2)</f>
        <v>0</v>
      </c>
      <c r="P403" s="233">
        <v>0</v>
      </c>
      <c r="Q403" s="233">
        <f>ROUND(E403*P403,2)</f>
        <v>0</v>
      </c>
      <c r="R403" s="235"/>
      <c r="S403" s="235" t="s">
        <v>205</v>
      </c>
      <c r="T403" s="236" t="s">
        <v>179</v>
      </c>
      <c r="U403" s="220">
        <v>0</v>
      </c>
      <c r="V403" s="220">
        <f>ROUND(E403*U403,2)</f>
        <v>0</v>
      </c>
      <c r="W403" s="220"/>
      <c r="X403" s="220" t="s">
        <v>206</v>
      </c>
      <c r="Y403" s="220" t="s">
        <v>181</v>
      </c>
      <c r="Z403" s="209"/>
      <c r="AA403" s="209"/>
      <c r="AB403" s="209"/>
      <c r="AC403" s="209"/>
      <c r="AD403" s="209"/>
      <c r="AE403" s="209"/>
      <c r="AF403" s="209"/>
      <c r="AG403" s="209" t="s">
        <v>745</v>
      </c>
      <c r="AH403" s="209"/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2" x14ac:dyDescent="0.25">
      <c r="A404" s="216"/>
      <c r="B404" s="217"/>
      <c r="C404" s="257"/>
      <c r="D404" s="252"/>
      <c r="E404" s="252"/>
      <c r="F404" s="252"/>
      <c r="G404" s="252"/>
      <c r="H404" s="220"/>
      <c r="I404" s="220"/>
      <c r="J404" s="220"/>
      <c r="K404" s="220"/>
      <c r="L404" s="220"/>
      <c r="M404" s="220"/>
      <c r="N404" s="219"/>
      <c r="O404" s="219"/>
      <c r="P404" s="219"/>
      <c r="Q404" s="219"/>
      <c r="R404" s="220"/>
      <c r="S404" s="220"/>
      <c r="T404" s="220"/>
      <c r="U404" s="220"/>
      <c r="V404" s="220"/>
      <c r="W404" s="220"/>
      <c r="X404" s="220"/>
      <c r="Y404" s="220"/>
      <c r="Z404" s="209"/>
      <c r="AA404" s="209"/>
      <c r="AB404" s="209"/>
      <c r="AC404" s="209"/>
      <c r="AD404" s="209"/>
      <c r="AE404" s="209"/>
      <c r="AF404" s="209"/>
      <c r="AG404" s="209" t="s">
        <v>185</v>
      </c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1" x14ac:dyDescent="0.25">
      <c r="A405" s="230">
        <v>160</v>
      </c>
      <c r="B405" s="231" t="s">
        <v>762</v>
      </c>
      <c r="C405" s="242" t="s">
        <v>763</v>
      </c>
      <c r="D405" s="232" t="s">
        <v>432</v>
      </c>
      <c r="E405" s="233">
        <v>1</v>
      </c>
      <c r="F405" s="234"/>
      <c r="G405" s="235">
        <f>ROUND(E405*F405,2)</f>
        <v>0</v>
      </c>
      <c r="H405" s="234"/>
      <c r="I405" s="235">
        <f>ROUND(E405*H405,2)</f>
        <v>0</v>
      </c>
      <c r="J405" s="234"/>
      <c r="K405" s="235">
        <f>ROUND(E405*J405,2)</f>
        <v>0</v>
      </c>
      <c r="L405" s="235">
        <v>21</v>
      </c>
      <c r="M405" s="235">
        <f>G405*(1+L405/100)</f>
        <v>0</v>
      </c>
      <c r="N405" s="233">
        <v>0</v>
      </c>
      <c r="O405" s="233">
        <f>ROUND(E405*N405,2)</f>
        <v>0</v>
      </c>
      <c r="P405" s="233">
        <v>0</v>
      </c>
      <c r="Q405" s="233">
        <f>ROUND(E405*P405,2)</f>
        <v>0</v>
      </c>
      <c r="R405" s="235"/>
      <c r="S405" s="235" t="s">
        <v>205</v>
      </c>
      <c r="T405" s="236" t="s">
        <v>179</v>
      </c>
      <c r="U405" s="220">
        <v>0</v>
      </c>
      <c r="V405" s="220">
        <f>ROUND(E405*U405,2)</f>
        <v>0</v>
      </c>
      <c r="W405" s="220"/>
      <c r="X405" s="220" t="s">
        <v>206</v>
      </c>
      <c r="Y405" s="220" t="s">
        <v>181</v>
      </c>
      <c r="Z405" s="209"/>
      <c r="AA405" s="209"/>
      <c r="AB405" s="209"/>
      <c r="AC405" s="209"/>
      <c r="AD405" s="209"/>
      <c r="AE405" s="209"/>
      <c r="AF405" s="209"/>
      <c r="AG405" s="209" t="s">
        <v>745</v>
      </c>
      <c r="AH405" s="209"/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2" x14ac:dyDescent="0.25">
      <c r="A406" s="216"/>
      <c r="B406" s="217"/>
      <c r="C406" s="257"/>
      <c r="D406" s="252"/>
      <c r="E406" s="252"/>
      <c r="F406" s="252"/>
      <c r="G406" s="252"/>
      <c r="H406" s="220"/>
      <c r="I406" s="220"/>
      <c r="J406" s="220"/>
      <c r="K406" s="220"/>
      <c r="L406" s="220"/>
      <c r="M406" s="220"/>
      <c r="N406" s="219"/>
      <c r="O406" s="219"/>
      <c r="P406" s="219"/>
      <c r="Q406" s="219"/>
      <c r="R406" s="220"/>
      <c r="S406" s="220"/>
      <c r="T406" s="220"/>
      <c r="U406" s="220"/>
      <c r="V406" s="220"/>
      <c r="W406" s="220"/>
      <c r="X406" s="220"/>
      <c r="Y406" s="220"/>
      <c r="Z406" s="209"/>
      <c r="AA406" s="209"/>
      <c r="AB406" s="209"/>
      <c r="AC406" s="209"/>
      <c r="AD406" s="209"/>
      <c r="AE406" s="209"/>
      <c r="AF406" s="209"/>
      <c r="AG406" s="209" t="s">
        <v>185</v>
      </c>
      <c r="AH406" s="209"/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30">
        <v>161</v>
      </c>
      <c r="B407" s="231" t="s">
        <v>764</v>
      </c>
      <c r="C407" s="242" t="s">
        <v>765</v>
      </c>
      <c r="D407" s="232" t="s">
        <v>432</v>
      </c>
      <c r="E407" s="233">
        <v>1</v>
      </c>
      <c r="F407" s="234"/>
      <c r="G407" s="235">
        <f>ROUND(E407*F407,2)</f>
        <v>0</v>
      </c>
      <c r="H407" s="234"/>
      <c r="I407" s="235">
        <f>ROUND(E407*H407,2)</f>
        <v>0</v>
      </c>
      <c r="J407" s="234"/>
      <c r="K407" s="235">
        <f>ROUND(E407*J407,2)</f>
        <v>0</v>
      </c>
      <c r="L407" s="235">
        <v>21</v>
      </c>
      <c r="M407" s="235">
        <f>G407*(1+L407/100)</f>
        <v>0</v>
      </c>
      <c r="N407" s="233">
        <v>0</v>
      </c>
      <c r="O407" s="233">
        <f>ROUND(E407*N407,2)</f>
        <v>0</v>
      </c>
      <c r="P407" s="233">
        <v>0</v>
      </c>
      <c r="Q407" s="233">
        <f>ROUND(E407*P407,2)</f>
        <v>0</v>
      </c>
      <c r="R407" s="235"/>
      <c r="S407" s="235" t="s">
        <v>205</v>
      </c>
      <c r="T407" s="236" t="s">
        <v>179</v>
      </c>
      <c r="U407" s="220">
        <v>0</v>
      </c>
      <c r="V407" s="220">
        <f>ROUND(E407*U407,2)</f>
        <v>0</v>
      </c>
      <c r="W407" s="220"/>
      <c r="X407" s="220" t="s">
        <v>206</v>
      </c>
      <c r="Y407" s="220" t="s">
        <v>181</v>
      </c>
      <c r="Z407" s="209"/>
      <c r="AA407" s="209"/>
      <c r="AB407" s="209"/>
      <c r="AC407" s="209"/>
      <c r="AD407" s="209"/>
      <c r="AE407" s="209"/>
      <c r="AF407" s="209"/>
      <c r="AG407" s="209" t="s">
        <v>745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2" x14ac:dyDescent="0.25">
      <c r="A408" s="216"/>
      <c r="B408" s="217"/>
      <c r="C408" s="257"/>
      <c r="D408" s="252"/>
      <c r="E408" s="252"/>
      <c r="F408" s="252"/>
      <c r="G408" s="252"/>
      <c r="H408" s="220"/>
      <c r="I408" s="220"/>
      <c r="J408" s="220"/>
      <c r="K408" s="220"/>
      <c r="L408" s="220"/>
      <c r="M408" s="220"/>
      <c r="N408" s="219"/>
      <c r="O408" s="219"/>
      <c r="P408" s="219"/>
      <c r="Q408" s="219"/>
      <c r="R408" s="220"/>
      <c r="S408" s="220"/>
      <c r="T408" s="220"/>
      <c r="U408" s="220"/>
      <c r="V408" s="220"/>
      <c r="W408" s="220"/>
      <c r="X408" s="220"/>
      <c r="Y408" s="220"/>
      <c r="Z408" s="209"/>
      <c r="AA408" s="209"/>
      <c r="AB408" s="209"/>
      <c r="AC408" s="209"/>
      <c r="AD408" s="209"/>
      <c r="AE408" s="209"/>
      <c r="AF408" s="209"/>
      <c r="AG408" s="209" t="s">
        <v>185</v>
      </c>
      <c r="AH408" s="209"/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5">
      <c r="A409" s="230">
        <v>162</v>
      </c>
      <c r="B409" s="231" t="s">
        <v>766</v>
      </c>
      <c r="C409" s="242" t="s">
        <v>767</v>
      </c>
      <c r="D409" s="232" t="s">
        <v>432</v>
      </c>
      <c r="E409" s="233">
        <v>1</v>
      </c>
      <c r="F409" s="234"/>
      <c r="G409" s="235">
        <f>ROUND(E409*F409,2)</f>
        <v>0</v>
      </c>
      <c r="H409" s="234"/>
      <c r="I409" s="235">
        <f>ROUND(E409*H409,2)</f>
        <v>0</v>
      </c>
      <c r="J409" s="234"/>
      <c r="K409" s="235">
        <f>ROUND(E409*J409,2)</f>
        <v>0</v>
      </c>
      <c r="L409" s="235">
        <v>21</v>
      </c>
      <c r="M409" s="235">
        <f>G409*(1+L409/100)</f>
        <v>0</v>
      </c>
      <c r="N409" s="233">
        <v>0</v>
      </c>
      <c r="O409" s="233">
        <f>ROUND(E409*N409,2)</f>
        <v>0</v>
      </c>
      <c r="P409" s="233">
        <v>0</v>
      </c>
      <c r="Q409" s="233">
        <f>ROUND(E409*P409,2)</f>
        <v>0</v>
      </c>
      <c r="R409" s="235"/>
      <c r="S409" s="235" t="s">
        <v>205</v>
      </c>
      <c r="T409" s="236" t="s">
        <v>179</v>
      </c>
      <c r="U409" s="220">
        <v>0</v>
      </c>
      <c r="V409" s="220">
        <f>ROUND(E409*U409,2)</f>
        <v>0</v>
      </c>
      <c r="W409" s="220"/>
      <c r="X409" s="220" t="s">
        <v>206</v>
      </c>
      <c r="Y409" s="220" t="s">
        <v>181</v>
      </c>
      <c r="Z409" s="209"/>
      <c r="AA409" s="209"/>
      <c r="AB409" s="209"/>
      <c r="AC409" s="209"/>
      <c r="AD409" s="209"/>
      <c r="AE409" s="209"/>
      <c r="AF409" s="209"/>
      <c r="AG409" s="209" t="s">
        <v>745</v>
      </c>
      <c r="AH409" s="209"/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2" x14ac:dyDescent="0.25">
      <c r="A410" s="216"/>
      <c r="B410" s="217"/>
      <c r="C410" s="257"/>
      <c r="D410" s="252"/>
      <c r="E410" s="252"/>
      <c r="F410" s="252"/>
      <c r="G410" s="252"/>
      <c r="H410" s="220"/>
      <c r="I410" s="220"/>
      <c r="J410" s="220"/>
      <c r="K410" s="220"/>
      <c r="L410" s="220"/>
      <c r="M410" s="220"/>
      <c r="N410" s="219"/>
      <c r="O410" s="219"/>
      <c r="P410" s="219"/>
      <c r="Q410" s="219"/>
      <c r="R410" s="220"/>
      <c r="S410" s="220"/>
      <c r="T410" s="220"/>
      <c r="U410" s="220"/>
      <c r="V410" s="220"/>
      <c r="W410" s="220"/>
      <c r="X410" s="220"/>
      <c r="Y410" s="220"/>
      <c r="Z410" s="209"/>
      <c r="AA410" s="209"/>
      <c r="AB410" s="209"/>
      <c r="AC410" s="209"/>
      <c r="AD410" s="209"/>
      <c r="AE410" s="209"/>
      <c r="AF410" s="209"/>
      <c r="AG410" s="209" t="s">
        <v>185</v>
      </c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30">
        <v>163</v>
      </c>
      <c r="B411" s="231" t="s">
        <v>768</v>
      </c>
      <c r="C411" s="242" t="s">
        <v>769</v>
      </c>
      <c r="D411" s="232" t="s">
        <v>432</v>
      </c>
      <c r="E411" s="233">
        <v>1</v>
      </c>
      <c r="F411" s="234"/>
      <c r="G411" s="235">
        <f>ROUND(E411*F411,2)</f>
        <v>0</v>
      </c>
      <c r="H411" s="234"/>
      <c r="I411" s="235">
        <f>ROUND(E411*H411,2)</f>
        <v>0</v>
      </c>
      <c r="J411" s="234"/>
      <c r="K411" s="235">
        <f>ROUND(E411*J411,2)</f>
        <v>0</v>
      </c>
      <c r="L411" s="235">
        <v>21</v>
      </c>
      <c r="M411" s="235">
        <f>G411*(1+L411/100)</f>
        <v>0</v>
      </c>
      <c r="N411" s="233">
        <v>0</v>
      </c>
      <c r="O411" s="233">
        <f>ROUND(E411*N411,2)</f>
        <v>0</v>
      </c>
      <c r="P411" s="233">
        <v>0</v>
      </c>
      <c r="Q411" s="233">
        <f>ROUND(E411*P411,2)</f>
        <v>0</v>
      </c>
      <c r="R411" s="235"/>
      <c r="S411" s="235" t="s">
        <v>205</v>
      </c>
      <c r="T411" s="236" t="s">
        <v>179</v>
      </c>
      <c r="U411" s="220">
        <v>0</v>
      </c>
      <c r="V411" s="220">
        <f>ROUND(E411*U411,2)</f>
        <v>0</v>
      </c>
      <c r="W411" s="220"/>
      <c r="X411" s="220" t="s">
        <v>377</v>
      </c>
      <c r="Y411" s="220" t="s">
        <v>181</v>
      </c>
      <c r="Z411" s="209"/>
      <c r="AA411" s="209"/>
      <c r="AB411" s="209"/>
      <c r="AC411" s="209"/>
      <c r="AD411" s="209"/>
      <c r="AE411" s="209"/>
      <c r="AF411" s="209"/>
      <c r="AG411" s="209" t="s">
        <v>464</v>
      </c>
      <c r="AH411" s="209"/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2" x14ac:dyDescent="0.25">
      <c r="A412" s="216"/>
      <c r="B412" s="217"/>
      <c r="C412" s="257"/>
      <c r="D412" s="252"/>
      <c r="E412" s="252"/>
      <c r="F412" s="252"/>
      <c r="G412" s="252"/>
      <c r="H412" s="220"/>
      <c r="I412" s="220"/>
      <c r="J412" s="220"/>
      <c r="K412" s="220"/>
      <c r="L412" s="220"/>
      <c r="M412" s="220"/>
      <c r="N412" s="219"/>
      <c r="O412" s="219"/>
      <c r="P412" s="219"/>
      <c r="Q412" s="219"/>
      <c r="R412" s="220"/>
      <c r="S412" s="220"/>
      <c r="T412" s="220"/>
      <c r="U412" s="220"/>
      <c r="V412" s="220"/>
      <c r="W412" s="220"/>
      <c r="X412" s="220"/>
      <c r="Y412" s="220"/>
      <c r="Z412" s="209"/>
      <c r="AA412" s="209"/>
      <c r="AB412" s="209"/>
      <c r="AC412" s="209"/>
      <c r="AD412" s="209"/>
      <c r="AE412" s="209"/>
      <c r="AF412" s="209"/>
      <c r="AG412" s="209" t="s">
        <v>185</v>
      </c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x14ac:dyDescent="0.25">
      <c r="A413" s="3"/>
      <c r="B413" s="4"/>
      <c r="C413" s="245"/>
      <c r="D413" s="6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AE413">
        <v>12</v>
      </c>
      <c r="AF413">
        <v>21</v>
      </c>
      <c r="AG413" t="s">
        <v>159</v>
      </c>
    </row>
    <row r="414" spans="1:60" x14ac:dyDescent="0.25">
      <c r="A414" s="212"/>
      <c r="B414" s="213" t="s">
        <v>29</v>
      </c>
      <c r="C414" s="246"/>
      <c r="D414" s="214"/>
      <c r="E414" s="215"/>
      <c r="F414" s="215"/>
      <c r="G414" s="229">
        <f>G8+G15+G49+G89+G111+G148+G172+G207+G223+G232+G283+G320+G350+G359+G386</f>
        <v>0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AE414">
        <f>SUMIF(L7:L412,AE413,G7:G412)</f>
        <v>0</v>
      </c>
      <c r="AF414">
        <f>SUMIF(L7:L412,AF413,G7:G412)</f>
        <v>0</v>
      </c>
      <c r="AG414" t="s">
        <v>201</v>
      </c>
    </row>
    <row r="415" spans="1:60" x14ac:dyDescent="0.25">
      <c r="C415" s="247"/>
      <c r="D415" s="10"/>
      <c r="AG415" t="s">
        <v>202</v>
      </c>
    </row>
    <row r="416" spans="1:60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FrA8NI4VnDPq8jOa0ujpKAgfa7SIRYOS8/LFCe8wG7iwH2CyVlGbOo4p7vwn+xBosvTnCc/QsdmOYM3HNURvPg==" saltValue="fPBWwVK9lmagpi3L7KFh7g==" spinCount="100000" sheet="1" formatRows="0"/>
  <mergeCells count="231">
    <mergeCell ref="C408:G408"/>
    <mergeCell ref="C410:G410"/>
    <mergeCell ref="C412:G412"/>
    <mergeCell ref="C396:G396"/>
    <mergeCell ref="C398:G398"/>
    <mergeCell ref="C400:G400"/>
    <mergeCell ref="C402:G402"/>
    <mergeCell ref="C404:G404"/>
    <mergeCell ref="C406:G406"/>
    <mergeCell ref="C383:G383"/>
    <mergeCell ref="C385:G385"/>
    <mergeCell ref="C388:G388"/>
    <mergeCell ref="C390:G390"/>
    <mergeCell ref="C392:G392"/>
    <mergeCell ref="C394:G394"/>
    <mergeCell ref="C371:G371"/>
    <mergeCell ref="C373:G373"/>
    <mergeCell ref="C375:G375"/>
    <mergeCell ref="C377:G377"/>
    <mergeCell ref="C379:G379"/>
    <mergeCell ref="C381:G381"/>
    <mergeCell ref="C358:G358"/>
    <mergeCell ref="C361:G361"/>
    <mergeCell ref="C363:G363"/>
    <mergeCell ref="C365:G365"/>
    <mergeCell ref="C367:G367"/>
    <mergeCell ref="C369:G369"/>
    <mergeCell ref="C346:G346"/>
    <mergeCell ref="C348:G348"/>
    <mergeCell ref="C349:G349"/>
    <mergeCell ref="C352:G352"/>
    <mergeCell ref="C354:G354"/>
    <mergeCell ref="C356:G356"/>
    <mergeCell ref="C337:G337"/>
    <mergeCell ref="C338:G338"/>
    <mergeCell ref="C340:G340"/>
    <mergeCell ref="C341:G341"/>
    <mergeCell ref="C343:G343"/>
    <mergeCell ref="C344:G344"/>
    <mergeCell ref="C328:G328"/>
    <mergeCell ref="C329:G329"/>
    <mergeCell ref="C331:G331"/>
    <mergeCell ref="C332:G332"/>
    <mergeCell ref="C334:G334"/>
    <mergeCell ref="C335:G335"/>
    <mergeCell ref="C318:G318"/>
    <mergeCell ref="C319:G319"/>
    <mergeCell ref="C322:G322"/>
    <mergeCell ref="C323:G323"/>
    <mergeCell ref="C325:G325"/>
    <mergeCell ref="C326:G326"/>
    <mergeCell ref="C307:G307"/>
    <mergeCell ref="C309:G309"/>
    <mergeCell ref="C311:G311"/>
    <mergeCell ref="C313:G313"/>
    <mergeCell ref="C314:G314"/>
    <mergeCell ref="C316:G316"/>
    <mergeCell ref="C295:G295"/>
    <mergeCell ref="C297:G297"/>
    <mergeCell ref="C299:G299"/>
    <mergeCell ref="C301:G301"/>
    <mergeCell ref="C303:G303"/>
    <mergeCell ref="C305:G305"/>
    <mergeCell ref="C282:G282"/>
    <mergeCell ref="C285:G285"/>
    <mergeCell ref="C287:G287"/>
    <mergeCell ref="C289:G289"/>
    <mergeCell ref="C291:G291"/>
    <mergeCell ref="C293:G293"/>
    <mergeCell ref="C270:G270"/>
    <mergeCell ref="C272:G272"/>
    <mergeCell ref="C274:G274"/>
    <mergeCell ref="C276:G276"/>
    <mergeCell ref="C278:G278"/>
    <mergeCell ref="C280:G280"/>
    <mergeCell ref="C258:G258"/>
    <mergeCell ref="C260:G260"/>
    <mergeCell ref="C262:G262"/>
    <mergeCell ref="C264:G264"/>
    <mergeCell ref="C266:G266"/>
    <mergeCell ref="C268:G268"/>
    <mergeCell ref="C246:G246"/>
    <mergeCell ref="C248:G248"/>
    <mergeCell ref="C250:G250"/>
    <mergeCell ref="C252:G252"/>
    <mergeCell ref="C254:G254"/>
    <mergeCell ref="C256:G256"/>
    <mergeCell ref="C234:G234"/>
    <mergeCell ref="C236:G236"/>
    <mergeCell ref="C238:G238"/>
    <mergeCell ref="C240:G240"/>
    <mergeCell ref="C242:G242"/>
    <mergeCell ref="C244:G244"/>
    <mergeCell ref="C221:G221"/>
    <mergeCell ref="C222:G222"/>
    <mergeCell ref="C225:G225"/>
    <mergeCell ref="C227:G227"/>
    <mergeCell ref="C229:G229"/>
    <mergeCell ref="C231:G231"/>
    <mergeCell ref="C212:G212"/>
    <mergeCell ref="C213:G213"/>
    <mergeCell ref="C215:G215"/>
    <mergeCell ref="C216:G216"/>
    <mergeCell ref="C218:G218"/>
    <mergeCell ref="C219:G219"/>
    <mergeCell ref="C200:G200"/>
    <mergeCell ref="C202:G202"/>
    <mergeCell ref="C204:G204"/>
    <mergeCell ref="C206:G206"/>
    <mergeCell ref="C209:G209"/>
    <mergeCell ref="C210:G210"/>
    <mergeCell ref="C190:G190"/>
    <mergeCell ref="C191:G191"/>
    <mergeCell ref="C193:G193"/>
    <mergeCell ref="C194:G194"/>
    <mergeCell ref="C196:G196"/>
    <mergeCell ref="C198:G198"/>
    <mergeCell ref="C179:G179"/>
    <mergeCell ref="C181:G181"/>
    <mergeCell ref="C183:G183"/>
    <mergeCell ref="C185:G185"/>
    <mergeCell ref="C187:G187"/>
    <mergeCell ref="C188:G188"/>
    <mergeCell ref="C168:G168"/>
    <mergeCell ref="C169:G169"/>
    <mergeCell ref="C171:G171"/>
    <mergeCell ref="C174:G174"/>
    <mergeCell ref="C175:G175"/>
    <mergeCell ref="C177:G177"/>
    <mergeCell ref="C159:G159"/>
    <mergeCell ref="C160:G160"/>
    <mergeCell ref="C162:G162"/>
    <mergeCell ref="C163:G163"/>
    <mergeCell ref="C165:G165"/>
    <mergeCell ref="C166:G166"/>
    <mergeCell ref="C150:G150"/>
    <mergeCell ref="C151:G151"/>
    <mergeCell ref="C153:G153"/>
    <mergeCell ref="C154:G154"/>
    <mergeCell ref="C156:G156"/>
    <mergeCell ref="C157:G157"/>
    <mergeCell ref="C140:G140"/>
    <mergeCell ref="C141:G141"/>
    <mergeCell ref="C143:G143"/>
    <mergeCell ref="C144:G144"/>
    <mergeCell ref="C146:G146"/>
    <mergeCell ref="C147:G147"/>
    <mergeCell ref="C131:G131"/>
    <mergeCell ref="C132:G132"/>
    <mergeCell ref="C134:G134"/>
    <mergeCell ref="C135:G135"/>
    <mergeCell ref="C137:G137"/>
    <mergeCell ref="C138:G138"/>
    <mergeCell ref="C122:G122"/>
    <mergeCell ref="C123:G123"/>
    <mergeCell ref="C125:G125"/>
    <mergeCell ref="C126:G126"/>
    <mergeCell ref="C128:G128"/>
    <mergeCell ref="C129:G129"/>
    <mergeCell ref="C113:G113"/>
    <mergeCell ref="C114:G114"/>
    <mergeCell ref="C116:G116"/>
    <mergeCell ref="C117:G117"/>
    <mergeCell ref="C119:G119"/>
    <mergeCell ref="C120:G120"/>
    <mergeCell ref="C103:G103"/>
    <mergeCell ref="C104:G104"/>
    <mergeCell ref="C106:G106"/>
    <mergeCell ref="C107:G107"/>
    <mergeCell ref="C109:G109"/>
    <mergeCell ref="C110:G110"/>
    <mergeCell ref="C94:G94"/>
    <mergeCell ref="C95:G95"/>
    <mergeCell ref="C97:G97"/>
    <mergeCell ref="C98:G98"/>
    <mergeCell ref="C100:G100"/>
    <mergeCell ref="C101:G101"/>
    <mergeCell ref="C84:G84"/>
    <mergeCell ref="C85:G85"/>
    <mergeCell ref="C87:G87"/>
    <mergeCell ref="C88:G88"/>
    <mergeCell ref="C91:G91"/>
    <mergeCell ref="C92:G92"/>
    <mergeCell ref="C75:G75"/>
    <mergeCell ref="C76:G76"/>
    <mergeCell ref="C78:G78"/>
    <mergeCell ref="C79:G79"/>
    <mergeCell ref="C81:G81"/>
    <mergeCell ref="C82:G82"/>
    <mergeCell ref="C66:G66"/>
    <mergeCell ref="C67:G67"/>
    <mergeCell ref="C69:G69"/>
    <mergeCell ref="C70:G70"/>
    <mergeCell ref="C72:G72"/>
    <mergeCell ref="C73:G73"/>
    <mergeCell ref="C57:G57"/>
    <mergeCell ref="C58:G58"/>
    <mergeCell ref="C60:G60"/>
    <mergeCell ref="C61:G61"/>
    <mergeCell ref="C63:G63"/>
    <mergeCell ref="C64:G64"/>
    <mergeCell ref="C46:G46"/>
    <mergeCell ref="C48:G48"/>
    <mergeCell ref="C51:G51"/>
    <mergeCell ref="C52:G52"/>
    <mergeCell ref="C54:G54"/>
    <mergeCell ref="C55:G55"/>
    <mergeCell ref="C37:G37"/>
    <mergeCell ref="C38:G38"/>
    <mergeCell ref="C40:G40"/>
    <mergeCell ref="C41:G41"/>
    <mergeCell ref="C43:G43"/>
    <mergeCell ref="C45:G45"/>
    <mergeCell ref="C26:G26"/>
    <mergeCell ref="C28:G28"/>
    <mergeCell ref="C30:G30"/>
    <mergeCell ref="C32:G32"/>
    <mergeCell ref="C34:G34"/>
    <mergeCell ref="C35:G35"/>
    <mergeCell ref="C14:G14"/>
    <mergeCell ref="C17:G17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A0B7-9582-47E9-98D7-2B522C77961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203</v>
      </c>
      <c r="B1" s="194"/>
      <c r="C1" s="194"/>
      <c r="D1" s="194"/>
      <c r="E1" s="194"/>
      <c r="F1" s="194"/>
      <c r="G1" s="194"/>
      <c r="AG1" t="s">
        <v>146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147</v>
      </c>
    </row>
    <row r="3" spans="1:60" ht="25.05" customHeight="1" x14ac:dyDescent="0.25">
      <c r="A3" s="195" t="s">
        <v>8</v>
      </c>
      <c r="B3" s="49" t="s">
        <v>48</v>
      </c>
      <c r="C3" s="198" t="s">
        <v>42</v>
      </c>
      <c r="D3" s="196"/>
      <c r="E3" s="196"/>
      <c r="F3" s="196"/>
      <c r="G3" s="197"/>
      <c r="AC3" s="173" t="s">
        <v>147</v>
      </c>
      <c r="AG3" t="s">
        <v>149</v>
      </c>
    </row>
    <row r="4" spans="1:60" ht="25.05" customHeight="1" x14ac:dyDescent="0.25">
      <c r="A4" s="199" t="s">
        <v>9</v>
      </c>
      <c r="B4" s="200" t="s">
        <v>53</v>
      </c>
      <c r="C4" s="201" t="s">
        <v>54</v>
      </c>
      <c r="D4" s="202"/>
      <c r="E4" s="202"/>
      <c r="F4" s="202"/>
      <c r="G4" s="203"/>
      <c r="AG4" t="s">
        <v>150</v>
      </c>
    </row>
    <row r="5" spans="1:60" x14ac:dyDescent="0.25">
      <c r="D5" s="10"/>
    </row>
    <row r="6" spans="1:60" ht="39.6" x14ac:dyDescent="0.25">
      <c r="A6" s="205" t="s">
        <v>151</v>
      </c>
      <c r="B6" s="207" t="s">
        <v>152</v>
      </c>
      <c r="C6" s="207" t="s">
        <v>153</v>
      </c>
      <c r="D6" s="206" t="s">
        <v>154</v>
      </c>
      <c r="E6" s="205" t="s">
        <v>155</v>
      </c>
      <c r="F6" s="204" t="s">
        <v>156</v>
      </c>
      <c r="G6" s="205" t="s">
        <v>29</v>
      </c>
      <c r="H6" s="208" t="s">
        <v>30</v>
      </c>
      <c r="I6" s="208" t="s">
        <v>157</v>
      </c>
      <c r="J6" s="208" t="s">
        <v>31</v>
      </c>
      <c r="K6" s="208" t="s">
        <v>158</v>
      </c>
      <c r="L6" s="208" t="s">
        <v>159</v>
      </c>
      <c r="M6" s="208" t="s">
        <v>160</v>
      </c>
      <c r="N6" s="208" t="s">
        <v>161</v>
      </c>
      <c r="O6" s="208" t="s">
        <v>162</v>
      </c>
      <c r="P6" s="208" t="s">
        <v>163</v>
      </c>
      <c r="Q6" s="208" t="s">
        <v>164</v>
      </c>
      <c r="R6" s="208" t="s">
        <v>165</v>
      </c>
      <c r="S6" s="208" t="s">
        <v>166</v>
      </c>
      <c r="T6" s="208" t="s">
        <v>167</v>
      </c>
      <c r="U6" s="208" t="s">
        <v>168</v>
      </c>
      <c r="V6" s="208" t="s">
        <v>169</v>
      </c>
      <c r="W6" s="208" t="s">
        <v>170</v>
      </c>
      <c r="X6" s="208" t="s">
        <v>171</v>
      </c>
      <c r="Y6" s="208" t="s">
        <v>172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173</v>
      </c>
      <c r="B8" s="224" t="s">
        <v>89</v>
      </c>
      <c r="C8" s="241" t="s">
        <v>90</v>
      </c>
      <c r="D8" s="225"/>
      <c r="E8" s="226"/>
      <c r="F8" s="227"/>
      <c r="G8" s="227">
        <f>SUMIF(AG9:AG28,"&lt;&gt;NOR",G9:G28)</f>
        <v>0</v>
      </c>
      <c r="H8" s="227"/>
      <c r="I8" s="227">
        <f>SUM(I9:I28)</f>
        <v>0</v>
      </c>
      <c r="J8" s="227"/>
      <c r="K8" s="227">
        <f>SUM(K9:K28)</f>
        <v>0</v>
      </c>
      <c r="L8" s="227"/>
      <c r="M8" s="227">
        <f>SUM(M9:M28)</f>
        <v>0</v>
      </c>
      <c r="N8" s="226"/>
      <c r="O8" s="226">
        <f>SUM(O9:O28)</f>
        <v>0</v>
      </c>
      <c r="P8" s="226"/>
      <c r="Q8" s="226">
        <f>SUM(Q9:Q28)</f>
        <v>0</v>
      </c>
      <c r="R8" s="227"/>
      <c r="S8" s="227"/>
      <c r="T8" s="228"/>
      <c r="U8" s="222"/>
      <c r="V8" s="222">
        <f>SUM(V9:V28)</f>
        <v>0</v>
      </c>
      <c r="W8" s="222"/>
      <c r="X8" s="222"/>
      <c r="Y8" s="222"/>
      <c r="AG8" t="s">
        <v>174</v>
      </c>
    </row>
    <row r="9" spans="1:60" outlineLevel="1" x14ac:dyDescent="0.25">
      <c r="A9" s="230">
        <v>1</v>
      </c>
      <c r="B9" s="231" t="s">
        <v>430</v>
      </c>
      <c r="C9" s="242" t="s">
        <v>770</v>
      </c>
      <c r="D9" s="232" t="s">
        <v>322</v>
      </c>
      <c r="E9" s="233">
        <v>1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205</v>
      </c>
      <c r="T9" s="236" t="s">
        <v>179</v>
      </c>
      <c r="U9" s="220">
        <v>0</v>
      </c>
      <c r="V9" s="220">
        <f>ROUND(E9*U9,2)</f>
        <v>0</v>
      </c>
      <c r="W9" s="220"/>
      <c r="X9" s="220" t="s">
        <v>206</v>
      </c>
      <c r="Y9" s="220" t="s">
        <v>181</v>
      </c>
      <c r="Z9" s="209"/>
      <c r="AA9" s="209"/>
      <c r="AB9" s="209"/>
      <c r="AC9" s="209"/>
      <c r="AD9" s="209"/>
      <c r="AE9" s="209"/>
      <c r="AF9" s="209"/>
      <c r="AG9" s="209" t="s">
        <v>342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7"/>
      <c r="D10" s="252"/>
      <c r="E10" s="252"/>
      <c r="F10" s="252"/>
      <c r="G10" s="252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185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ht="20.399999999999999" outlineLevel="1" x14ac:dyDescent="0.25">
      <c r="A11" s="230">
        <v>2</v>
      </c>
      <c r="B11" s="231" t="s">
        <v>434</v>
      </c>
      <c r="C11" s="242" t="s">
        <v>771</v>
      </c>
      <c r="D11" s="232" t="s">
        <v>322</v>
      </c>
      <c r="E11" s="233">
        <v>1</v>
      </c>
      <c r="F11" s="234"/>
      <c r="G11" s="235">
        <f>ROUND(E11*F11,2)</f>
        <v>0</v>
      </c>
      <c r="H11" s="234"/>
      <c r="I11" s="235">
        <f>ROUND(E11*H11,2)</f>
        <v>0</v>
      </c>
      <c r="J11" s="234"/>
      <c r="K11" s="235">
        <f>ROUND(E11*J11,2)</f>
        <v>0</v>
      </c>
      <c r="L11" s="235">
        <v>21</v>
      </c>
      <c r="M11" s="235">
        <f>G11*(1+L11/100)</f>
        <v>0</v>
      </c>
      <c r="N11" s="233">
        <v>0</v>
      </c>
      <c r="O11" s="233">
        <f>ROUND(E11*N11,2)</f>
        <v>0</v>
      </c>
      <c r="P11" s="233">
        <v>0</v>
      </c>
      <c r="Q11" s="233">
        <f>ROUND(E11*P11,2)</f>
        <v>0</v>
      </c>
      <c r="R11" s="235"/>
      <c r="S11" s="235" t="s">
        <v>205</v>
      </c>
      <c r="T11" s="236" t="s">
        <v>179</v>
      </c>
      <c r="U11" s="220">
        <v>0</v>
      </c>
      <c r="V11" s="220">
        <f>ROUND(E11*U11,2)</f>
        <v>0</v>
      </c>
      <c r="W11" s="220"/>
      <c r="X11" s="220" t="s">
        <v>206</v>
      </c>
      <c r="Y11" s="220" t="s">
        <v>181</v>
      </c>
      <c r="Z11" s="209"/>
      <c r="AA11" s="209"/>
      <c r="AB11" s="209"/>
      <c r="AC11" s="209"/>
      <c r="AD11" s="209"/>
      <c r="AE11" s="209"/>
      <c r="AF11" s="209"/>
      <c r="AG11" s="209" t="s">
        <v>342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2" x14ac:dyDescent="0.25">
      <c r="A12" s="216"/>
      <c r="B12" s="217"/>
      <c r="C12" s="257"/>
      <c r="D12" s="252"/>
      <c r="E12" s="252"/>
      <c r="F12" s="252"/>
      <c r="G12" s="252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185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30">
        <v>3</v>
      </c>
      <c r="B13" s="231" t="s">
        <v>436</v>
      </c>
      <c r="C13" s="242" t="s">
        <v>772</v>
      </c>
      <c r="D13" s="232" t="s">
        <v>322</v>
      </c>
      <c r="E13" s="233">
        <v>4</v>
      </c>
      <c r="F13" s="234"/>
      <c r="G13" s="235">
        <f>ROUND(E13*F13,2)</f>
        <v>0</v>
      </c>
      <c r="H13" s="234"/>
      <c r="I13" s="235">
        <f>ROUND(E13*H13,2)</f>
        <v>0</v>
      </c>
      <c r="J13" s="234"/>
      <c r="K13" s="235">
        <f>ROUND(E13*J13,2)</f>
        <v>0</v>
      </c>
      <c r="L13" s="235">
        <v>21</v>
      </c>
      <c r="M13" s="235">
        <f>G13*(1+L13/100)</f>
        <v>0</v>
      </c>
      <c r="N13" s="233">
        <v>0</v>
      </c>
      <c r="O13" s="233">
        <f>ROUND(E13*N13,2)</f>
        <v>0</v>
      </c>
      <c r="P13" s="233">
        <v>0</v>
      </c>
      <c r="Q13" s="233">
        <f>ROUND(E13*P13,2)</f>
        <v>0</v>
      </c>
      <c r="R13" s="235"/>
      <c r="S13" s="235" t="s">
        <v>205</v>
      </c>
      <c r="T13" s="236" t="s">
        <v>179</v>
      </c>
      <c r="U13" s="220">
        <v>0</v>
      </c>
      <c r="V13" s="220">
        <f>ROUND(E13*U13,2)</f>
        <v>0</v>
      </c>
      <c r="W13" s="220"/>
      <c r="X13" s="220" t="s">
        <v>206</v>
      </c>
      <c r="Y13" s="220" t="s">
        <v>181</v>
      </c>
      <c r="Z13" s="209"/>
      <c r="AA13" s="209"/>
      <c r="AB13" s="209"/>
      <c r="AC13" s="209"/>
      <c r="AD13" s="209"/>
      <c r="AE13" s="209"/>
      <c r="AF13" s="209"/>
      <c r="AG13" s="209" t="s">
        <v>342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57"/>
      <c r="D14" s="252"/>
      <c r="E14" s="252"/>
      <c r="F14" s="252"/>
      <c r="G14" s="252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185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30">
        <v>4</v>
      </c>
      <c r="B15" s="231" t="s">
        <v>438</v>
      </c>
      <c r="C15" s="242" t="s">
        <v>773</v>
      </c>
      <c r="D15" s="232" t="s">
        <v>322</v>
      </c>
      <c r="E15" s="233">
        <v>2</v>
      </c>
      <c r="F15" s="234"/>
      <c r="G15" s="235">
        <f>ROUND(E15*F15,2)</f>
        <v>0</v>
      </c>
      <c r="H15" s="234"/>
      <c r="I15" s="235">
        <f>ROUND(E15*H15,2)</f>
        <v>0</v>
      </c>
      <c r="J15" s="234"/>
      <c r="K15" s="235">
        <f>ROUND(E15*J15,2)</f>
        <v>0</v>
      </c>
      <c r="L15" s="235">
        <v>21</v>
      </c>
      <c r="M15" s="235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5"/>
      <c r="S15" s="235" t="s">
        <v>205</v>
      </c>
      <c r="T15" s="236" t="s">
        <v>179</v>
      </c>
      <c r="U15" s="220">
        <v>0</v>
      </c>
      <c r="V15" s="220">
        <f>ROUND(E15*U15,2)</f>
        <v>0</v>
      </c>
      <c r="W15" s="220"/>
      <c r="X15" s="220" t="s">
        <v>206</v>
      </c>
      <c r="Y15" s="220" t="s">
        <v>181</v>
      </c>
      <c r="Z15" s="209"/>
      <c r="AA15" s="209"/>
      <c r="AB15" s="209"/>
      <c r="AC15" s="209"/>
      <c r="AD15" s="209"/>
      <c r="AE15" s="209"/>
      <c r="AF15" s="209"/>
      <c r="AG15" s="209" t="s">
        <v>342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57"/>
      <c r="D16" s="252"/>
      <c r="E16" s="252"/>
      <c r="F16" s="252"/>
      <c r="G16" s="252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185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30">
        <v>5</v>
      </c>
      <c r="B17" s="231" t="s">
        <v>440</v>
      </c>
      <c r="C17" s="242" t="s">
        <v>774</v>
      </c>
      <c r="D17" s="232" t="s">
        <v>322</v>
      </c>
      <c r="E17" s="233">
        <v>4</v>
      </c>
      <c r="F17" s="234"/>
      <c r="G17" s="235">
        <f>ROUND(E17*F17,2)</f>
        <v>0</v>
      </c>
      <c r="H17" s="234"/>
      <c r="I17" s="235">
        <f>ROUND(E17*H17,2)</f>
        <v>0</v>
      </c>
      <c r="J17" s="234"/>
      <c r="K17" s="235">
        <f>ROUND(E17*J17,2)</f>
        <v>0</v>
      </c>
      <c r="L17" s="235">
        <v>21</v>
      </c>
      <c r="M17" s="235">
        <f>G17*(1+L17/100)</f>
        <v>0</v>
      </c>
      <c r="N17" s="233">
        <v>0</v>
      </c>
      <c r="O17" s="233">
        <f>ROUND(E17*N17,2)</f>
        <v>0</v>
      </c>
      <c r="P17" s="233">
        <v>0</v>
      </c>
      <c r="Q17" s="233">
        <f>ROUND(E17*P17,2)</f>
        <v>0</v>
      </c>
      <c r="R17" s="235"/>
      <c r="S17" s="235" t="s">
        <v>205</v>
      </c>
      <c r="T17" s="236" t="s">
        <v>179</v>
      </c>
      <c r="U17" s="220">
        <v>0</v>
      </c>
      <c r="V17" s="220">
        <f>ROUND(E17*U17,2)</f>
        <v>0</v>
      </c>
      <c r="W17" s="220"/>
      <c r="X17" s="220" t="s">
        <v>206</v>
      </c>
      <c r="Y17" s="220" t="s">
        <v>181</v>
      </c>
      <c r="Z17" s="209"/>
      <c r="AA17" s="209"/>
      <c r="AB17" s="209"/>
      <c r="AC17" s="209"/>
      <c r="AD17" s="209"/>
      <c r="AE17" s="209"/>
      <c r="AF17" s="209"/>
      <c r="AG17" s="209" t="s">
        <v>342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2" x14ac:dyDescent="0.25">
      <c r="A18" s="216"/>
      <c r="B18" s="217"/>
      <c r="C18" s="257"/>
      <c r="D18" s="252"/>
      <c r="E18" s="252"/>
      <c r="F18" s="252"/>
      <c r="G18" s="252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185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30">
        <v>6</v>
      </c>
      <c r="B19" s="231" t="s">
        <v>442</v>
      </c>
      <c r="C19" s="242" t="s">
        <v>775</v>
      </c>
      <c r="D19" s="232" t="s">
        <v>332</v>
      </c>
      <c r="E19" s="233">
        <v>1</v>
      </c>
      <c r="F19" s="234"/>
      <c r="G19" s="235">
        <f>ROUND(E19*F19,2)</f>
        <v>0</v>
      </c>
      <c r="H19" s="234"/>
      <c r="I19" s="235">
        <f>ROUND(E19*H19,2)</f>
        <v>0</v>
      </c>
      <c r="J19" s="234"/>
      <c r="K19" s="235">
        <f>ROUND(E19*J19,2)</f>
        <v>0</v>
      </c>
      <c r="L19" s="235">
        <v>21</v>
      </c>
      <c r="M19" s="235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5"/>
      <c r="S19" s="235" t="s">
        <v>205</v>
      </c>
      <c r="T19" s="236" t="s">
        <v>179</v>
      </c>
      <c r="U19" s="220">
        <v>0</v>
      </c>
      <c r="V19" s="220">
        <f>ROUND(E19*U19,2)</f>
        <v>0</v>
      </c>
      <c r="W19" s="220"/>
      <c r="X19" s="220" t="s">
        <v>206</v>
      </c>
      <c r="Y19" s="220" t="s">
        <v>181</v>
      </c>
      <c r="Z19" s="209"/>
      <c r="AA19" s="209"/>
      <c r="AB19" s="209"/>
      <c r="AC19" s="209"/>
      <c r="AD19" s="209"/>
      <c r="AE19" s="209"/>
      <c r="AF19" s="209"/>
      <c r="AG19" s="209" t="s">
        <v>342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57"/>
      <c r="D20" s="252"/>
      <c r="E20" s="252"/>
      <c r="F20" s="252"/>
      <c r="G20" s="252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185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0">
        <v>7</v>
      </c>
      <c r="B21" s="231" t="s">
        <v>444</v>
      </c>
      <c r="C21" s="242" t="s">
        <v>776</v>
      </c>
      <c r="D21" s="232" t="s">
        <v>332</v>
      </c>
      <c r="E21" s="233">
        <v>14</v>
      </c>
      <c r="F21" s="234"/>
      <c r="G21" s="235">
        <f>ROUND(E21*F21,2)</f>
        <v>0</v>
      </c>
      <c r="H21" s="234"/>
      <c r="I21" s="235">
        <f>ROUND(E21*H21,2)</f>
        <v>0</v>
      </c>
      <c r="J21" s="234"/>
      <c r="K21" s="235">
        <f>ROUND(E21*J21,2)</f>
        <v>0</v>
      </c>
      <c r="L21" s="235">
        <v>21</v>
      </c>
      <c r="M21" s="235">
        <f>G21*(1+L21/100)</f>
        <v>0</v>
      </c>
      <c r="N21" s="233">
        <v>0</v>
      </c>
      <c r="O21" s="233">
        <f>ROUND(E21*N21,2)</f>
        <v>0</v>
      </c>
      <c r="P21" s="233">
        <v>0</v>
      </c>
      <c r="Q21" s="233">
        <f>ROUND(E21*P21,2)</f>
        <v>0</v>
      </c>
      <c r="R21" s="235"/>
      <c r="S21" s="235" t="s">
        <v>205</v>
      </c>
      <c r="T21" s="236" t="s">
        <v>179</v>
      </c>
      <c r="U21" s="220">
        <v>0</v>
      </c>
      <c r="V21" s="220">
        <f>ROUND(E21*U21,2)</f>
        <v>0</v>
      </c>
      <c r="W21" s="220"/>
      <c r="X21" s="220" t="s">
        <v>206</v>
      </c>
      <c r="Y21" s="220" t="s">
        <v>181</v>
      </c>
      <c r="Z21" s="209"/>
      <c r="AA21" s="209"/>
      <c r="AB21" s="209"/>
      <c r="AC21" s="209"/>
      <c r="AD21" s="209"/>
      <c r="AE21" s="209"/>
      <c r="AF21" s="209"/>
      <c r="AG21" s="209" t="s">
        <v>342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7"/>
      <c r="D22" s="252"/>
      <c r="E22" s="252"/>
      <c r="F22" s="252"/>
      <c r="G22" s="252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185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0">
        <v>8</v>
      </c>
      <c r="B23" s="231" t="s">
        <v>446</v>
      </c>
      <c r="C23" s="242" t="s">
        <v>777</v>
      </c>
      <c r="D23" s="232" t="s">
        <v>332</v>
      </c>
      <c r="E23" s="233">
        <v>1</v>
      </c>
      <c r="F23" s="234"/>
      <c r="G23" s="235">
        <f>ROUND(E23*F23,2)</f>
        <v>0</v>
      </c>
      <c r="H23" s="234"/>
      <c r="I23" s="235">
        <f>ROUND(E23*H23,2)</f>
        <v>0</v>
      </c>
      <c r="J23" s="234"/>
      <c r="K23" s="235">
        <f>ROUND(E23*J23,2)</f>
        <v>0</v>
      </c>
      <c r="L23" s="235">
        <v>21</v>
      </c>
      <c r="M23" s="235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5"/>
      <c r="S23" s="235" t="s">
        <v>205</v>
      </c>
      <c r="T23" s="236" t="s">
        <v>179</v>
      </c>
      <c r="U23" s="220">
        <v>0</v>
      </c>
      <c r="V23" s="220">
        <f>ROUND(E23*U23,2)</f>
        <v>0</v>
      </c>
      <c r="W23" s="220"/>
      <c r="X23" s="220" t="s">
        <v>206</v>
      </c>
      <c r="Y23" s="220" t="s">
        <v>181</v>
      </c>
      <c r="Z23" s="209"/>
      <c r="AA23" s="209"/>
      <c r="AB23" s="209"/>
      <c r="AC23" s="209"/>
      <c r="AD23" s="209"/>
      <c r="AE23" s="209"/>
      <c r="AF23" s="209"/>
      <c r="AG23" s="209" t="s">
        <v>342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57"/>
      <c r="D24" s="252"/>
      <c r="E24" s="252"/>
      <c r="F24" s="252"/>
      <c r="G24" s="252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185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0">
        <v>9</v>
      </c>
      <c r="B25" s="231" t="s">
        <v>448</v>
      </c>
      <c r="C25" s="242" t="s">
        <v>778</v>
      </c>
      <c r="D25" s="232" t="s">
        <v>332</v>
      </c>
      <c r="E25" s="233">
        <v>16</v>
      </c>
      <c r="F25" s="234"/>
      <c r="G25" s="235">
        <f>ROUND(E25*F25,2)</f>
        <v>0</v>
      </c>
      <c r="H25" s="234"/>
      <c r="I25" s="235">
        <f>ROUND(E25*H25,2)</f>
        <v>0</v>
      </c>
      <c r="J25" s="234"/>
      <c r="K25" s="235">
        <f>ROUND(E25*J25,2)</f>
        <v>0</v>
      </c>
      <c r="L25" s="235">
        <v>21</v>
      </c>
      <c r="M25" s="235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5"/>
      <c r="S25" s="235" t="s">
        <v>205</v>
      </c>
      <c r="T25" s="236" t="s">
        <v>179</v>
      </c>
      <c r="U25" s="220">
        <v>0</v>
      </c>
      <c r="V25" s="220">
        <f>ROUND(E25*U25,2)</f>
        <v>0</v>
      </c>
      <c r="W25" s="220"/>
      <c r="X25" s="220" t="s">
        <v>206</v>
      </c>
      <c r="Y25" s="220" t="s">
        <v>181</v>
      </c>
      <c r="Z25" s="209"/>
      <c r="AA25" s="209"/>
      <c r="AB25" s="209"/>
      <c r="AC25" s="209"/>
      <c r="AD25" s="209"/>
      <c r="AE25" s="209"/>
      <c r="AF25" s="209"/>
      <c r="AG25" s="209" t="s">
        <v>342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57"/>
      <c r="D26" s="252"/>
      <c r="E26" s="252"/>
      <c r="F26" s="252"/>
      <c r="G26" s="252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185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30">
        <v>10</v>
      </c>
      <c r="B27" s="231" t="s">
        <v>462</v>
      </c>
      <c r="C27" s="242" t="s">
        <v>779</v>
      </c>
      <c r="D27" s="232" t="s">
        <v>432</v>
      </c>
      <c r="E27" s="233">
        <v>1</v>
      </c>
      <c r="F27" s="234"/>
      <c r="G27" s="235">
        <f>ROUND(E27*F27,2)</f>
        <v>0</v>
      </c>
      <c r="H27" s="234"/>
      <c r="I27" s="235">
        <f>ROUND(E27*H27,2)</f>
        <v>0</v>
      </c>
      <c r="J27" s="234"/>
      <c r="K27" s="235">
        <f>ROUND(E27*J27,2)</f>
        <v>0</v>
      </c>
      <c r="L27" s="235">
        <v>21</v>
      </c>
      <c r="M27" s="235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5"/>
      <c r="S27" s="235" t="s">
        <v>205</v>
      </c>
      <c r="T27" s="236" t="s">
        <v>179</v>
      </c>
      <c r="U27" s="220">
        <v>0</v>
      </c>
      <c r="V27" s="220">
        <f>ROUND(E27*U27,2)</f>
        <v>0</v>
      </c>
      <c r="W27" s="220"/>
      <c r="X27" s="220" t="s">
        <v>377</v>
      </c>
      <c r="Y27" s="220" t="s">
        <v>181</v>
      </c>
      <c r="Z27" s="209"/>
      <c r="AA27" s="209"/>
      <c r="AB27" s="209"/>
      <c r="AC27" s="209"/>
      <c r="AD27" s="209"/>
      <c r="AE27" s="209"/>
      <c r="AF27" s="209"/>
      <c r="AG27" s="209" t="s">
        <v>464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57"/>
      <c r="D28" s="252"/>
      <c r="E28" s="252"/>
      <c r="F28" s="252"/>
      <c r="G28" s="252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185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x14ac:dyDescent="0.25">
      <c r="A29" s="223" t="s">
        <v>173</v>
      </c>
      <c r="B29" s="224" t="s">
        <v>91</v>
      </c>
      <c r="C29" s="241" t="s">
        <v>92</v>
      </c>
      <c r="D29" s="225"/>
      <c r="E29" s="226"/>
      <c r="F29" s="227"/>
      <c r="G29" s="227">
        <f>SUMIF(AG30:AG35,"&lt;&gt;NOR",G30:G35)</f>
        <v>0</v>
      </c>
      <c r="H29" s="227"/>
      <c r="I29" s="227">
        <f>SUM(I30:I35)</f>
        <v>0</v>
      </c>
      <c r="J29" s="227"/>
      <c r="K29" s="227">
        <f>SUM(K30:K35)</f>
        <v>0</v>
      </c>
      <c r="L29" s="227"/>
      <c r="M29" s="227">
        <f>SUM(M30:M35)</f>
        <v>0</v>
      </c>
      <c r="N29" s="226"/>
      <c r="O29" s="226">
        <f>SUM(O30:O35)</f>
        <v>0</v>
      </c>
      <c r="P29" s="226"/>
      <c r="Q29" s="226">
        <f>SUM(Q30:Q35)</f>
        <v>0</v>
      </c>
      <c r="R29" s="227"/>
      <c r="S29" s="227"/>
      <c r="T29" s="228"/>
      <c r="U29" s="222"/>
      <c r="V29" s="222">
        <f>SUM(V30:V35)</f>
        <v>0</v>
      </c>
      <c r="W29" s="222"/>
      <c r="X29" s="222"/>
      <c r="Y29" s="222"/>
      <c r="AG29" t="s">
        <v>174</v>
      </c>
    </row>
    <row r="30" spans="1:60" outlineLevel="1" x14ac:dyDescent="0.25">
      <c r="A30" s="230">
        <v>11</v>
      </c>
      <c r="B30" s="231" t="s">
        <v>451</v>
      </c>
      <c r="C30" s="242" t="s">
        <v>780</v>
      </c>
      <c r="D30" s="232" t="s">
        <v>432</v>
      </c>
      <c r="E30" s="233">
        <v>1</v>
      </c>
      <c r="F30" s="234"/>
      <c r="G30" s="235">
        <f>ROUND(E30*F30,2)</f>
        <v>0</v>
      </c>
      <c r="H30" s="234"/>
      <c r="I30" s="235">
        <f>ROUND(E30*H30,2)</f>
        <v>0</v>
      </c>
      <c r="J30" s="234"/>
      <c r="K30" s="235">
        <f>ROUND(E30*J30,2)</f>
        <v>0</v>
      </c>
      <c r="L30" s="235">
        <v>21</v>
      </c>
      <c r="M30" s="235">
        <f>G30*(1+L30/100)</f>
        <v>0</v>
      </c>
      <c r="N30" s="233">
        <v>0</v>
      </c>
      <c r="O30" s="233">
        <f>ROUND(E30*N30,2)</f>
        <v>0</v>
      </c>
      <c r="P30" s="233">
        <v>0</v>
      </c>
      <c r="Q30" s="233">
        <f>ROUND(E30*P30,2)</f>
        <v>0</v>
      </c>
      <c r="R30" s="235"/>
      <c r="S30" s="235" t="s">
        <v>205</v>
      </c>
      <c r="T30" s="236" t="s">
        <v>179</v>
      </c>
      <c r="U30" s="220">
        <v>0</v>
      </c>
      <c r="V30" s="220">
        <f>ROUND(E30*U30,2)</f>
        <v>0</v>
      </c>
      <c r="W30" s="220"/>
      <c r="X30" s="220" t="s">
        <v>206</v>
      </c>
      <c r="Y30" s="220" t="s">
        <v>181</v>
      </c>
      <c r="Z30" s="209"/>
      <c r="AA30" s="209"/>
      <c r="AB30" s="209"/>
      <c r="AC30" s="209"/>
      <c r="AD30" s="209"/>
      <c r="AE30" s="209"/>
      <c r="AF30" s="209"/>
      <c r="AG30" s="209" t="s">
        <v>342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2" x14ac:dyDescent="0.25">
      <c r="A31" s="216"/>
      <c r="B31" s="217"/>
      <c r="C31" s="257"/>
      <c r="D31" s="252"/>
      <c r="E31" s="252"/>
      <c r="F31" s="252"/>
      <c r="G31" s="252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185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30">
        <v>12</v>
      </c>
      <c r="B32" s="231" t="s">
        <v>454</v>
      </c>
      <c r="C32" s="242" t="s">
        <v>781</v>
      </c>
      <c r="D32" s="232" t="s">
        <v>432</v>
      </c>
      <c r="E32" s="233">
        <v>1</v>
      </c>
      <c r="F32" s="234"/>
      <c r="G32" s="235">
        <f>ROUND(E32*F32,2)</f>
        <v>0</v>
      </c>
      <c r="H32" s="234"/>
      <c r="I32" s="235">
        <f>ROUND(E32*H32,2)</f>
        <v>0</v>
      </c>
      <c r="J32" s="234"/>
      <c r="K32" s="235">
        <f>ROUND(E32*J32,2)</f>
        <v>0</v>
      </c>
      <c r="L32" s="235">
        <v>21</v>
      </c>
      <c r="M32" s="235">
        <f>G32*(1+L32/100)</f>
        <v>0</v>
      </c>
      <c r="N32" s="233">
        <v>0</v>
      </c>
      <c r="O32" s="233">
        <f>ROUND(E32*N32,2)</f>
        <v>0</v>
      </c>
      <c r="P32" s="233">
        <v>0</v>
      </c>
      <c r="Q32" s="233">
        <f>ROUND(E32*P32,2)</f>
        <v>0</v>
      </c>
      <c r="R32" s="235"/>
      <c r="S32" s="235" t="s">
        <v>205</v>
      </c>
      <c r="T32" s="236" t="s">
        <v>179</v>
      </c>
      <c r="U32" s="220">
        <v>0</v>
      </c>
      <c r="V32" s="220">
        <f>ROUND(E32*U32,2)</f>
        <v>0</v>
      </c>
      <c r="W32" s="220"/>
      <c r="X32" s="220" t="s">
        <v>206</v>
      </c>
      <c r="Y32" s="220" t="s">
        <v>181</v>
      </c>
      <c r="Z32" s="209"/>
      <c r="AA32" s="209"/>
      <c r="AB32" s="209"/>
      <c r="AC32" s="209"/>
      <c r="AD32" s="209"/>
      <c r="AE32" s="209"/>
      <c r="AF32" s="209"/>
      <c r="AG32" s="209" t="s">
        <v>342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16"/>
      <c r="B33" s="217"/>
      <c r="C33" s="257"/>
      <c r="D33" s="252"/>
      <c r="E33" s="252"/>
      <c r="F33" s="252"/>
      <c r="G33" s="252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09"/>
      <c r="AA33" s="209"/>
      <c r="AB33" s="209"/>
      <c r="AC33" s="209"/>
      <c r="AD33" s="209"/>
      <c r="AE33" s="209"/>
      <c r="AF33" s="209"/>
      <c r="AG33" s="209" t="s">
        <v>185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30">
        <v>13</v>
      </c>
      <c r="B34" s="231" t="s">
        <v>457</v>
      </c>
      <c r="C34" s="242" t="s">
        <v>782</v>
      </c>
      <c r="D34" s="232" t="s">
        <v>332</v>
      </c>
      <c r="E34" s="233">
        <v>10</v>
      </c>
      <c r="F34" s="234"/>
      <c r="G34" s="235">
        <f>ROUND(E34*F34,2)</f>
        <v>0</v>
      </c>
      <c r="H34" s="234"/>
      <c r="I34" s="235">
        <f>ROUND(E34*H34,2)</f>
        <v>0</v>
      </c>
      <c r="J34" s="234"/>
      <c r="K34" s="235">
        <f>ROUND(E34*J34,2)</f>
        <v>0</v>
      </c>
      <c r="L34" s="235">
        <v>21</v>
      </c>
      <c r="M34" s="235">
        <f>G34*(1+L34/100)</f>
        <v>0</v>
      </c>
      <c r="N34" s="233">
        <v>0</v>
      </c>
      <c r="O34" s="233">
        <f>ROUND(E34*N34,2)</f>
        <v>0</v>
      </c>
      <c r="P34" s="233">
        <v>0</v>
      </c>
      <c r="Q34" s="233">
        <f>ROUND(E34*P34,2)</f>
        <v>0</v>
      </c>
      <c r="R34" s="235"/>
      <c r="S34" s="235" t="s">
        <v>205</v>
      </c>
      <c r="T34" s="236" t="s">
        <v>179</v>
      </c>
      <c r="U34" s="220">
        <v>0</v>
      </c>
      <c r="V34" s="220">
        <f>ROUND(E34*U34,2)</f>
        <v>0</v>
      </c>
      <c r="W34" s="220"/>
      <c r="X34" s="220" t="s">
        <v>206</v>
      </c>
      <c r="Y34" s="220" t="s">
        <v>181</v>
      </c>
      <c r="Z34" s="209"/>
      <c r="AA34" s="209"/>
      <c r="AB34" s="209"/>
      <c r="AC34" s="209"/>
      <c r="AD34" s="209"/>
      <c r="AE34" s="209"/>
      <c r="AF34" s="209"/>
      <c r="AG34" s="209" t="s">
        <v>342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7"/>
      <c r="D35" s="252"/>
      <c r="E35" s="252"/>
      <c r="F35" s="252"/>
      <c r="G35" s="252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185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x14ac:dyDescent="0.25">
      <c r="A36" s="223" t="s">
        <v>173</v>
      </c>
      <c r="B36" s="224" t="s">
        <v>138</v>
      </c>
      <c r="C36" s="241" t="s">
        <v>139</v>
      </c>
      <c r="D36" s="225"/>
      <c r="E36" s="226"/>
      <c r="F36" s="227"/>
      <c r="G36" s="227">
        <f>SUMIF(AG37:AG46,"&lt;&gt;NOR",G37:G46)</f>
        <v>0</v>
      </c>
      <c r="H36" s="227"/>
      <c r="I36" s="227">
        <f>SUM(I37:I46)</f>
        <v>0</v>
      </c>
      <c r="J36" s="227"/>
      <c r="K36" s="227">
        <f>SUM(K37:K46)</f>
        <v>0</v>
      </c>
      <c r="L36" s="227"/>
      <c r="M36" s="227">
        <f>SUM(M37:M46)</f>
        <v>0</v>
      </c>
      <c r="N36" s="226"/>
      <c r="O36" s="226">
        <f>SUM(O37:O46)</f>
        <v>0</v>
      </c>
      <c r="P36" s="226"/>
      <c r="Q36" s="226">
        <f>SUM(Q37:Q46)</f>
        <v>0</v>
      </c>
      <c r="R36" s="227"/>
      <c r="S36" s="227"/>
      <c r="T36" s="228"/>
      <c r="U36" s="222"/>
      <c r="V36" s="222">
        <f>SUM(V37:V46)</f>
        <v>0</v>
      </c>
      <c r="W36" s="222"/>
      <c r="X36" s="222"/>
      <c r="Y36" s="222"/>
      <c r="AG36" t="s">
        <v>174</v>
      </c>
    </row>
    <row r="37" spans="1:60" outlineLevel="1" x14ac:dyDescent="0.25">
      <c r="A37" s="230">
        <v>14</v>
      </c>
      <c r="B37" s="231" t="s">
        <v>459</v>
      </c>
      <c r="C37" s="242" t="s">
        <v>783</v>
      </c>
      <c r="D37" s="232" t="s">
        <v>432</v>
      </c>
      <c r="E37" s="233">
        <v>1</v>
      </c>
      <c r="F37" s="234"/>
      <c r="G37" s="235">
        <f>ROUND(E37*F37,2)</f>
        <v>0</v>
      </c>
      <c r="H37" s="234"/>
      <c r="I37" s="235">
        <f>ROUND(E37*H37,2)</f>
        <v>0</v>
      </c>
      <c r="J37" s="234"/>
      <c r="K37" s="235">
        <f>ROUND(E37*J37,2)</f>
        <v>0</v>
      </c>
      <c r="L37" s="235">
        <v>21</v>
      </c>
      <c r="M37" s="235">
        <f>G37*(1+L37/100)</f>
        <v>0</v>
      </c>
      <c r="N37" s="233">
        <v>0</v>
      </c>
      <c r="O37" s="233">
        <f>ROUND(E37*N37,2)</f>
        <v>0</v>
      </c>
      <c r="P37" s="233">
        <v>0</v>
      </c>
      <c r="Q37" s="233">
        <f>ROUND(E37*P37,2)</f>
        <v>0</v>
      </c>
      <c r="R37" s="235"/>
      <c r="S37" s="235" t="s">
        <v>205</v>
      </c>
      <c r="T37" s="236" t="s">
        <v>179</v>
      </c>
      <c r="U37" s="220">
        <v>0</v>
      </c>
      <c r="V37" s="220">
        <f>ROUND(E37*U37,2)</f>
        <v>0</v>
      </c>
      <c r="W37" s="220"/>
      <c r="X37" s="220" t="s">
        <v>206</v>
      </c>
      <c r="Y37" s="220" t="s">
        <v>181</v>
      </c>
      <c r="Z37" s="209"/>
      <c r="AA37" s="209"/>
      <c r="AB37" s="209"/>
      <c r="AC37" s="209"/>
      <c r="AD37" s="209"/>
      <c r="AE37" s="209"/>
      <c r="AF37" s="209"/>
      <c r="AG37" s="209" t="s">
        <v>745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16"/>
      <c r="B38" s="217"/>
      <c r="C38" s="257"/>
      <c r="D38" s="252"/>
      <c r="E38" s="252"/>
      <c r="F38" s="252"/>
      <c r="G38" s="252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09"/>
      <c r="AA38" s="209"/>
      <c r="AB38" s="209"/>
      <c r="AC38" s="209"/>
      <c r="AD38" s="209"/>
      <c r="AE38" s="209"/>
      <c r="AF38" s="209"/>
      <c r="AG38" s="209" t="s">
        <v>185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30">
        <v>15</v>
      </c>
      <c r="B39" s="231" t="s">
        <v>465</v>
      </c>
      <c r="C39" s="242" t="s">
        <v>744</v>
      </c>
      <c r="D39" s="232" t="s">
        <v>432</v>
      </c>
      <c r="E39" s="233">
        <v>1</v>
      </c>
      <c r="F39" s="234"/>
      <c r="G39" s="235">
        <f>ROUND(E39*F39,2)</f>
        <v>0</v>
      </c>
      <c r="H39" s="234"/>
      <c r="I39" s="235">
        <f>ROUND(E39*H39,2)</f>
        <v>0</v>
      </c>
      <c r="J39" s="234"/>
      <c r="K39" s="235">
        <f>ROUND(E39*J39,2)</f>
        <v>0</v>
      </c>
      <c r="L39" s="235">
        <v>21</v>
      </c>
      <c r="M39" s="235">
        <f>G39*(1+L39/100)</f>
        <v>0</v>
      </c>
      <c r="N39" s="233">
        <v>0</v>
      </c>
      <c r="O39" s="233">
        <f>ROUND(E39*N39,2)</f>
        <v>0</v>
      </c>
      <c r="P39" s="233">
        <v>0</v>
      </c>
      <c r="Q39" s="233">
        <f>ROUND(E39*P39,2)</f>
        <v>0</v>
      </c>
      <c r="R39" s="235"/>
      <c r="S39" s="235" t="s">
        <v>205</v>
      </c>
      <c r="T39" s="236" t="s">
        <v>179</v>
      </c>
      <c r="U39" s="220">
        <v>0</v>
      </c>
      <c r="V39" s="220">
        <f>ROUND(E39*U39,2)</f>
        <v>0</v>
      </c>
      <c r="W39" s="220"/>
      <c r="X39" s="220" t="s">
        <v>206</v>
      </c>
      <c r="Y39" s="220" t="s">
        <v>181</v>
      </c>
      <c r="Z39" s="209"/>
      <c r="AA39" s="209"/>
      <c r="AB39" s="209"/>
      <c r="AC39" s="209"/>
      <c r="AD39" s="209"/>
      <c r="AE39" s="209"/>
      <c r="AF39" s="209"/>
      <c r="AG39" s="209" t="s">
        <v>745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57"/>
      <c r="D40" s="252"/>
      <c r="E40" s="252"/>
      <c r="F40" s="252"/>
      <c r="G40" s="252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185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30">
        <v>16</v>
      </c>
      <c r="B41" s="231" t="s">
        <v>468</v>
      </c>
      <c r="C41" s="242" t="s">
        <v>761</v>
      </c>
      <c r="D41" s="232" t="s">
        <v>432</v>
      </c>
      <c r="E41" s="233">
        <v>1</v>
      </c>
      <c r="F41" s="234"/>
      <c r="G41" s="235">
        <f>ROUND(E41*F41,2)</f>
        <v>0</v>
      </c>
      <c r="H41" s="234"/>
      <c r="I41" s="235">
        <f>ROUND(E41*H41,2)</f>
        <v>0</v>
      </c>
      <c r="J41" s="234"/>
      <c r="K41" s="235">
        <f>ROUND(E41*J41,2)</f>
        <v>0</v>
      </c>
      <c r="L41" s="235">
        <v>21</v>
      </c>
      <c r="M41" s="235">
        <f>G41*(1+L41/100)</f>
        <v>0</v>
      </c>
      <c r="N41" s="233">
        <v>0</v>
      </c>
      <c r="O41" s="233">
        <f>ROUND(E41*N41,2)</f>
        <v>0</v>
      </c>
      <c r="P41" s="233">
        <v>0</v>
      </c>
      <c r="Q41" s="233">
        <f>ROUND(E41*P41,2)</f>
        <v>0</v>
      </c>
      <c r="R41" s="235"/>
      <c r="S41" s="235" t="s">
        <v>205</v>
      </c>
      <c r="T41" s="236" t="s">
        <v>179</v>
      </c>
      <c r="U41" s="220">
        <v>0</v>
      </c>
      <c r="V41" s="220">
        <f>ROUND(E41*U41,2)</f>
        <v>0</v>
      </c>
      <c r="W41" s="220"/>
      <c r="X41" s="220" t="s">
        <v>206</v>
      </c>
      <c r="Y41" s="220" t="s">
        <v>181</v>
      </c>
      <c r="Z41" s="209"/>
      <c r="AA41" s="209"/>
      <c r="AB41" s="209"/>
      <c r="AC41" s="209"/>
      <c r="AD41" s="209"/>
      <c r="AE41" s="209"/>
      <c r="AF41" s="209"/>
      <c r="AG41" s="209" t="s">
        <v>745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16"/>
      <c r="B42" s="217"/>
      <c r="C42" s="257"/>
      <c r="D42" s="252"/>
      <c r="E42" s="252"/>
      <c r="F42" s="252"/>
      <c r="G42" s="252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09"/>
      <c r="AA42" s="209"/>
      <c r="AB42" s="209"/>
      <c r="AC42" s="209"/>
      <c r="AD42" s="209"/>
      <c r="AE42" s="209"/>
      <c r="AF42" s="209"/>
      <c r="AG42" s="209" t="s">
        <v>185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30">
        <v>17</v>
      </c>
      <c r="B43" s="231" t="s">
        <v>471</v>
      </c>
      <c r="C43" s="242" t="s">
        <v>753</v>
      </c>
      <c r="D43" s="232" t="s">
        <v>432</v>
      </c>
      <c r="E43" s="233">
        <v>1</v>
      </c>
      <c r="F43" s="234"/>
      <c r="G43" s="235">
        <f>ROUND(E43*F43,2)</f>
        <v>0</v>
      </c>
      <c r="H43" s="234"/>
      <c r="I43" s="235">
        <f>ROUND(E43*H43,2)</f>
        <v>0</v>
      </c>
      <c r="J43" s="234"/>
      <c r="K43" s="235">
        <f>ROUND(E43*J43,2)</f>
        <v>0</v>
      </c>
      <c r="L43" s="235">
        <v>21</v>
      </c>
      <c r="M43" s="235">
        <f>G43*(1+L43/100)</f>
        <v>0</v>
      </c>
      <c r="N43" s="233">
        <v>0</v>
      </c>
      <c r="O43" s="233">
        <f>ROUND(E43*N43,2)</f>
        <v>0</v>
      </c>
      <c r="P43" s="233">
        <v>0</v>
      </c>
      <c r="Q43" s="233">
        <f>ROUND(E43*P43,2)</f>
        <v>0</v>
      </c>
      <c r="R43" s="235"/>
      <c r="S43" s="235" t="s">
        <v>205</v>
      </c>
      <c r="T43" s="236" t="s">
        <v>179</v>
      </c>
      <c r="U43" s="220">
        <v>0</v>
      </c>
      <c r="V43" s="220">
        <f>ROUND(E43*U43,2)</f>
        <v>0</v>
      </c>
      <c r="W43" s="220"/>
      <c r="X43" s="220" t="s">
        <v>206</v>
      </c>
      <c r="Y43" s="220" t="s">
        <v>181</v>
      </c>
      <c r="Z43" s="209"/>
      <c r="AA43" s="209"/>
      <c r="AB43" s="209"/>
      <c r="AC43" s="209"/>
      <c r="AD43" s="209"/>
      <c r="AE43" s="209"/>
      <c r="AF43" s="209"/>
      <c r="AG43" s="209" t="s">
        <v>745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5">
      <c r="A44" s="216"/>
      <c r="B44" s="217"/>
      <c r="C44" s="257"/>
      <c r="D44" s="252"/>
      <c r="E44" s="252"/>
      <c r="F44" s="252"/>
      <c r="G44" s="252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09"/>
      <c r="AA44" s="209"/>
      <c r="AB44" s="209"/>
      <c r="AC44" s="209"/>
      <c r="AD44" s="209"/>
      <c r="AE44" s="209"/>
      <c r="AF44" s="209"/>
      <c r="AG44" s="209" t="s">
        <v>185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30">
        <v>18</v>
      </c>
      <c r="B45" s="231" t="s">
        <v>474</v>
      </c>
      <c r="C45" s="242" t="s">
        <v>784</v>
      </c>
      <c r="D45" s="232" t="s">
        <v>432</v>
      </c>
      <c r="E45" s="233">
        <v>1</v>
      </c>
      <c r="F45" s="234"/>
      <c r="G45" s="235">
        <f>ROUND(E45*F45,2)</f>
        <v>0</v>
      </c>
      <c r="H45" s="234"/>
      <c r="I45" s="235">
        <f>ROUND(E45*H45,2)</f>
        <v>0</v>
      </c>
      <c r="J45" s="234"/>
      <c r="K45" s="235">
        <f>ROUND(E45*J45,2)</f>
        <v>0</v>
      </c>
      <c r="L45" s="235">
        <v>21</v>
      </c>
      <c r="M45" s="235">
        <f>G45*(1+L45/100)</f>
        <v>0</v>
      </c>
      <c r="N45" s="233">
        <v>0</v>
      </c>
      <c r="O45" s="233">
        <f>ROUND(E45*N45,2)</f>
        <v>0</v>
      </c>
      <c r="P45" s="233">
        <v>0</v>
      </c>
      <c r="Q45" s="233">
        <f>ROUND(E45*P45,2)</f>
        <v>0</v>
      </c>
      <c r="R45" s="235"/>
      <c r="S45" s="235" t="s">
        <v>205</v>
      </c>
      <c r="T45" s="236" t="s">
        <v>179</v>
      </c>
      <c r="U45" s="220">
        <v>0</v>
      </c>
      <c r="V45" s="220">
        <f>ROUND(E45*U45,2)</f>
        <v>0</v>
      </c>
      <c r="W45" s="220"/>
      <c r="X45" s="220" t="s">
        <v>206</v>
      </c>
      <c r="Y45" s="220" t="s">
        <v>181</v>
      </c>
      <c r="Z45" s="209"/>
      <c r="AA45" s="209"/>
      <c r="AB45" s="209"/>
      <c r="AC45" s="209"/>
      <c r="AD45" s="209"/>
      <c r="AE45" s="209"/>
      <c r="AF45" s="209"/>
      <c r="AG45" s="209" t="s">
        <v>745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5">
      <c r="A46" s="216"/>
      <c r="B46" s="217"/>
      <c r="C46" s="257"/>
      <c r="D46" s="252"/>
      <c r="E46" s="252"/>
      <c r="F46" s="252"/>
      <c r="G46" s="252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185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x14ac:dyDescent="0.25">
      <c r="A47" s="3"/>
      <c r="B47" s="4"/>
      <c r="C47" s="245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159</v>
      </c>
    </row>
    <row r="48" spans="1:60" x14ac:dyDescent="0.25">
      <c r="A48" s="212"/>
      <c r="B48" s="213" t="s">
        <v>29</v>
      </c>
      <c r="C48" s="246"/>
      <c r="D48" s="214"/>
      <c r="E48" s="215"/>
      <c r="F48" s="215"/>
      <c r="G48" s="229">
        <f>G8+G29+G36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201</v>
      </c>
    </row>
    <row r="49" spans="3:33" x14ac:dyDescent="0.25">
      <c r="C49" s="247"/>
      <c r="D49" s="10"/>
      <c r="AG49" t="s">
        <v>202</v>
      </c>
    </row>
    <row r="50" spans="3:33" x14ac:dyDescent="0.25">
      <c r="D50" s="10"/>
    </row>
    <row r="51" spans="3:33" x14ac:dyDescent="0.25">
      <c r="D51" s="10"/>
    </row>
    <row r="52" spans="3:33" x14ac:dyDescent="0.25">
      <c r="D52" s="10"/>
    </row>
    <row r="53" spans="3:33" x14ac:dyDescent="0.25">
      <c r="D53" s="10"/>
    </row>
    <row r="54" spans="3:33" x14ac:dyDescent="0.25">
      <c r="D54" s="10"/>
    </row>
    <row r="55" spans="3:33" x14ac:dyDescent="0.25">
      <c r="D55" s="10"/>
    </row>
    <row r="56" spans="3:33" x14ac:dyDescent="0.25">
      <c r="D56" s="10"/>
    </row>
    <row r="57" spans="3:33" x14ac:dyDescent="0.25">
      <c r="D57" s="10"/>
    </row>
    <row r="58" spans="3:33" x14ac:dyDescent="0.25">
      <c r="D58" s="10"/>
    </row>
    <row r="59" spans="3:33" x14ac:dyDescent="0.25">
      <c r="D59" s="10"/>
    </row>
    <row r="60" spans="3:33" x14ac:dyDescent="0.25">
      <c r="D60" s="10"/>
    </row>
    <row r="61" spans="3:33" x14ac:dyDescent="0.25">
      <c r="D61" s="10"/>
    </row>
    <row r="62" spans="3:33" x14ac:dyDescent="0.25">
      <c r="D62" s="10"/>
    </row>
    <row r="63" spans="3:33" x14ac:dyDescent="0.25">
      <c r="D63" s="10"/>
    </row>
    <row r="64" spans="3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zygZgdAjEjtfLd0S7DfiFBOOlqBoYWUmfXNCYqz4mtHrvHGiSiws7wJ9J1U2o8ItMskYFd+bklPev1lJQ2ZxVQ==" saltValue="E+aTokvj4GKMSk3JBJHATg==" spinCount="100000" sheet="1" formatRows="0"/>
  <mergeCells count="22">
    <mergeCell ref="C40:G40"/>
    <mergeCell ref="C42:G42"/>
    <mergeCell ref="C44:G44"/>
    <mergeCell ref="C46:G46"/>
    <mergeCell ref="C26:G26"/>
    <mergeCell ref="C28:G28"/>
    <mergeCell ref="C31:G31"/>
    <mergeCell ref="C33:G33"/>
    <mergeCell ref="C35:G35"/>
    <mergeCell ref="C38:G38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C377-B352-4C8D-98F4-D2477355172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203</v>
      </c>
      <c r="B1" s="194"/>
      <c r="C1" s="194"/>
      <c r="D1" s="194"/>
      <c r="E1" s="194"/>
      <c r="F1" s="194"/>
      <c r="G1" s="194"/>
      <c r="AG1" t="s">
        <v>146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147</v>
      </c>
    </row>
    <row r="3" spans="1:60" ht="25.05" customHeight="1" x14ac:dyDescent="0.25">
      <c r="A3" s="195" t="s">
        <v>8</v>
      </c>
      <c r="B3" s="49" t="s">
        <v>48</v>
      </c>
      <c r="C3" s="198" t="s">
        <v>42</v>
      </c>
      <c r="D3" s="196"/>
      <c r="E3" s="196"/>
      <c r="F3" s="196"/>
      <c r="G3" s="197"/>
      <c r="AC3" s="173" t="s">
        <v>147</v>
      </c>
      <c r="AG3" t="s">
        <v>149</v>
      </c>
    </row>
    <row r="4" spans="1:60" ht="25.05" customHeight="1" x14ac:dyDescent="0.25">
      <c r="A4" s="199" t="s">
        <v>9</v>
      </c>
      <c r="B4" s="200" t="s">
        <v>55</v>
      </c>
      <c r="C4" s="201" t="s">
        <v>56</v>
      </c>
      <c r="D4" s="202"/>
      <c r="E4" s="202"/>
      <c r="F4" s="202"/>
      <c r="G4" s="203"/>
      <c r="AG4" t="s">
        <v>150</v>
      </c>
    </row>
    <row r="5" spans="1:60" x14ac:dyDescent="0.25">
      <c r="D5" s="10"/>
    </row>
    <row r="6" spans="1:60" ht="39.6" x14ac:dyDescent="0.25">
      <c r="A6" s="205" t="s">
        <v>151</v>
      </c>
      <c r="B6" s="207" t="s">
        <v>152</v>
      </c>
      <c r="C6" s="207" t="s">
        <v>153</v>
      </c>
      <c r="D6" s="206" t="s">
        <v>154</v>
      </c>
      <c r="E6" s="205" t="s">
        <v>155</v>
      </c>
      <c r="F6" s="204" t="s">
        <v>156</v>
      </c>
      <c r="G6" s="205" t="s">
        <v>29</v>
      </c>
      <c r="H6" s="208" t="s">
        <v>30</v>
      </c>
      <c r="I6" s="208" t="s">
        <v>157</v>
      </c>
      <c r="J6" s="208" t="s">
        <v>31</v>
      </c>
      <c r="K6" s="208" t="s">
        <v>158</v>
      </c>
      <c r="L6" s="208" t="s">
        <v>159</v>
      </c>
      <c r="M6" s="208" t="s">
        <v>160</v>
      </c>
      <c r="N6" s="208" t="s">
        <v>161</v>
      </c>
      <c r="O6" s="208" t="s">
        <v>162</v>
      </c>
      <c r="P6" s="208" t="s">
        <v>163</v>
      </c>
      <c r="Q6" s="208" t="s">
        <v>164</v>
      </c>
      <c r="R6" s="208" t="s">
        <v>165</v>
      </c>
      <c r="S6" s="208" t="s">
        <v>166</v>
      </c>
      <c r="T6" s="208" t="s">
        <v>167</v>
      </c>
      <c r="U6" s="208" t="s">
        <v>168</v>
      </c>
      <c r="V6" s="208" t="s">
        <v>169</v>
      </c>
      <c r="W6" s="208" t="s">
        <v>170</v>
      </c>
      <c r="X6" s="208" t="s">
        <v>171</v>
      </c>
      <c r="Y6" s="208" t="s">
        <v>172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173</v>
      </c>
      <c r="B8" s="224" t="s">
        <v>128</v>
      </c>
      <c r="C8" s="241" t="s">
        <v>129</v>
      </c>
      <c r="D8" s="225"/>
      <c r="E8" s="226"/>
      <c r="F8" s="227"/>
      <c r="G8" s="227">
        <f>SUMIF(AG9:AG44,"&lt;&gt;NOR",G9:G44)</f>
        <v>0</v>
      </c>
      <c r="H8" s="227"/>
      <c r="I8" s="227">
        <f>SUM(I9:I44)</f>
        <v>0</v>
      </c>
      <c r="J8" s="227"/>
      <c r="K8" s="227">
        <f>SUM(K9:K44)</f>
        <v>0</v>
      </c>
      <c r="L8" s="227"/>
      <c r="M8" s="227">
        <f>SUM(M9:M44)</f>
        <v>0</v>
      </c>
      <c r="N8" s="226"/>
      <c r="O8" s="226">
        <f>SUM(O9:O44)</f>
        <v>0</v>
      </c>
      <c r="P8" s="226"/>
      <c r="Q8" s="226">
        <f>SUM(Q9:Q44)</f>
        <v>0</v>
      </c>
      <c r="R8" s="227"/>
      <c r="S8" s="227"/>
      <c r="T8" s="228"/>
      <c r="U8" s="222"/>
      <c r="V8" s="222">
        <f>SUM(V9:V44)</f>
        <v>0</v>
      </c>
      <c r="W8" s="222"/>
      <c r="X8" s="222"/>
      <c r="Y8" s="222"/>
      <c r="AG8" t="s">
        <v>174</v>
      </c>
    </row>
    <row r="9" spans="1:60" outlineLevel="1" x14ac:dyDescent="0.25">
      <c r="A9" s="230">
        <v>1</v>
      </c>
      <c r="B9" s="231" t="s">
        <v>785</v>
      </c>
      <c r="C9" s="242" t="s">
        <v>786</v>
      </c>
      <c r="D9" s="232" t="s">
        <v>322</v>
      </c>
      <c r="E9" s="233">
        <v>1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205</v>
      </c>
      <c r="T9" s="236" t="s">
        <v>179</v>
      </c>
      <c r="U9" s="220">
        <v>0</v>
      </c>
      <c r="V9" s="220">
        <f>ROUND(E9*U9,2)</f>
        <v>0</v>
      </c>
      <c r="W9" s="220"/>
      <c r="X9" s="220" t="s">
        <v>377</v>
      </c>
      <c r="Y9" s="220" t="s">
        <v>181</v>
      </c>
      <c r="Z9" s="209"/>
      <c r="AA9" s="209"/>
      <c r="AB9" s="209"/>
      <c r="AC9" s="209"/>
      <c r="AD9" s="209"/>
      <c r="AE9" s="209"/>
      <c r="AF9" s="209"/>
      <c r="AG9" s="209" t="s">
        <v>464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7"/>
      <c r="D10" s="252"/>
      <c r="E10" s="252"/>
      <c r="F10" s="252"/>
      <c r="G10" s="252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185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30">
        <v>2</v>
      </c>
      <c r="B11" s="231" t="s">
        <v>787</v>
      </c>
      <c r="C11" s="242" t="s">
        <v>788</v>
      </c>
      <c r="D11" s="232" t="s">
        <v>322</v>
      </c>
      <c r="E11" s="233">
        <v>1</v>
      </c>
      <c r="F11" s="234"/>
      <c r="G11" s="235">
        <f>ROUND(E11*F11,2)</f>
        <v>0</v>
      </c>
      <c r="H11" s="234"/>
      <c r="I11" s="235">
        <f>ROUND(E11*H11,2)</f>
        <v>0</v>
      </c>
      <c r="J11" s="234"/>
      <c r="K11" s="235">
        <f>ROUND(E11*J11,2)</f>
        <v>0</v>
      </c>
      <c r="L11" s="235">
        <v>21</v>
      </c>
      <c r="M11" s="235">
        <f>G11*(1+L11/100)</f>
        <v>0</v>
      </c>
      <c r="N11" s="233">
        <v>0</v>
      </c>
      <c r="O11" s="233">
        <f>ROUND(E11*N11,2)</f>
        <v>0</v>
      </c>
      <c r="P11" s="233">
        <v>0</v>
      </c>
      <c r="Q11" s="233">
        <f>ROUND(E11*P11,2)</f>
        <v>0</v>
      </c>
      <c r="R11" s="235"/>
      <c r="S11" s="235" t="s">
        <v>205</v>
      </c>
      <c r="T11" s="236" t="s">
        <v>179</v>
      </c>
      <c r="U11" s="220">
        <v>0</v>
      </c>
      <c r="V11" s="220">
        <f>ROUND(E11*U11,2)</f>
        <v>0</v>
      </c>
      <c r="W11" s="220"/>
      <c r="X11" s="220" t="s">
        <v>377</v>
      </c>
      <c r="Y11" s="220" t="s">
        <v>181</v>
      </c>
      <c r="Z11" s="209"/>
      <c r="AA11" s="209"/>
      <c r="AB11" s="209"/>
      <c r="AC11" s="209"/>
      <c r="AD11" s="209"/>
      <c r="AE11" s="209"/>
      <c r="AF11" s="209"/>
      <c r="AG11" s="209" t="s">
        <v>464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2" x14ac:dyDescent="0.25">
      <c r="A12" s="216"/>
      <c r="B12" s="217"/>
      <c r="C12" s="257"/>
      <c r="D12" s="252"/>
      <c r="E12" s="252"/>
      <c r="F12" s="252"/>
      <c r="G12" s="252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185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30">
        <v>3</v>
      </c>
      <c r="B13" s="231" t="s">
        <v>789</v>
      </c>
      <c r="C13" s="242" t="s">
        <v>790</v>
      </c>
      <c r="D13" s="232" t="s">
        <v>322</v>
      </c>
      <c r="E13" s="233">
        <v>1</v>
      </c>
      <c r="F13" s="234"/>
      <c r="G13" s="235">
        <f>ROUND(E13*F13,2)</f>
        <v>0</v>
      </c>
      <c r="H13" s="234"/>
      <c r="I13" s="235">
        <f>ROUND(E13*H13,2)</f>
        <v>0</v>
      </c>
      <c r="J13" s="234"/>
      <c r="K13" s="235">
        <f>ROUND(E13*J13,2)</f>
        <v>0</v>
      </c>
      <c r="L13" s="235">
        <v>21</v>
      </c>
      <c r="M13" s="235">
        <f>G13*(1+L13/100)</f>
        <v>0</v>
      </c>
      <c r="N13" s="233">
        <v>0</v>
      </c>
      <c r="O13" s="233">
        <f>ROUND(E13*N13,2)</f>
        <v>0</v>
      </c>
      <c r="P13" s="233">
        <v>0</v>
      </c>
      <c r="Q13" s="233">
        <f>ROUND(E13*P13,2)</f>
        <v>0</v>
      </c>
      <c r="R13" s="235"/>
      <c r="S13" s="235" t="s">
        <v>205</v>
      </c>
      <c r="T13" s="236" t="s">
        <v>179</v>
      </c>
      <c r="U13" s="220">
        <v>0</v>
      </c>
      <c r="V13" s="220">
        <f>ROUND(E13*U13,2)</f>
        <v>0</v>
      </c>
      <c r="W13" s="220"/>
      <c r="X13" s="220" t="s">
        <v>377</v>
      </c>
      <c r="Y13" s="220" t="s">
        <v>181</v>
      </c>
      <c r="Z13" s="209"/>
      <c r="AA13" s="209"/>
      <c r="AB13" s="209"/>
      <c r="AC13" s="209"/>
      <c r="AD13" s="209"/>
      <c r="AE13" s="209"/>
      <c r="AF13" s="209"/>
      <c r="AG13" s="209" t="s">
        <v>464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57"/>
      <c r="D14" s="252"/>
      <c r="E14" s="252"/>
      <c r="F14" s="252"/>
      <c r="G14" s="252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185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ht="20.399999999999999" outlineLevel="1" x14ac:dyDescent="0.25">
      <c r="A15" s="230">
        <v>4</v>
      </c>
      <c r="B15" s="231" t="s">
        <v>791</v>
      </c>
      <c r="C15" s="242" t="s">
        <v>792</v>
      </c>
      <c r="D15" s="232" t="s">
        <v>322</v>
      </c>
      <c r="E15" s="233">
        <v>1</v>
      </c>
      <c r="F15" s="234"/>
      <c r="G15" s="235">
        <f>ROUND(E15*F15,2)</f>
        <v>0</v>
      </c>
      <c r="H15" s="234"/>
      <c r="I15" s="235">
        <f>ROUND(E15*H15,2)</f>
        <v>0</v>
      </c>
      <c r="J15" s="234"/>
      <c r="K15" s="235">
        <f>ROUND(E15*J15,2)</f>
        <v>0</v>
      </c>
      <c r="L15" s="235">
        <v>21</v>
      </c>
      <c r="M15" s="235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5"/>
      <c r="S15" s="235" t="s">
        <v>205</v>
      </c>
      <c r="T15" s="236" t="s">
        <v>179</v>
      </c>
      <c r="U15" s="220">
        <v>0</v>
      </c>
      <c r="V15" s="220">
        <f>ROUND(E15*U15,2)</f>
        <v>0</v>
      </c>
      <c r="W15" s="220"/>
      <c r="X15" s="220" t="s">
        <v>377</v>
      </c>
      <c r="Y15" s="220" t="s">
        <v>181</v>
      </c>
      <c r="Z15" s="209"/>
      <c r="AA15" s="209"/>
      <c r="AB15" s="209"/>
      <c r="AC15" s="209"/>
      <c r="AD15" s="209"/>
      <c r="AE15" s="209"/>
      <c r="AF15" s="209"/>
      <c r="AG15" s="209" t="s">
        <v>464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57"/>
      <c r="D16" s="252"/>
      <c r="E16" s="252"/>
      <c r="F16" s="252"/>
      <c r="G16" s="252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185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30">
        <v>5</v>
      </c>
      <c r="B17" s="231" t="s">
        <v>793</v>
      </c>
      <c r="C17" s="242" t="s">
        <v>794</v>
      </c>
      <c r="D17" s="232" t="s">
        <v>322</v>
      </c>
      <c r="E17" s="233">
        <v>4</v>
      </c>
      <c r="F17" s="234"/>
      <c r="G17" s="235">
        <f>ROUND(E17*F17,2)</f>
        <v>0</v>
      </c>
      <c r="H17" s="234"/>
      <c r="I17" s="235">
        <f>ROUND(E17*H17,2)</f>
        <v>0</v>
      </c>
      <c r="J17" s="234"/>
      <c r="K17" s="235">
        <f>ROUND(E17*J17,2)</f>
        <v>0</v>
      </c>
      <c r="L17" s="235">
        <v>21</v>
      </c>
      <c r="M17" s="235">
        <f>G17*(1+L17/100)</f>
        <v>0</v>
      </c>
      <c r="N17" s="233">
        <v>0</v>
      </c>
      <c r="O17" s="233">
        <f>ROUND(E17*N17,2)</f>
        <v>0</v>
      </c>
      <c r="P17" s="233">
        <v>0</v>
      </c>
      <c r="Q17" s="233">
        <f>ROUND(E17*P17,2)</f>
        <v>0</v>
      </c>
      <c r="R17" s="235"/>
      <c r="S17" s="235" t="s">
        <v>205</v>
      </c>
      <c r="T17" s="236" t="s">
        <v>179</v>
      </c>
      <c r="U17" s="220">
        <v>0</v>
      </c>
      <c r="V17" s="220">
        <f>ROUND(E17*U17,2)</f>
        <v>0</v>
      </c>
      <c r="W17" s="220"/>
      <c r="X17" s="220" t="s">
        <v>377</v>
      </c>
      <c r="Y17" s="220" t="s">
        <v>181</v>
      </c>
      <c r="Z17" s="209"/>
      <c r="AA17" s="209"/>
      <c r="AB17" s="209"/>
      <c r="AC17" s="209"/>
      <c r="AD17" s="209"/>
      <c r="AE17" s="209"/>
      <c r="AF17" s="209"/>
      <c r="AG17" s="209" t="s">
        <v>464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2" x14ac:dyDescent="0.25">
      <c r="A18" s="216"/>
      <c r="B18" s="217"/>
      <c r="C18" s="257"/>
      <c r="D18" s="252"/>
      <c r="E18" s="252"/>
      <c r="F18" s="252"/>
      <c r="G18" s="252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185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30">
        <v>6</v>
      </c>
      <c r="B19" s="231" t="s">
        <v>795</v>
      </c>
      <c r="C19" s="242" t="s">
        <v>796</v>
      </c>
      <c r="D19" s="232" t="s">
        <v>797</v>
      </c>
      <c r="E19" s="233">
        <v>1</v>
      </c>
      <c r="F19" s="234"/>
      <c r="G19" s="235">
        <f>ROUND(E19*F19,2)</f>
        <v>0</v>
      </c>
      <c r="H19" s="234"/>
      <c r="I19" s="235">
        <f>ROUND(E19*H19,2)</f>
        <v>0</v>
      </c>
      <c r="J19" s="234"/>
      <c r="K19" s="235">
        <f>ROUND(E19*J19,2)</f>
        <v>0</v>
      </c>
      <c r="L19" s="235">
        <v>21</v>
      </c>
      <c r="M19" s="235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5"/>
      <c r="S19" s="235" t="s">
        <v>205</v>
      </c>
      <c r="T19" s="236" t="s">
        <v>179</v>
      </c>
      <c r="U19" s="220">
        <v>0</v>
      </c>
      <c r="V19" s="220">
        <f>ROUND(E19*U19,2)</f>
        <v>0</v>
      </c>
      <c r="W19" s="220"/>
      <c r="X19" s="220" t="s">
        <v>377</v>
      </c>
      <c r="Y19" s="220" t="s">
        <v>181</v>
      </c>
      <c r="Z19" s="209"/>
      <c r="AA19" s="209"/>
      <c r="AB19" s="209"/>
      <c r="AC19" s="209"/>
      <c r="AD19" s="209"/>
      <c r="AE19" s="209"/>
      <c r="AF19" s="209"/>
      <c r="AG19" s="209" t="s">
        <v>464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57"/>
      <c r="D20" s="252"/>
      <c r="E20" s="252"/>
      <c r="F20" s="252"/>
      <c r="G20" s="252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185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0">
        <v>7</v>
      </c>
      <c r="B21" s="231" t="s">
        <v>798</v>
      </c>
      <c r="C21" s="242" t="s">
        <v>799</v>
      </c>
      <c r="D21" s="232" t="s">
        <v>322</v>
      </c>
      <c r="E21" s="233">
        <v>2</v>
      </c>
      <c r="F21" s="234"/>
      <c r="G21" s="235">
        <f>ROUND(E21*F21,2)</f>
        <v>0</v>
      </c>
      <c r="H21" s="234"/>
      <c r="I21" s="235">
        <f>ROUND(E21*H21,2)</f>
        <v>0</v>
      </c>
      <c r="J21" s="234"/>
      <c r="K21" s="235">
        <f>ROUND(E21*J21,2)</f>
        <v>0</v>
      </c>
      <c r="L21" s="235">
        <v>21</v>
      </c>
      <c r="M21" s="235">
        <f>G21*(1+L21/100)</f>
        <v>0</v>
      </c>
      <c r="N21" s="233">
        <v>0</v>
      </c>
      <c r="O21" s="233">
        <f>ROUND(E21*N21,2)</f>
        <v>0</v>
      </c>
      <c r="P21" s="233">
        <v>0</v>
      </c>
      <c r="Q21" s="233">
        <f>ROUND(E21*P21,2)</f>
        <v>0</v>
      </c>
      <c r="R21" s="235"/>
      <c r="S21" s="235" t="s">
        <v>205</v>
      </c>
      <c r="T21" s="236" t="s">
        <v>179</v>
      </c>
      <c r="U21" s="220">
        <v>0</v>
      </c>
      <c r="V21" s="220">
        <f>ROUND(E21*U21,2)</f>
        <v>0</v>
      </c>
      <c r="W21" s="220"/>
      <c r="X21" s="220" t="s">
        <v>377</v>
      </c>
      <c r="Y21" s="220" t="s">
        <v>181</v>
      </c>
      <c r="Z21" s="209"/>
      <c r="AA21" s="209"/>
      <c r="AB21" s="209"/>
      <c r="AC21" s="209"/>
      <c r="AD21" s="209"/>
      <c r="AE21" s="209"/>
      <c r="AF21" s="209"/>
      <c r="AG21" s="209" t="s">
        <v>464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7"/>
      <c r="D22" s="252"/>
      <c r="E22" s="252"/>
      <c r="F22" s="252"/>
      <c r="G22" s="252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185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0">
        <v>8</v>
      </c>
      <c r="B23" s="231" t="s">
        <v>800</v>
      </c>
      <c r="C23" s="242" t="s">
        <v>801</v>
      </c>
      <c r="D23" s="232" t="s">
        <v>322</v>
      </c>
      <c r="E23" s="233">
        <v>7</v>
      </c>
      <c r="F23" s="234"/>
      <c r="G23" s="235">
        <f>ROUND(E23*F23,2)</f>
        <v>0</v>
      </c>
      <c r="H23" s="234"/>
      <c r="I23" s="235">
        <f>ROUND(E23*H23,2)</f>
        <v>0</v>
      </c>
      <c r="J23" s="234"/>
      <c r="K23" s="235">
        <f>ROUND(E23*J23,2)</f>
        <v>0</v>
      </c>
      <c r="L23" s="235">
        <v>21</v>
      </c>
      <c r="M23" s="235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5"/>
      <c r="S23" s="235" t="s">
        <v>205</v>
      </c>
      <c r="T23" s="236" t="s">
        <v>179</v>
      </c>
      <c r="U23" s="220">
        <v>0</v>
      </c>
      <c r="V23" s="220">
        <f>ROUND(E23*U23,2)</f>
        <v>0</v>
      </c>
      <c r="W23" s="220"/>
      <c r="X23" s="220" t="s">
        <v>377</v>
      </c>
      <c r="Y23" s="220" t="s">
        <v>181</v>
      </c>
      <c r="Z23" s="209"/>
      <c r="AA23" s="209"/>
      <c r="AB23" s="209"/>
      <c r="AC23" s="209"/>
      <c r="AD23" s="209"/>
      <c r="AE23" s="209"/>
      <c r="AF23" s="209"/>
      <c r="AG23" s="209" t="s">
        <v>464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57"/>
      <c r="D24" s="252"/>
      <c r="E24" s="252"/>
      <c r="F24" s="252"/>
      <c r="G24" s="252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185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0">
        <v>9</v>
      </c>
      <c r="B25" s="231" t="s">
        <v>802</v>
      </c>
      <c r="C25" s="242" t="s">
        <v>803</v>
      </c>
      <c r="D25" s="232" t="s">
        <v>322</v>
      </c>
      <c r="E25" s="233">
        <v>1</v>
      </c>
      <c r="F25" s="234"/>
      <c r="G25" s="235">
        <f>ROUND(E25*F25,2)</f>
        <v>0</v>
      </c>
      <c r="H25" s="234"/>
      <c r="I25" s="235">
        <f>ROUND(E25*H25,2)</f>
        <v>0</v>
      </c>
      <c r="J25" s="234"/>
      <c r="K25" s="235">
        <f>ROUND(E25*J25,2)</f>
        <v>0</v>
      </c>
      <c r="L25" s="235">
        <v>21</v>
      </c>
      <c r="M25" s="235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5"/>
      <c r="S25" s="235" t="s">
        <v>205</v>
      </c>
      <c r="T25" s="236" t="s">
        <v>179</v>
      </c>
      <c r="U25" s="220">
        <v>0</v>
      </c>
      <c r="V25" s="220">
        <f>ROUND(E25*U25,2)</f>
        <v>0</v>
      </c>
      <c r="W25" s="220"/>
      <c r="X25" s="220" t="s">
        <v>377</v>
      </c>
      <c r="Y25" s="220" t="s">
        <v>181</v>
      </c>
      <c r="Z25" s="209"/>
      <c r="AA25" s="209"/>
      <c r="AB25" s="209"/>
      <c r="AC25" s="209"/>
      <c r="AD25" s="209"/>
      <c r="AE25" s="209"/>
      <c r="AF25" s="209"/>
      <c r="AG25" s="209" t="s">
        <v>464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57"/>
      <c r="D26" s="252"/>
      <c r="E26" s="252"/>
      <c r="F26" s="252"/>
      <c r="G26" s="252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185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0.399999999999999" outlineLevel="1" x14ac:dyDescent="0.25">
      <c r="A27" s="230">
        <v>10</v>
      </c>
      <c r="B27" s="231" t="s">
        <v>804</v>
      </c>
      <c r="C27" s="242" t="s">
        <v>805</v>
      </c>
      <c r="D27" s="232" t="s">
        <v>322</v>
      </c>
      <c r="E27" s="233">
        <v>3</v>
      </c>
      <c r="F27" s="234"/>
      <c r="G27" s="235">
        <f>ROUND(E27*F27,2)</f>
        <v>0</v>
      </c>
      <c r="H27" s="234"/>
      <c r="I27" s="235">
        <f>ROUND(E27*H27,2)</f>
        <v>0</v>
      </c>
      <c r="J27" s="234"/>
      <c r="K27" s="235">
        <f>ROUND(E27*J27,2)</f>
        <v>0</v>
      </c>
      <c r="L27" s="235">
        <v>21</v>
      </c>
      <c r="M27" s="235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5"/>
      <c r="S27" s="235" t="s">
        <v>205</v>
      </c>
      <c r="T27" s="236" t="s">
        <v>179</v>
      </c>
      <c r="U27" s="220">
        <v>0</v>
      </c>
      <c r="V27" s="220">
        <f>ROUND(E27*U27,2)</f>
        <v>0</v>
      </c>
      <c r="W27" s="220"/>
      <c r="X27" s="220" t="s">
        <v>377</v>
      </c>
      <c r="Y27" s="220" t="s">
        <v>181</v>
      </c>
      <c r="Z27" s="209"/>
      <c r="AA27" s="209"/>
      <c r="AB27" s="209"/>
      <c r="AC27" s="209"/>
      <c r="AD27" s="209"/>
      <c r="AE27" s="209"/>
      <c r="AF27" s="209"/>
      <c r="AG27" s="209" t="s">
        <v>464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57"/>
      <c r="D28" s="252"/>
      <c r="E28" s="252"/>
      <c r="F28" s="252"/>
      <c r="G28" s="252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185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ht="20.399999999999999" outlineLevel="1" x14ac:dyDescent="0.25">
      <c r="A29" s="230">
        <v>11</v>
      </c>
      <c r="B29" s="231" t="s">
        <v>806</v>
      </c>
      <c r="C29" s="242" t="s">
        <v>807</v>
      </c>
      <c r="D29" s="232" t="s">
        <v>322</v>
      </c>
      <c r="E29" s="233">
        <v>1</v>
      </c>
      <c r="F29" s="234"/>
      <c r="G29" s="235">
        <f>ROUND(E29*F29,2)</f>
        <v>0</v>
      </c>
      <c r="H29" s="234"/>
      <c r="I29" s="235">
        <f>ROUND(E29*H29,2)</f>
        <v>0</v>
      </c>
      <c r="J29" s="234"/>
      <c r="K29" s="235">
        <f>ROUND(E29*J29,2)</f>
        <v>0</v>
      </c>
      <c r="L29" s="235">
        <v>21</v>
      </c>
      <c r="M29" s="235">
        <f>G29*(1+L29/100)</f>
        <v>0</v>
      </c>
      <c r="N29" s="233">
        <v>0</v>
      </c>
      <c r="O29" s="233">
        <f>ROUND(E29*N29,2)</f>
        <v>0</v>
      </c>
      <c r="P29" s="233">
        <v>0</v>
      </c>
      <c r="Q29" s="233">
        <f>ROUND(E29*P29,2)</f>
        <v>0</v>
      </c>
      <c r="R29" s="235"/>
      <c r="S29" s="235" t="s">
        <v>205</v>
      </c>
      <c r="T29" s="236" t="s">
        <v>179</v>
      </c>
      <c r="U29" s="220">
        <v>0</v>
      </c>
      <c r="V29" s="220">
        <f>ROUND(E29*U29,2)</f>
        <v>0</v>
      </c>
      <c r="W29" s="220"/>
      <c r="X29" s="220" t="s">
        <v>377</v>
      </c>
      <c r="Y29" s="220" t="s">
        <v>181</v>
      </c>
      <c r="Z29" s="209"/>
      <c r="AA29" s="209"/>
      <c r="AB29" s="209"/>
      <c r="AC29" s="209"/>
      <c r="AD29" s="209"/>
      <c r="AE29" s="209"/>
      <c r="AF29" s="209"/>
      <c r="AG29" s="209" t="s">
        <v>464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5">
      <c r="A30" s="216"/>
      <c r="B30" s="217"/>
      <c r="C30" s="257"/>
      <c r="D30" s="252"/>
      <c r="E30" s="252"/>
      <c r="F30" s="252"/>
      <c r="G30" s="252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185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30">
        <v>12</v>
      </c>
      <c r="B31" s="231" t="s">
        <v>808</v>
      </c>
      <c r="C31" s="242" t="s">
        <v>809</v>
      </c>
      <c r="D31" s="232" t="s">
        <v>322</v>
      </c>
      <c r="E31" s="233">
        <v>1</v>
      </c>
      <c r="F31" s="234"/>
      <c r="G31" s="235">
        <f>ROUND(E31*F31,2)</f>
        <v>0</v>
      </c>
      <c r="H31" s="234"/>
      <c r="I31" s="235">
        <f>ROUND(E31*H31,2)</f>
        <v>0</v>
      </c>
      <c r="J31" s="234"/>
      <c r="K31" s="235">
        <f>ROUND(E31*J31,2)</f>
        <v>0</v>
      </c>
      <c r="L31" s="235">
        <v>21</v>
      </c>
      <c r="M31" s="235">
        <f>G31*(1+L31/100)</f>
        <v>0</v>
      </c>
      <c r="N31" s="233">
        <v>0</v>
      </c>
      <c r="O31" s="233">
        <f>ROUND(E31*N31,2)</f>
        <v>0</v>
      </c>
      <c r="P31" s="233">
        <v>0</v>
      </c>
      <c r="Q31" s="233">
        <f>ROUND(E31*P31,2)</f>
        <v>0</v>
      </c>
      <c r="R31" s="235"/>
      <c r="S31" s="235" t="s">
        <v>205</v>
      </c>
      <c r="T31" s="236" t="s">
        <v>179</v>
      </c>
      <c r="U31" s="220">
        <v>0</v>
      </c>
      <c r="V31" s="220">
        <f>ROUND(E31*U31,2)</f>
        <v>0</v>
      </c>
      <c r="W31" s="220"/>
      <c r="X31" s="220" t="s">
        <v>377</v>
      </c>
      <c r="Y31" s="220" t="s">
        <v>181</v>
      </c>
      <c r="Z31" s="209"/>
      <c r="AA31" s="209"/>
      <c r="AB31" s="209"/>
      <c r="AC31" s="209"/>
      <c r="AD31" s="209"/>
      <c r="AE31" s="209"/>
      <c r="AF31" s="209"/>
      <c r="AG31" s="209" t="s">
        <v>464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2" x14ac:dyDescent="0.25">
      <c r="A32" s="216"/>
      <c r="B32" s="217"/>
      <c r="C32" s="257"/>
      <c r="D32" s="252"/>
      <c r="E32" s="252"/>
      <c r="F32" s="252"/>
      <c r="G32" s="252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09"/>
      <c r="AA32" s="209"/>
      <c r="AB32" s="209"/>
      <c r="AC32" s="209"/>
      <c r="AD32" s="209"/>
      <c r="AE32" s="209"/>
      <c r="AF32" s="209"/>
      <c r="AG32" s="209" t="s">
        <v>185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30">
        <v>13</v>
      </c>
      <c r="B33" s="231" t="s">
        <v>810</v>
      </c>
      <c r="C33" s="242" t="s">
        <v>811</v>
      </c>
      <c r="D33" s="232" t="s">
        <v>322</v>
      </c>
      <c r="E33" s="233">
        <v>2</v>
      </c>
      <c r="F33" s="234"/>
      <c r="G33" s="235">
        <f>ROUND(E33*F33,2)</f>
        <v>0</v>
      </c>
      <c r="H33" s="234"/>
      <c r="I33" s="235">
        <f>ROUND(E33*H33,2)</f>
        <v>0</v>
      </c>
      <c r="J33" s="234"/>
      <c r="K33" s="235">
        <f>ROUND(E33*J33,2)</f>
        <v>0</v>
      </c>
      <c r="L33" s="235">
        <v>21</v>
      </c>
      <c r="M33" s="235">
        <f>G33*(1+L33/100)</f>
        <v>0</v>
      </c>
      <c r="N33" s="233">
        <v>0</v>
      </c>
      <c r="O33" s="233">
        <f>ROUND(E33*N33,2)</f>
        <v>0</v>
      </c>
      <c r="P33" s="233">
        <v>0</v>
      </c>
      <c r="Q33" s="233">
        <f>ROUND(E33*P33,2)</f>
        <v>0</v>
      </c>
      <c r="R33" s="235"/>
      <c r="S33" s="235" t="s">
        <v>205</v>
      </c>
      <c r="T33" s="236" t="s">
        <v>179</v>
      </c>
      <c r="U33" s="220">
        <v>0</v>
      </c>
      <c r="V33" s="220">
        <f>ROUND(E33*U33,2)</f>
        <v>0</v>
      </c>
      <c r="W33" s="220"/>
      <c r="X33" s="220" t="s">
        <v>377</v>
      </c>
      <c r="Y33" s="220" t="s">
        <v>181</v>
      </c>
      <c r="Z33" s="209"/>
      <c r="AA33" s="209"/>
      <c r="AB33" s="209"/>
      <c r="AC33" s="209"/>
      <c r="AD33" s="209"/>
      <c r="AE33" s="209"/>
      <c r="AF33" s="209"/>
      <c r="AG33" s="209" t="s">
        <v>464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5">
      <c r="A34" s="216"/>
      <c r="B34" s="217"/>
      <c r="C34" s="257"/>
      <c r="D34" s="252"/>
      <c r="E34" s="252"/>
      <c r="F34" s="252"/>
      <c r="G34" s="252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09"/>
      <c r="AA34" s="209"/>
      <c r="AB34" s="209"/>
      <c r="AC34" s="209"/>
      <c r="AD34" s="209"/>
      <c r="AE34" s="209"/>
      <c r="AF34" s="209"/>
      <c r="AG34" s="209" t="s">
        <v>185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30">
        <v>14</v>
      </c>
      <c r="B35" s="231" t="s">
        <v>812</v>
      </c>
      <c r="C35" s="242" t="s">
        <v>813</v>
      </c>
      <c r="D35" s="232" t="s">
        <v>322</v>
      </c>
      <c r="E35" s="233">
        <v>1</v>
      </c>
      <c r="F35" s="234"/>
      <c r="G35" s="235">
        <f>ROUND(E35*F35,2)</f>
        <v>0</v>
      </c>
      <c r="H35" s="234"/>
      <c r="I35" s="235">
        <f>ROUND(E35*H35,2)</f>
        <v>0</v>
      </c>
      <c r="J35" s="234"/>
      <c r="K35" s="235">
        <f>ROUND(E35*J35,2)</f>
        <v>0</v>
      </c>
      <c r="L35" s="235">
        <v>21</v>
      </c>
      <c r="M35" s="235">
        <f>G35*(1+L35/100)</f>
        <v>0</v>
      </c>
      <c r="N35" s="233">
        <v>0</v>
      </c>
      <c r="O35" s="233">
        <f>ROUND(E35*N35,2)</f>
        <v>0</v>
      </c>
      <c r="P35" s="233">
        <v>0</v>
      </c>
      <c r="Q35" s="233">
        <f>ROUND(E35*P35,2)</f>
        <v>0</v>
      </c>
      <c r="R35" s="235"/>
      <c r="S35" s="235" t="s">
        <v>205</v>
      </c>
      <c r="T35" s="236" t="s">
        <v>179</v>
      </c>
      <c r="U35" s="220">
        <v>0</v>
      </c>
      <c r="V35" s="220">
        <f>ROUND(E35*U35,2)</f>
        <v>0</v>
      </c>
      <c r="W35" s="220"/>
      <c r="X35" s="220" t="s">
        <v>377</v>
      </c>
      <c r="Y35" s="220" t="s">
        <v>181</v>
      </c>
      <c r="Z35" s="209"/>
      <c r="AA35" s="209"/>
      <c r="AB35" s="209"/>
      <c r="AC35" s="209"/>
      <c r="AD35" s="209"/>
      <c r="AE35" s="209"/>
      <c r="AF35" s="209"/>
      <c r="AG35" s="209" t="s">
        <v>464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5">
      <c r="A36" s="216"/>
      <c r="B36" s="217"/>
      <c r="C36" s="257"/>
      <c r="D36" s="252"/>
      <c r="E36" s="252"/>
      <c r="F36" s="252"/>
      <c r="G36" s="252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09"/>
      <c r="AA36" s="209"/>
      <c r="AB36" s="209"/>
      <c r="AC36" s="209"/>
      <c r="AD36" s="209"/>
      <c r="AE36" s="209"/>
      <c r="AF36" s="209"/>
      <c r="AG36" s="209" t="s">
        <v>185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30">
        <v>15</v>
      </c>
      <c r="B37" s="231" t="s">
        <v>814</v>
      </c>
      <c r="C37" s="242" t="s">
        <v>815</v>
      </c>
      <c r="D37" s="232" t="s">
        <v>322</v>
      </c>
      <c r="E37" s="233">
        <v>2</v>
      </c>
      <c r="F37" s="234"/>
      <c r="G37" s="235">
        <f>ROUND(E37*F37,2)</f>
        <v>0</v>
      </c>
      <c r="H37" s="234"/>
      <c r="I37" s="235">
        <f>ROUND(E37*H37,2)</f>
        <v>0</v>
      </c>
      <c r="J37" s="234"/>
      <c r="K37" s="235">
        <f>ROUND(E37*J37,2)</f>
        <v>0</v>
      </c>
      <c r="L37" s="235">
        <v>21</v>
      </c>
      <c r="M37" s="235">
        <f>G37*(1+L37/100)</f>
        <v>0</v>
      </c>
      <c r="N37" s="233">
        <v>0</v>
      </c>
      <c r="O37" s="233">
        <f>ROUND(E37*N37,2)</f>
        <v>0</v>
      </c>
      <c r="P37" s="233">
        <v>0</v>
      </c>
      <c r="Q37" s="233">
        <f>ROUND(E37*P37,2)</f>
        <v>0</v>
      </c>
      <c r="R37" s="235"/>
      <c r="S37" s="235" t="s">
        <v>205</v>
      </c>
      <c r="T37" s="236" t="s">
        <v>179</v>
      </c>
      <c r="U37" s="220">
        <v>0</v>
      </c>
      <c r="V37" s="220">
        <f>ROUND(E37*U37,2)</f>
        <v>0</v>
      </c>
      <c r="W37" s="220"/>
      <c r="X37" s="220" t="s">
        <v>377</v>
      </c>
      <c r="Y37" s="220" t="s">
        <v>181</v>
      </c>
      <c r="Z37" s="209"/>
      <c r="AA37" s="209"/>
      <c r="AB37" s="209"/>
      <c r="AC37" s="209"/>
      <c r="AD37" s="209"/>
      <c r="AE37" s="209"/>
      <c r="AF37" s="209"/>
      <c r="AG37" s="209" t="s">
        <v>464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16"/>
      <c r="B38" s="217"/>
      <c r="C38" s="257"/>
      <c r="D38" s="252"/>
      <c r="E38" s="252"/>
      <c r="F38" s="252"/>
      <c r="G38" s="252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09"/>
      <c r="AA38" s="209"/>
      <c r="AB38" s="209"/>
      <c r="AC38" s="209"/>
      <c r="AD38" s="209"/>
      <c r="AE38" s="209"/>
      <c r="AF38" s="209"/>
      <c r="AG38" s="209" t="s">
        <v>185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30">
        <v>16</v>
      </c>
      <c r="B39" s="231" t="s">
        <v>816</v>
      </c>
      <c r="C39" s="242" t="s">
        <v>817</v>
      </c>
      <c r="D39" s="232" t="s">
        <v>322</v>
      </c>
      <c r="E39" s="233">
        <v>1</v>
      </c>
      <c r="F39" s="234"/>
      <c r="G39" s="235">
        <f>ROUND(E39*F39,2)</f>
        <v>0</v>
      </c>
      <c r="H39" s="234"/>
      <c r="I39" s="235">
        <f>ROUND(E39*H39,2)</f>
        <v>0</v>
      </c>
      <c r="J39" s="234"/>
      <c r="K39" s="235">
        <f>ROUND(E39*J39,2)</f>
        <v>0</v>
      </c>
      <c r="L39" s="235">
        <v>21</v>
      </c>
      <c r="M39" s="235">
        <f>G39*(1+L39/100)</f>
        <v>0</v>
      </c>
      <c r="N39" s="233">
        <v>0</v>
      </c>
      <c r="O39" s="233">
        <f>ROUND(E39*N39,2)</f>
        <v>0</v>
      </c>
      <c r="P39" s="233">
        <v>0</v>
      </c>
      <c r="Q39" s="233">
        <f>ROUND(E39*P39,2)</f>
        <v>0</v>
      </c>
      <c r="R39" s="235"/>
      <c r="S39" s="235" t="s">
        <v>205</v>
      </c>
      <c r="T39" s="236" t="s">
        <v>179</v>
      </c>
      <c r="U39" s="220">
        <v>0</v>
      </c>
      <c r="V39" s="220">
        <f>ROUND(E39*U39,2)</f>
        <v>0</v>
      </c>
      <c r="W39" s="220"/>
      <c r="X39" s="220" t="s">
        <v>377</v>
      </c>
      <c r="Y39" s="220" t="s">
        <v>181</v>
      </c>
      <c r="Z39" s="209"/>
      <c r="AA39" s="209"/>
      <c r="AB39" s="209"/>
      <c r="AC39" s="209"/>
      <c r="AD39" s="209"/>
      <c r="AE39" s="209"/>
      <c r="AF39" s="209"/>
      <c r="AG39" s="209" t="s">
        <v>464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57"/>
      <c r="D40" s="252"/>
      <c r="E40" s="252"/>
      <c r="F40" s="252"/>
      <c r="G40" s="252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185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30">
        <v>17</v>
      </c>
      <c r="B41" s="231" t="s">
        <v>818</v>
      </c>
      <c r="C41" s="242" t="s">
        <v>819</v>
      </c>
      <c r="D41" s="232" t="s">
        <v>322</v>
      </c>
      <c r="E41" s="233">
        <v>5</v>
      </c>
      <c r="F41" s="234"/>
      <c r="G41" s="235">
        <f>ROUND(E41*F41,2)</f>
        <v>0</v>
      </c>
      <c r="H41" s="234"/>
      <c r="I41" s="235">
        <f>ROUND(E41*H41,2)</f>
        <v>0</v>
      </c>
      <c r="J41" s="234"/>
      <c r="K41" s="235">
        <f>ROUND(E41*J41,2)</f>
        <v>0</v>
      </c>
      <c r="L41" s="235">
        <v>21</v>
      </c>
      <c r="M41" s="235">
        <f>G41*(1+L41/100)</f>
        <v>0</v>
      </c>
      <c r="N41" s="233">
        <v>0</v>
      </c>
      <c r="O41" s="233">
        <f>ROUND(E41*N41,2)</f>
        <v>0</v>
      </c>
      <c r="P41" s="233">
        <v>0</v>
      </c>
      <c r="Q41" s="233">
        <f>ROUND(E41*P41,2)</f>
        <v>0</v>
      </c>
      <c r="R41" s="235"/>
      <c r="S41" s="235" t="s">
        <v>205</v>
      </c>
      <c r="T41" s="236" t="s">
        <v>179</v>
      </c>
      <c r="U41" s="220">
        <v>0</v>
      </c>
      <c r="V41" s="220">
        <f>ROUND(E41*U41,2)</f>
        <v>0</v>
      </c>
      <c r="W41" s="220"/>
      <c r="X41" s="220" t="s">
        <v>377</v>
      </c>
      <c r="Y41" s="220" t="s">
        <v>181</v>
      </c>
      <c r="Z41" s="209"/>
      <c r="AA41" s="209"/>
      <c r="AB41" s="209"/>
      <c r="AC41" s="209"/>
      <c r="AD41" s="209"/>
      <c r="AE41" s="209"/>
      <c r="AF41" s="209"/>
      <c r="AG41" s="209" t="s">
        <v>464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16"/>
      <c r="B42" s="217"/>
      <c r="C42" s="257"/>
      <c r="D42" s="252"/>
      <c r="E42" s="252"/>
      <c r="F42" s="252"/>
      <c r="G42" s="252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09"/>
      <c r="AA42" s="209"/>
      <c r="AB42" s="209"/>
      <c r="AC42" s="209"/>
      <c r="AD42" s="209"/>
      <c r="AE42" s="209"/>
      <c r="AF42" s="209"/>
      <c r="AG42" s="209" t="s">
        <v>185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30">
        <v>18</v>
      </c>
      <c r="B43" s="231" t="s">
        <v>820</v>
      </c>
      <c r="C43" s="242" t="s">
        <v>821</v>
      </c>
      <c r="D43" s="232" t="s">
        <v>322</v>
      </c>
      <c r="E43" s="233">
        <v>5</v>
      </c>
      <c r="F43" s="234"/>
      <c r="G43" s="235">
        <f>ROUND(E43*F43,2)</f>
        <v>0</v>
      </c>
      <c r="H43" s="234"/>
      <c r="I43" s="235">
        <f>ROUND(E43*H43,2)</f>
        <v>0</v>
      </c>
      <c r="J43" s="234"/>
      <c r="K43" s="235">
        <f>ROUND(E43*J43,2)</f>
        <v>0</v>
      </c>
      <c r="L43" s="235">
        <v>21</v>
      </c>
      <c r="M43" s="235">
        <f>G43*(1+L43/100)</f>
        <v>0</v>
      </c>
      <c r="N43" s="233">
        <v>0</v>
      </c>
      <c r="O43" s="233">
        <f>ROUND(E43*N43,2)</f>
        <v>0</v>
      </c>
      <c r="P43" s="233">
        <v>0</v>
      </c>
      <c r="Q43" s="233">
        <f>ROUND(E43*P43,2)</f>
        <v>0</v>
      </c>
      <c r="R43" s="235"/>
      <c r="S43" s="235" t="s">
        <v>205</v>
      </c>
      <c r="T43" s="236" t="s">
        <v>179</v>
      </c>
      <c r="U43" s="220">
        <v>0</v>
      </c>
      <c r="V43" s="220">
        <f>ROUND(E43*U43,2)</f>
        <v>0</v>
      </c>
      <c r="W43" s="220"/>
      <c r="X43" s="220" t="s">
        <v>377</v>
      </c>
      <c r="Y43" s="220" t="s">
        <v>181</v>
      </c>
      <c r="Z43" s="209"/>
      <c r="AA43" s="209"/>
      <c r="AB43" s="209"/>
      <c r="AC43" s="209"/>
      <c r="AD43" s="209"/>
      <c r="AE43" s="209"/>
      <c r="AF43" s="209"/>
      <c r="AG43" s="209" t="s">
        <v>464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5">
      <c r="A44" s="216"/>
      <c r="B44" s="217"/>
      <c r="C44" s="257"/>
      <c r="D44" s="252"/>
      <c r="E44" s="252"/>
      <c r="F44" s="252"/>
      <c r="G44" s="252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09"/>
      <c r="AA44" s="209"/>
      <c r="AB44" s="209"/>
      <c r="AC44" s="209"/>
      <c r="AD44" s="209"/>
      <c r="AE44" s="209"/>
      <c r="AF44" s="209"/>
      <c r="AG44" s="209" t="s">
        <v>185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x14ac:dyDescent="0.25">
      <c r="A45" s="223" t="s">
        <v>173</v>
      </c>
      <c r="B45" s="224" t="s">
        <v>130</v>
      </c>
      <c r="C45" s="241" t="s">
        <v>131</v>
      </c>
      <c r="D45" s="225"/>
      <c r="E45" s="226"/>
      <c r="F45" s="227"/>
      <c r="G45" s="227">
        <f>SUMIF(AG46:AG57,"&lt;&gt;NOR",G46:G57)</f>
        <v>0</v>
      </c>
      <c r="H45" s="227"/>
      <c r="I45" s="227">
        <f>SUM(I46:I57)</f>
        <v>0</v>
      </c>
      <c r="J45" s="227"/>
      <c r="K45" s="227">
        <f>SUM(K46:K57)</f>
        <v>0</v>
      </c>
      <c r="L45" s="227"/>
      <c r="M45" s="227">
        <f>SUM(M46:M57)</f>
        <v>0</v>
      </c>
      <c r="N45" s="226"/>
      <c r="O45" s="226">
        <f>SUM(O46:O57)</f>
        <v>0</v>
      </c>
      <c r="P45" s="226"/>
      <c r="Q45" s="226">
        <f>SUM(Q46:Q57)</f>
        <v>0</v>
      </c>
      <c r="R45" s="227"/>
      <c r="S45" s="227"/>
      <c r="T45" s="228"/>
      <c r="U45" s="222"/>
      <c r="V45" s="222">
        <f>SUM(V46:V57)</f>
        <v>0</v>
      </c>
      <c r="W45" s="222"/>
      <c r="X45" s="222"/>
      <c r="Y45" s="222"/>
      <c r="AG45" t="s">
        <v>174</v>
      </c>
    </row>
    <row r="46" spans="1:60" outlineLevel="1" x14ac:dyDescent="0.25">
      <c r="A46" s="230">
        <v>19</v>
      </c>
      <c r="B46" s="231" t="s">
        <v>480</v>
      </c>
      <c r="C46" s="242" t="s">
        <v>822</v>
      </c>
      <c r="D46" s="232" t="s">
        <v>322</v>
      </c>
      <c r="E46" s="233">
        <v>1</v>
      </c>
      <c r="F46" s="234"/>
      <c r="G46" s="235">
        <f>ROUND(E46*F46,2)</f>
        <v>0</v>
      </c>
      <c r="H46" s="234"/>
      <c r="I46" s="235">
        <f>ROUND(E46*H46,2)</f>
        <v>0</v>
      </c>
      <c r="J46" s="234"/>
      <c r="K46" s="235">
        <f>ROUND(E46*J46,2)</f>
        <v>0</v>
      </c>
      <c r="L46" s="235">
        <v>21</v>
      </c>
      <c r="M46" s="235">
        <f>G46*(1+L46/100)</f>
        <v>0</v>
      </c>
      <c r="N46" s="233">
        <v>0</v>
      </c>
      <c r="O46" s="233">
        <f>ROUND(E46*N46,2)</f>
        <v>0</v>
      </c>
      <c r="P46" s="233">
        <v>0</v>
      </c>
      <c r="Q46" s="233">
        <f>ROUND(E46*P46,2)</f>
        <v>0</v>
      </c>
      <c r="R46" s="235"/>
      <c r="S46" s="235" t="s">
        <v>205</v>
      </c>
      <c r="T46" s="236" t="s">
        <v>179</v>
      </c>
      <c r="U46" s="220">
        <v>0</v>
      </c>
      <c r="V46" s="220">
        <f>ROUND(E46*U46,2)</f>
        <v>0</v>
      </c>
      <c r="W46" s="220"/>
      <c r="X46" s="220" t="s">
        <v>206</v>
      </c>
      <c r="Y46" s="220" t="s">
        <v>181</v>
      </c>
      <c r="Z46" s="209"/>
      <c r="AA46" s="209"/>
      <c r="AB46" s="209"/>
      <c r="AC46" s="209"/>
      <c r="AD46" s="209"/>
      <c r="AE46" s="209"/>
      <c r="AF46" s="209"/>
      <c r="AG46" s="209" t="s">
        <v>342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2" x14ac:dyDescent="0.25">
      <c r="A47" s="216"/>
      <c r="B47" s="217"/>
      <c r="C47" s="257"/>
      <c r="D47" s="252"/>
      <c r="E47" s="252"/>
      <c r="F47" s="252"/>
      <c r="G47" s="252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09"/>
      <c r="AA47" s="209"/>
      <c r="AB47" s="209"/>
      <c r="AC47" s="209"/>
      <c r="AD47" s="209"/>
      <c r="AE47" s="209"/>
      <c r="AF47" s="209"/>
      <c r="AG47" s="209" t="s">
        <v>185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30">
        <v>20</v>
      </c>
      <c r="B48" s="231" t="s">
        <v>483</v>
      </c>
      <c r="C48" s="242" t="s">
        <v>823</v>
      </c>
      <c r="D48" s="232" t="s">
        <v>322</v>
      </c>
      <c r="E48" s="233">
        <v>1</v>
      </c>
      <c r="F48" s="234"/>
      <c r="G48" s="235">
        <f>ROUND(E48*F48,2)</f>
        <v>0</v>
      </c>
      <c r="H48" s="234"/>
      <c r="I48" s="235">
        <f>ROUND(E48*H48,2)</f>
        <v>0</v>
      </c>
      <c r="J48" s="234"/>
      <c r="K48" s="235">
        <f>ROUND(E48*J48,2)</f>
        <v>0</v>
      </c>
      <c r="L48" s="235">
        <v>21</v>
      </c>
      <c r="M48" s="235">
        <f>G48*(1+L48/100)</f>
        <v>0</v>
      </c>
      <c r="N48" s="233">
        <v>0</v>
      </c>
      <c r="O48" s="233">
        <f>ROUND(E48*N48,2)</f>
        <v>0</v>
      </c>
      <c r="P48" s="233">
        <v>0</v>
      </c>
      <c r="Q48" s="233">
        <f>ROUND(E48*P48,2)</f>
        <v>0</v>
      </c>
      <c r="R48" s="235"/>
      <c r="S48" s="235" t="s">
        <v>205</v>
      </c>
      <c r="T48" s="236" t="s">
        <v>179</v>
      </c>
      <c r="U48" s="220">
        <v>0</v>
      </c>
      <c r="V48" s="220">
        <f>ROUND(E48*U48,2)</f>
        <v>0</v>
      </c>
      <c r="W48" s="220"/>
      <c r="X48" s="220" t="s">
        <v>206</v>
      </c>
      <c r="Y48" s="220" t="s">
        <v>181</v>
      </c>
      <c r="Z48" s="209"/>
      <c r="AA48" s="209"/>
      <c r="AB48" s="209"/>
      <c r="AC48" s="209"/>
      <c r="AD48" s="209"/>
      <c r="AE48" s="209"/>
      <c r="AF48" s="209"/>
      <c r="AG48" s="209" t="s">
        <v>342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5">
      <c r="A49" s="216"/>
      <c r="B49" s="217"/>
      <c r="C49" s="257"/>
      <c r="D49" s="252"/>
      <c r="E49" s="252"/>
      <c r="F49" s="252"/>
      <c r="G49" s="252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09"/>
      <c r="AA49" s="209"/>
      <c r="AB49" s="209"/>
      <c r="AC49" s="209"/>
      <c r="AD49" s="209"/>
      <c r="AE49" s="209"/>
      <c r="AF49" s="209"/>
      <c r="AG49" s="209" t="s">
        <v>185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30">
        <v>21</v>
      </c>
      <c r="B50" s="231" t="s">
        <v>486</v>
      </c>
      <c r="C50" s="242" t="s">
        <v>824</v>
      </c>
      <c r="D50" s="232" t="s">
        <v>322</v>
      </c>
      <c r="E50" s="233">
        <v>1</v>
      </c>
      <c r="F50" s="234"/>
      <c r="G50" s="235">
        <f>ROUND(E50*F50,2)</f>
        <v>0</v>
      </c>
      <c r="H50" s="234"/>
      <c r="I50" s="235">
        <f>ROUND(E50*H50,2)</f>
        <v>0</v>
      </c>
      <c r="J50" s="234"/>
      <c r="K50" s="235">
        <f>ROUND(E50*J50,2)</f>
        <v>0</v>
      </c>
      <c r="L50" s="235">
        <v>21</v>
      </c>
      <c r="M50" s="235">
        <f>G50*(1+L50/100)</f>
        <v>0</v>
      </c>
      <c r="N50" s="233">
        <v>0</v>
      </c>
      <c r="O50" s="233">
        <f>ROUND(E50*N50,2)</f>
        <v>0</v>
      </c>
      <c r="P50" s="233">
        <v>0</v>
      </c>
      <c r="Q50" s="233">
        <f>ROUND(E50*P50,2)</f>
        <v>0</v>
      </c>
      <c r="R50" s="235"/>
      <c r="S50" s="235" t="s">
        <v>205</v>
      </c>
      <c r="T50" s="236" t="s">
        <v>179</v>
      </c>
      <c r="U50" s="220">
        <v>0</v>
      </c>
      <c r="V50" s="220">
        <f>ROUND(E50*U50,2)</f>
        <v>0</v>
      </c>
      <c r="W50" s="220"/>
      <c r="X50" s="220" t="s">
        <v>206</v>
      </c>
      <c r="Y50" s="220" t="s">
        <v>181</v>
      </c>
      <c r="Z50" s="209"/>
      <c r="AA50" s="209"/>
      <c r="AB50" s="209"/>
      <c r="AC50" s="209"/>
      <c r="AD50" s="209"/>
      <c r="AE50" s="209"/>
      <c r="AF50" s="209"/>
      <c r="AG50" s="209" t="s">
        <v>342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16"/>
      <c r="B51" s="217"/>
      <c r="C51" s="257"/>
      <c r="D51" s="252"/>
      <c r="E51" s="252"/>
      <c r="F51" s="252"/>
      <c r="G51" s="252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09"/>
      <c r="AA51" s="209"/>
      <c r="AB51" s="209"/>
      <c r="AC51" s="209"/>
      <c r="AD51" s="209"/>
      <c r="AE51" s="209"/>
      <c r="AF51" s="209"/>
      <c r="AG51" s="209" t="s">
        <v>185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30">
        <v>22</v>
      </c>
      <c r="B52" s="231" t="s">
        <v>489</v>
      </c>
      <c r="C52" s="242" t="s">
        <v>825</v>
      </c>
      <c r="D52" s="232" t="s">
        <v>322</v>
      </c>
      <c r="E52" s="233">
        <v>1</v>
      </c>
      <c r="F52" s="234"/>
      <c r="G52" s="235">
        <f>ROUND(E52*F52,2)</f>
        <v>0</v>
      </c>
      <c r="H52" s="234"/>
      <c r="I52" s="235">
        <f>ROUND(E52*H52,2)</f>
        <v>0</v>
      </c>
      <c r="J52" s="234"/>
      <c r="K52" s="235">
        <f>ROUND(E52*J52,2)</f>
        <v>0</v>
      </c>
      <c r="L52" s="235">
        <v>21</v>
      </c>
      <c r="M52" s="235">
        <f>G52*(1+L52/100)</f>
        <v>0</v>
      </c>
      <c r="N52" s="233">
        <v>0</v>
      </c>
      <c r="O52" s="233">
        <f>ROUND(E52*N52,2)</f>
        <v>0</v>
      </c>
      <c r="P52" s="233">
        <v>0</v>
      </c>
      <c r="Q52" s="233">
        <f>ROUND(E52*P52,2)</f>
        <v>0</v>
      </c>
      <c r="R52" s="235"/>
      <c r="S52" s="235" t="s">
        <v>205</v>
      </c>
      <c r="T52" s="236" t="s">
        <v>179</v>
      </c>
      <c r="U52" s="220">
        <v>0</v>
      </c>
      <c r="V52" s="220">
        <f>ROUND(E52*U52,2)</f>
        <v>0</v>
      </c>
      <c r="W52" s="220"/>
      <c r="X52" s="220" t="s">
        <v>206</v>
      </c>
      <c r="Y52" s="220" t="s">
        <v>181</v>
      </c>
      <c r="Z52" s="209"/>
      <c r="AA52" s="209"/>
      <c r="AB52" s="209"/>
      <c r="AC52" s="209"/>
      <c r="AD52" s="209"/>
      <c r="AE52" s="209"/>
      <c r="AF52" s="209"/>
      <c r="AG52" s="209" t="s">
        <v>342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2" x14ac:dyDescent="0.25">
      <c r="A53" s="216"/>
      <c r="B53" s="217"/>
      <c r="C53" s="257"/>
      <c r="D53" s="252"/>
      <c r="E53" s="252"/>
      <c r="F53" s="252"/>
      <c r="G53" s="252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09"/>
      <c r="AA53" s="209"/>
      <c r="AB53" s="209"/>
      <c r="AC53" s="209"/>
      <c r="AD53" s="209"/>
      <c r="AE53" s="209"/>
      <c r="AF53" s="209"/>
      <c r="AG53" s="209" t="s">
        <v>185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20.399999999999999" outlineLevel="1" x14ac:dyDescent="0.25">
      <c r="A54" s="230">
        <v>23</v>
      </c>
      <c r="B54" s="231" t="s">
        <v>826</v>
      </c>
      <c r="C54" s="242" t="s">
        <v>827</v>
      </c>
      <c r="D54" s="232" t="s">
        <v>797</v>
      </c>
      <c r="E54" s="233">
        <v>1</v>
      </c>
      <c r="F54" s="234"/>
      <c r="G54" s="235">
        <f>ROUND(E54*F54,2)</f>
        <v>0</v>
      </c>
      <c r="H54" s="234"/>
      <c r="I54" s="235">
        <f>ROUND(E54*H54,2)</f>
        <v>0</v>
      </c>
      <c r="J54" s="234"/>
      <c r="K54" s="235">
        <f>ROUND(E54*J54,2)</f>
        <v>0</v>
      </c>
      <c r="L54" s="235">
        <v>21</v>
      </c>
      <c r="M54" s="235">
        <f>G54*(1+L54/100)</f>
        <v>0</v>
      </c>
      <c r="N54" s="233">
        <v>0</v>
      </c>
      <c r="O54" s="233">
        <f>ROUND(E54*N54,2)</f>
        <v>0</v>
      </c>
      <c r="P54" s="233">
        <v>0</v>
      </c>
      <c r="Q54" s="233">
        <f>ROUND(E54*P54,2)</f>
        <v>0</v>
      </c>
      <c r="R54" s="235"/>
      <c r="S54" s="235" t="s">
        <v>205</v>
      </c>
      <c r="T54" s="236" t="s">
        <v>179</v>
      </c>
      <c r="U54" s="220">
        <v>0</v>
      </c>
      <c r="V54" s="220">
        <f>ROUND(E54*U54,2)</f>
        <v>0</v>
      </c>
      <c r="W54" s="220"/>
      <c r="X54" s="220" t="s">
        <v>377</v>
      </c>
      <c r="Y54" s="220" t="s">
        <v>181</v>
      </c>
      <c r="Z54" s="209"/>
      <c r="AA54" s="209"/>
      <c r="AB54" s="209"/>
      <c r="AC54" s="209"/>
      <c r="AD54" s="209"/>
      <c r="AE54" s="209"/>
      <c r="AF54" s="209"/>
      <c r="AG54" s="209" t="s">
        <v>464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57"/>
      <c r="D55" s="252"/>
      <c r="E55" s="252"/>
      <c r="F55" s="252"/>
      <c r="G55" s="252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185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0.399999999999999" outlineLevel="1" x14ac:dyDescent="0.25">
      <c r="A56" s="230">
        <v>24</v>
      </c>
      <c r="B56" s="231" t="s">
        <v>828</v>
      </c>
      <c r="C56" s="242" t="s">
        <v>829</v>
      </c>
      <c r="D56" s="232" t="s">
        <v>797</v>
      </c>
      <c r="E56" s="233">
        <v>1</v>
      </c>
      <c r="F56" s="234"/>
      <c r="G56" s="235">
        <f>ROUND(E56*F56,2)</f>
        <v>0</v>
      </c>
      <c r="H56" s="234"/>
      <c r="I56" s="235">
        <f>ROUND(E56*H56,2)</f>
        <v>0</v>
      </c>
      <c r="J56" s="234"/>
      <c r="K56" s="235">
        <f>ROUND(E56*J56,2)</f>
        <v>0</v>
      </c>
      <c r="L56" s="235">
        <v>21</v>
      </c>
      <c r="M56" s="235">
        <f>G56*(1+L56/100)</f>
        <v>0</v>
      </c>
      <c r="N56" s="233">
        <v>0</v>
      </c>
      <c r="O56" s="233">
        <f>ROUND(E56*N56,2)</f>
        <v>0</v>
      </c>
      <c r="P56" s="233">
        <v>0</v>
      </c>
      <c r="Q56" s="233">
        <f>ROUND(E56*P56,2)</f>
        <v>0</v>
      </c>
      <c r="R56" s="235"/>
      <c r="S56" s="235" t="s">
        <v>205</v>
      </c>
      <c r="T56" s="236" t="s">
        <v>179</v>
      </c>
      <c r="U56" s="220">
        <v>0</v>
      </c>
      <c r="V56" s="220">
        <f>ROUND(E56*U56,2)</f>
        <v>0</v>
      </c>
      <c r="W56" s="220"/>
      <c r="X56" s="220" t="s">
        <v>377</v>
      </c>
      <c r="Y56" s="220" t="s">
        <v>181</v>
      </c>
      <c r="Z56" s="209"/>
      <c r="AA56" s="209"/>
      <c r="AB56" s="209"/>
      <c r="AC56" s="209"/>
      <c r="AD56" s="209"/>
      <c r="AE56" s="209"/>
      <c r="AF56" s="209"/>
      <c r="AG56" s="209" t="s">
        <v>464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16"/>
      <c r="B57" s="217"/>
      <c r="C57" s="257"/>
      <c r="D57" s="252"/>
      <c r="E57" s="252"/>
      <c r="F57" s="252"/>
      <c r="G57" s="252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09"/>
      <c r="AA57" s="209"/>
      <c r="AB57" s="209"/>
      <c r="AC57" s="209"/>
      <c r="AD57" s="209"/>
      <c r="AE57" s="209"/>
      <c r="AF57" s="209"/>
      <c r="AG57" s="209" t="s">
        <v>185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x14ac:dyDescent="0.25">
      <c r="A58" s="223" t="s">
        <v>173</v>
      </c>
      <c r="B58" s="224" t="s">
        <v>132</v>
      </c>
      <c r="C58" s="241" t="s">
        <v>133</v>
      </c>
      <c r="D58" s="225"/>
      <c r="E58" s="226"/>
      <c r="F58" s="227"/>
      <c r="G58" s="227">
        <f>SUMIF(AG59:AG65,"&lt;&gt;NOR",G59:G65)</f>
        <v>0</v>
      </c>
      <c r="H58" s="227"/>
      <c r="I58" s="227">
        <f>SUM(I59:I65)</f>
        <v>0</v>
      </c>
      <c r="J58" s="227"/>
      <c r="K58" s="227">
        <f>SUM(K59:K65)</f>
        <v>0</v>
      </c>
      <c r="L58" s="227"/>
      <c r="M58" s="227">
        <f>SUM(M59:M65)</f>
        <v>0</v>
      </c>
      <c r="N58" s="226"/>
      <c r="O58" s="226">
        <f>SUM(O59:O65)</f>
        <v>0</v>
      </c>
      <c r="P58" s="226"/>
      <c r="Q58" s="226">
        <f>SUM(Q59:Q65)</f>
        <v>0</v>
      </c>
      <c r="R58" s="227"/>
      <c r="S58" s="227"/>
      <c r="T58" s="228"/>
      <c r="U58" s="222"/>
      <c r="V58" s="222">
        <f>SUM(V59:V65)</f>
        <v>0</v>
      </c>
      <c r="W58" s="222"/>
      <c r="X58" s="222"/>
      <c r="Y58" s="222"/>
      <c r="AG58" t="s">
        <v>174</v>
      </c>
    </row>
    <row r="59" spans="1:60" ht="30.6" outlineLevel="1" x14ac:dyDescent="0.25">
      <c r="A59" s="230">
        <v>25</v>
      </c>
      <c r="B59" s="231" t="s">
        <v>830</v>
      </c>
      <c r="C59" s="242" t="s">
        <v>831</v>
      </c>
      <c r="D59" s="232" t="s">
        <v>832</v>
      </c>
      <c r="E59" s="233">
        <v>53</v>
      </c>
      <c r="F59" s="234"/>
      <c r="G59" s="235">
        <f>ROUND(E59*F59,2)</f>
        <v>0</v>
      </c>
      <c r="H59" s="234"/>
      <c r="I59" s="235">
        <f>ROUND(E59*H59,2)</f>
        <v>0</v>
      </c>
      <c r="J59" s="234"/>
      <c r="K59" s="235">
        <f>ROUND(E59*J59,2)</f>
        <v>0</v>
      </c>
      <c r="L59" s="235">
        <v>21</v>
      </c>
      <c r="M59" s="235">
        <f>G59*(1+L59/100)</f>
        <v>0</v>
      </c>
      <c r="N59" s="233">
        <v>0</v>
      </c>
      <c r="O59" s="233">
        <f>ROUND(E59*N59,2)</f>
        <v>0</v>
      </c>
      <c r="P59" s="233">
        <v>0</v>
      </c>
      <c r="Q59" s="233">
        <f>ROUND(E59*P59,2)</f>
        <v>0</v>
      </c>
      <c r="R59" s="235"/>
      <c r="S59" s="235" t="s">
        <v>205</v>
      </c>
      <c r="T59" s="236" t="s">
        <v>179</v>
      </c>
      <c r="U59" s="220">
        <v>0</v>
      </c>
      <c r="V59" s="220">
        <f>ROUND(E59*U59,2)</f>
        <v>0</v>
      </c>
      <c r="W59" s="220"/>
      <c r="X59" s="220" t="s">
        <v>377</v>
      </c>
      <c r="Y59" s="220" t="s">
        <v>181</v>
      </c>
      <c r="Z59" s="209"/>
      <c r="AA59" s="209"/>
      <c r="AB59" s="209"/>
      <c r="AC59" s="209"/>
      <c r="AD59" s="209"/>
      <c r="AE59" s="209"/>
      <c r="AF59" s="209"/>
      <c r="AG59" s="209" t="s">
        <v>464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43" t="s">
        <v>833</v>
      </c>
      <c r="D60" s="238"/>
      <c r="E60" s="238"/>
      <c r="F60" s="238"/>
      <c r="G60" s="238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09"/>
      <c r="AA60" s="209"/>
      <c r="AB60" s="209"/>
      <c r="AC60" s="209"/>
      <c r="AD60" s="209"/>
      <c r="AE60" s="209"/>
      <c r="AF60" s="209"/>
      <c r="AG60" s="209" t="s">
        <v>184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37" t="str">
        <f>C60</f>
        <v>nastavení teplot, časů, možnost ručního provozu atd., tvorba obrazovek, parametrizace, archív, nastavení pro koncového uživatele</v>
      </c>
      <c r="BB60" s="209"/>
      <c r="BC60" s="209"/>
      <c r="BD60" s="209"/>
      <c r="BE60" s="209"/>
      <c r="BF60" s="209"/>
      <c r="BG60" s="209"/>
      <c r="BH60" s="209"/>
    </row>
    <row r="61" spans="1:60" outlineLevel="2" x14ac:dyDescent="0.25">
      <c r="A61" s="216"/>
      <c r="B61" s="217"/>
      <c r="C61" s="244"/>
      <c r="D61" s="240"/>
      <c r="E61" s="240"/>
      <c r="F61" s="240"/>
      <c r="G61" s="24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09"/>
      <c r="AA61" s="209"/>
      <c r="AB61" s="209"/>
      <c r="AC61" s="209"/>
      <c r="AD61" s="209"/>
      <c r="AE61" s="209"/>
      <c r="AF61" s="209"/>
      <c r="AG61" s="209" t="s">
        <v>185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30">
        <v>26</v>
      </c>
      <c r="B62" s="231" t="s">
        <v>834</v>
      </c>
      <c r="C62" s="242" t="s">
        <v>835</v>
      </c>
      <c r="D62" s="232" t="s">
        <v>832</v>
      </c>
      <c r="E62" s="233">
        <v>53</v>
      </c>
      <c r="F62" s="234"/>
      <c r="G62" s="235">
        <f>ROUND(E62*F62,2)</f>
        <v>0</v>
      </c>
      <c r="H62" s="234"/>
      <c r="I62" s="235">
        <f>ROUND(E62*H62,2)</f>
        <v>0</v>
      </c>
      <c r="J62" s="234"/>
      <c r="K62" s="235">
        <f>ROUND(E62*J62,2)</f>
        <v>0</v>
      </c>
      <c r="L62" s="235">
        <v>21</v>
      </c>
      <c r="M62" s="235">
        <f>G62*(1+L62/100)</f>
        <v>0</v>
      </c>
      <c r="N62" s="233">
        <v>0</v>
      </c>
      <c r="O62" s="233">
        <f>ROUND(E62*N62,2)</f>
        <v>0</v>
      </c>
      <c r="P62" s="233">
        <v>0</v>
      </c>
      <c r="Q62" s="233">
        <f>ROUND(E62*P62,2)</f>
        <v>0</v>
      </c>
      <c r="R62" s="235"/>
      <c r="S62" s="235" t="s">
        <v>205</v>
      </c>
      <c r="T62" s="236" t="s">
        <v>179</v>
      </c>
      <c r="U62" s="220">
        <v>0</v>
      </c>
      <c r="V62" s="220">
        <f>ROUND(E62*U62,2)</f>
        <v>0</v>
      </c>
      <c r="W62" s="220"/>
      <c r="X62" s="220" t="s">
        <v>377</v>
      </c>
      <c r="Y62" s="220" t="s">
        <v>181</v>
      </c>
      <c r="Z62" s="209"/>
      <c r="AA62" s="209"/>
      <c r="AB62" s="209"/>
      <c r="AC62" s="209"/>
      <c r="AD62" s="209"/>
      <c r="AE62" s="209"/>
      <c r="AF62" s="209"/>
      <c r="AG62" s="209" t="s">
        <v>464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5">
      <c r="A63" s="216"/>
      <c r="B63" s="217"/>
      <c r="C63" s="257"/>
      <c r="D63" s="252"/>
      <c r="E63" s="252"/>
      <c r="F63" s="252"/>
      <c r="G63" s="252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09"/>
      <c r="AA63" s="209"/>
      <c r="AB63" s="209"/>
      <c r="AC63" s="209"/>
      <c r="AD63" s="209"/>
      <c r="AE63" s="209"/>
      <c r="AF63" s="209"/>
      <c r="AG63" s="209" t="s">
        <v>185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ht="20.399999999999999" outlineLevel="1" x14ac:dyDescent="0.25">
      <c r="A64" s="230">
        <v>27</v>
      </c>
      <c r="B64" s="231" t="s">
        <v>836</v>
      </c>
      <c r="C64" s="242" t="s">
        <v>837</v>
      </c>
      <c r="D64" s="232" t="s">
        <v>832</v>
      </c>
      <c r="E64" s="233">
        <v>53</v>
      </c>
      <c r="F64" s="234"/>
      <c r="G64" s="235">
        <f>ROUND(E64*F64,2)</f>
        <v>0</v>
      </c>
      <c r="H64" s="234"/>
      <c r="I64" s="235">
        <f>ROUND(E64*H64,2)</f>
        <v>0</v>
      </c>
      <c r="J64" s="234"/>
      <c r="K64" s="235">
        <f>ROUND(E64*J64,2)</f>
        <v>0</v>
      </c>
      <c r="L64" s="235">
        <v>21</v>
      </c>
      <c r="M64" s="235">
        <f>G64*(1+L64/100)</f>
        <v>0</v>
      </c>
      <c r="N64" s="233">
        <v>0</v>
      </c>
      <c r="O64" s="233">
        <f>ROUND(E64*N64,2)</f>
        <v>0</v>
      </c>
      <c r="P64" s="233">
        <v>0</v>
      </c>
      <c r="Q64" s="233">
        <f>ROUND(E64*P64,2)</f>
        <v>0</v>
      </c>
      <c r="R64" s="235"/>
      <c r="S64" s="235" t="s">
        <v>205</v>
      </c>
      <c r="T64" s="236" t="s">
        <v>179</v>
      </c>
      <c r="U64" s="220">
        <v>0</v>
      </c>
      <c r="V64" s="220">
        <f>ROUND(E64*U64,2)</f>
        <v>0</v>
      </c>
      <c r="W64" s="220"/>
      <c r="X64" s="220" t="s">
        <v>377</v>
      </c>
      <c r="Y64" s="220" t="s">
        <v>181</v>
      </c>
      <c r="Z64" s="209"/>
      <c r="AA64" s="209"/>
      <c r="AB64" s="209"/>
      <c r="AC64" s="209"/>
      <c r="AD64" s="209"/>
      <c r="AE64" s="209"/>
      <c r="AF64" s="209"/>
      <c r="AG64" s="209" t="s">
        <v>464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5">
      <c r="A65" s="216"/>
      <c r="B65" s="217"/>
      <c r="C65" s="257"/>
      <c r="D65" s="252"/>
      <c r="E65" s="252"/>
      <c r="F65" s="252"/>
      <c r="G65" s="252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09"/>
      <c r="AA65" s="209"/>
      <c r="AB65" s="209"/>
      <c r="AC65" s="209"/>
      <c r="AD65" s="209"/>
      <c r="AE65" s="209"/>
      <c r="AF65" s="209"/>
      <c r="AG65" s="209" t="s">
        <v>185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x14ac:dyDescent="0.25">
      <c r="A66" s="223" t="s">
        <v>173</v>
      </c>
      <c r="B66" s="224" t="s">
        <v>134</v>
      </c>
      <c r="C66" s="241" t="s">
        <v>135</v>
      </c>
      <c r="D66" s="225"/>
      <c r="E66" s="226"/>
      <c r="F66" s="227"/>
      <c r="G66" s="227">
        <f>SUMIF(AG67:AG108,"&lt;&gt;NOR",G67:G108)</f>
        <v>0</v>
      </c>
      <c r="H66" s="227"/>
      <c r="I66" s="227">
        <f>SUM(I67:I108)</f>
        <v>0</v>
      </c>
      <c r="J66" s="227"/>
      <c r="K66" s="227">
        <f>SUM(K67:K108)</f>
        <v>0</v>
      </c>
      <c r="L66" s="227"/>
      <c r="M66" s="227">
        <f>SUM(M67:M108)</f>
        <v>0</v>
      </c>
      <c r="N66" s="226"/>
      <c r="O66" s="226">
        <f>SUM(O67:O108)</f>
        <v>0</v>
      </c>
      <c r="P66" s="226"/>
      <c r="Q66" s="226">
        <f>SUM(Q67:Q108)</f>
        <v>0</v>
      </c>
      <c r="R66" s="227"/>
      <c r="S66" s="227"/>
      <c r="T66" s="228"/>
      <c r="U66" s="222"/>
      <c r="V66" s="222">
        <f>SUM(V67:V108)</f>
        <v>0</v>
      </c>
      <c r="W66" s="222"/>
      <c r="X66" s="222"/>
      <c r="Y66" s="222"/>
      <c r="AG66" t="s">
        <v>174</v>
      </c>
    </row>
    <row r="67" spans="1:60" outlineLevel="1" x14ac:dyDescent="0.25">
      <c r="A67" s="230">
        <v>28</v>
      </c>
      <c r="B67" s="231" t="s">
        <v>501</v>
      </c>
      <c r="C67" s="242" t="s">
        <v>838</v>
      </c>
      <c r="D67" s="232" t="s">
        <v>332</v>
      </c>
      <c r="E67" s="233">
        <v>170</v>
      </c>
      <c r="F67" s="234"/>
      <c r="G67" s="235">
        <f>ROUND(E67*F67,2)</f>
        <v>0</v>
      </c>
      <c r="H67" s="234"/>
      <c r="I67" s="235">
        <f>ROUND(E67*H67,2)</f>
        <v>0</v>
      </c>
      <c r="J67" s="234"/>
      <c r="K67" s="235">
        <f>ROUND(E67*J67,2)</f>
        <v>0</v>
      </c>
      <c r="L67" s="235">
        <v>21</v>
      </c>
      <c r="M67" s="235">
        <f>G67*(1+L67/100)</f>
        <v>0</v>
      </c>
      <c r="N67" s="233">
        <v>0</v>
      </c>
      <c r="O67" s="233">
        <f>ROUND(E67*N67,2)</f>
        <v>0</v>
      </c>
      <c r="P67" s="233">
        <v>0</v>
      </c>
      <c r="Q67" s="233">
        <f>ROUND(E67*P67,2)</f>
        <v>0</v>
      </c>
      <c r="R67" s="235"/>
      <c r="S67" s="235" t="s">
        <v>205</v>
      </c>
      <c r="T67" s="236" t="s">
        <v>179</v>
      </c>
      <c r="U67" s="220">
        <v>0</v>
      </c>
      <c r="V67" s="220">
        <f>ROUND(E67*U67,2)</f>
        <v>0</v>
      </c>
      <c r="W67" s="220"/>
      <c r="X67" s="220" t="s">
        <v>206</v>
      </c>
      <c r="Y67" s="220" t="s">
        <v>181</v>
      </c>
      <c r="Z67" s="209"/>
      <c r="AA67" s="209"/>
      <c r="AB67" s="209"/>
      <c r="AC67" s="209"/>
      <c r="AD67" s="209"/>
      <c r="AE67" s="209"/>
      <c r="AF67" s="209"/>
      <c r="AG67" s="209" t="s">
        <v>342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2" x14ac:dyDescent="0.25">
      <c r="A68" s="216"/>
      <c r="B68" s="217"/>
      <c r="C68" s="257"/>
      <c r="D68" s="252"/>
      <c r="E68" s="252"/>
      <c r="F68" s="252"/>
      <c r="G68" s="252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09"/>
      <c r="AA68" s="209"/>
      <c r="AB68" s="209"/>
      <c r="AC68" s="209"/>
      <c r="AD68" s="209"/>
      <c r="AE68" s="209"/>
      <c r="AF68" s="209"/>
      <c r="AG68" s="209" t="s">
        <v>185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30">
        <v>29</v>
      </c>
      <c r="B69" s="231" t="s">
        <v>504</v>
      </c>
      <c r="C69" s="242" t="s">
        <v>839</v>
      </c>
      <c r="D69" s="232" t="s">
        <v>332</v>
      </c>
      <c r="E69" s="233">
        <v>150</v>
      </c>
      <c r="F69" s="234"/>
      <c r="G69" s="235">
        <f>ROUND(E69*F69,2)</f>
        <v>0</v>
      </c>
      <c r="H69" s="234"/>
      <c r="I69" s="235">
        <f>ROUND(E69*H69,2)</f>
        <v>0</v>
      </c>
      <c r="J69" s="234"/>
      <c r="K69" s="235">
        <f>ROUND(E69*J69,2)</f>
        <v>0</v>
      </c>
      <c r="L69" s="235">
        <v>21</v>
      </c>
      <c r="M69" s="235">
        <f>G69*(1+L69/100)</f>
        <v>0</v>
      </c>
      <c r="N69" s="233">
        <v>0</v>
      </c>
      <c r="O69" s="233">
        <f>ROUND(E69*N69,2)</f>
        <v>0</v>
      </c>
      <c r="P69" s="233">
        <v>0</v>
      </c>
      <c r="Q69" s="233">
        <f>ROUND(E69*P69,2)</f>
        <v>0</v>
      </c>
      <c r="R69" s="235"/>
      <c r="S69" s="235" t="s">
        <v>205</v>
      </c>
      <c r="T69" s="236" t="s">
        <v>179</v>
      </c>
      <c r="U69" s="220">
        <v>0</v>
      </c>
      <c r="V69" s="220">
        <f>ROUND(E69*U69,2)</f>
        <v>0</v>
      </c>
      <c r="W69" s="220"/>
      <c r="X69" s="220" t="s">
        <v>206</v>
      </c>
      <c r="Y69" s="220" t="s">
        <v>181</v>
      </c>
      <c r="Z69" s="209"/>
      <c r="AA69" s="209"/>
      <c r="AB69" s="209"/>
      <c r="AC69" s="209"/>
      <c r="AD69" s="209"/>
      <c r="AE69" s="209"/>
      <c r="AF69" s="209"/>
      <c r="AG69" s="209" t="s">
        <v>342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57"/>
      <c r="D70" s="252"/>
      <c r="E70" s="252"/>
      <c r="F70" s="252"/>
      <c r="G70" s="252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09"/>
      <c r="AA70" s="209"/>
      <c r="AB70" s="209"/>
      <c r="AC70" s="209"/>
      <c r="AD70" s="209"/>
      <c r="AE70" s="209"/>
      <c r="AF70" s="209"/>
      <c r="AG70" s="209" t="s">
        <v>185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30">
        <v>30</v>
      </c>
      <c r="B71" s="231" t="s">
        <v>507</v>
      </c>
      <c r="C71" s="242" t="s">
        <v>840</v>
      </c>
      <c r="D71" s="232" t="s">
        <v>332</v>
      </c>
      <c r="E71" s="233">
        <v>10</v>
      </c>
      <c r="F71" s="234"/>
      <c r="G71" s="235">
        <f>ROUND(E71*F71,2)</f>
        <v>0</v>
      </c>
      <c r="H71" s="234"/>
      <c r="I71" s="235">
        <f>ROUND(E71*H71,2)</f>
        <v>0</v>
      </c>
      <c r="J71" s="234"/>
      <c r="K71" s="235">
        <f>ROUND(E71*J71,2)</f>
        <v>0</v>
      </c>
      <c r="L71" s="235">
        <v>21</v>
      </c>
      <c r="M71" s="235">
        <f>G71*(1+L71/100)</f>
        <v>0</v>
      </c>
      <c r="N71" s="233">
        <v>0</v>
      </c>
      <c r="O71" s="233">
        <f>ROUND(E71*N71,2)</f>
        <v>0</v>
      </c>
      <c r="P71" s="233">
        <v>0</v>
      </c>
      <c r="Q71" s="233">
        <f>ROUND(E71*P71,2)</f>
        <v>0</v>
      </c>
      <c r="R71" s="235"/>
      <c r="S71" s="235" t="s">
        <v>205</v>
      </c>
      <c r="T71" s="236" t="s">
        <v>179</v>
      </c>
      <c r="U71" s="220">
        <v>0</v>
      </c>
      <c r="V71" s="220">
        <f>ROUND(E71*U71,2)</f>
        <v>0</v>
      </c>
      <c r="W71" s="220"/>
      <c r="X71" s="220" t="s">
        <v>206</v>
      </c>
      <c r="Y71" s="220" t="s">
        <v>181</v>
      </c>
      <c r="Z71" s="209"/>
      <c r="AA71" s="209"/>
      <c r="AB71" s="209"/>
      <c r="AC71" s="209"/>
      <c r="AD71" s="209"/>
      <c r="AE71" s="209"/>
      <c r="AF71" s="209"/>
      <c r="AG71" s="209" t="s">
        <v>342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5">
      <c r="A72" s="216"/>
      <c r="B72" s="217"/>
      <c r="C72" s="257"/>
      <c r="D72" s="252"/>
      <c r="E72" s="252"/>
      <c r="F72" s="252"/>
      <c r="G72" s="252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09"/>
      <c r="AA72" s="209"/>
      <c r="AB72" s="209"/>
      <c r="AC72" s="209"/>
      <c r="AD72" s="209"/>
      <c r="AE72" s="209"/>
      <c r="AF72" s="209"/>
      <c r="AG72" s="209" t="s">
        <v>185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30">
        <v>31</v>
      </c>
      <c r="B73" s="231" t="s">
        <v>510</v>
      </c>
      <c r="C73" s="242" t="s">
        <v>841</v>
      </c>
      <c r="D73" s="232" t="s">
        <v>332</v>
      </c>
      <c r="E73" s="233">
        <v>12</v>
      </c>
      <c r="F73" s="234"/>
      <c r="G73" s="235">
        <f>ROUND(E73*F73,2)</f>
        <v>0</v>
      </c>
      <c r="H73" s="234"/>
      <c r="I73" s="235">
        <f>ROUND(E73*H73,2)</f>
        <v>0</v>
      </c>
      <c r="J73" s="234"/>
      <c r="K73" s="235">
        <f>ROUND(E73*J73,2)</f>
        <v>0</v>
      </c>
      <c r="L73" s="235">
        <v>21</v>
      </c>
      <c r="M73" s="235">
        <f>G73*(1+L73/100)</f>
        <v>0</v>
      </c>
      <c r="N73" s="233">
        <v>0</v>
      </c>
      <c r="O73" s="233">
        <f>ROUND(E73*N73,2)</f>
        <v>0</v>
      </c>
      <c r="P73" s="233">
        <v>0</v>
      </c>
      <c r="Q73" s="233">
        <f>ROUND(E73*P73,2)</f>
        <v>0</v>
      </c>
      <c r="R73" s="235"/>
      <c r="S73" s="235" t="s">
        <v>205</v>
      </c>
      <c r="T73" s="236" t="s">
        <v>179</v>
      </c>
      <c r="U73" s="220">
        <v>0</v>
      </c>
      <c r="V73" s="220">
        <f>ROUND(E73*U73,2)</f>
        <v>0</v>
      </c>
      <c r="W73" s="220"/>
      <c r="X73" s="220" t="s">
        <v>206</v>
      </c>
      <c r="Y73" s="220" t="s">
        <v>181</v>
      </c>
      <c r="Z73" s="209"/>
      <c r="AA73" s="209"/>
      <c r="AB73" s="209"/>
      <c r="AC73" s="209"/>
      <c r="AD73" s="209"/>
      <c r="AE73" s="209"/>
      <c r="AF73" s="209"/>
      <c r="AG73" s="209" t="s">
        <v>342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5">
      <c r="A74" s="216"/>
      <c r="B74" s="217"/>
      <c r="C74" s="257"/>
      <c r="D74" s="252"/>
      <c r="E74" s="252"/>
      <c r="F74" s="252"/>
      <c r="G74" s="252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09"/>
      <c r="AA74" s="209"/>
      <c r="AB74" s="209"/>
      <c r="AC74" s="209"/>
      <c r="AD74" s="209"/>
      <c r="AE74" s="209"/>
      <c r="AF74" s="209"/>
      <c r="AG74" s="209" t="s">
        <v>185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30">
        <v>32</v>
      </c>
      <c r="B75" s="231" t="s">
        <v>513</v>
      </c>
      <c r="C75" s="242" t="s">
        <v>842</v>
      </c>
      <c r="D75" s="232" t="s">
        <v>332</v>
      </c>
      <c r="E75" s="233">
        <v>140</v>
      </c>
      <c r="F75" s="234"/>
      <c r="G75" s="235">
        <f>ROUND(E75*F75,2)</f>
        <v>0</v>
      </c>
      <c r="H75" s="234"/>
      <c r="I75" s="235">
        <f>ROUND(E75*H75,2)</f>
        <v>0</v>
      </c>
      <c r="J75" s="234"/>
      <c r="K75" s="235">
        <f>ROUND(E75*J75,2)</f>
        <v>0</v>
      </c>
      <c r="L75" s="235">
        <v>21</v>
      </c>
      <c r="M75" s="235">
        <f>G75*(1+L75/100)</f>
        <v>0</v>
      </c>
      <c r="N75" s="233">
        <v>0</v>
      </c>
      <c r="O75" s="233">
        <f>ROUND(E75*N75,2)</f>
        <v>0</v>
      </c>
      <c r="P75" s="233">
        <v>0</v>
      </c>
      <c r="Q75" s="233">
        <f>ROUND(E75*P75,2)</f>
        <v>0</v>
      </c>
      <c r="R75" s="235"/>
      <c r="S75" s="235" t="s">
        <v>205</v>
      </c>
      <c r="T75" s="236" t="s">
        <v>179</v>
      </c>
      <c r="U75" s="220">
        <v>0</v>
      </c>
      <c r="V75" s="220">
        <f>ROUND(E75*U75,2)</f>
        <v>0</v>
      </c>
      <c r="W75" s="220"/>
      <c r="X75" s="220" t="s">
        <v>206</v>
      </c>
      <c r="Y75" s="220" t="s">
        <v>181</v>
      </c>
      <c r="Z75" s="209"/>
      <c r="AA75" s="209"/>
      <c r="AB75" s="209"/>
      <c r="AC75" s="209"/>
      <c r="AD75" s="209"/>
      <c r="AE75" s="209"/>
      <c r="AF75" s="209"/>
      <c r="AG75" s="209" t="s">
        <v>342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2" x14ac:dyDescent="0.25">
      <c r="A76" s="216"/>
      <c r="B76" s="217"/>
      <c r="C76" s="257"/>
      <c r="D76" s="252"/>
      <c r="E76" s="252"/>
      <c r="F76" s="252"/>
      <c r="G76" s="252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09"/>
      <c r="AA76" s="209"/>
      <c r="AB76" s="209"/>
      <c r="AC76" s="209"/>
      <c r="AD76" s="209"/>
      <c r="AE76" s="209"/>
      <c r="AF76" s="209"/>
      <c r="AG76" s="209" t="s">
        <v>185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30">
        <v>33</v>
      </c>
      <c r="B77" s="231" t="s">
        <v>516</v>
      </c>
      <c r="C77" s="242" t="s">
        <v>843</v>
      </c>
      <c r="D77" s="232" t="s">
        <v>332</v>
      </c>
      <c r="E77" s="233">
        <v>20</v>
      </c>
      <c r="F77" s="234"/>
      <c r="G77" s="235">
        <f>ROUND(E77*F77,2)</f>
        <v>0</v>
      </c>
      <c r="H77" s="234"/>
      <c r="I77" s="235">
        <f>ROUND(E77*H77,2)</f>
        <v>0</v>
      </c>
      <c r="J77" s="234"/>
      <c r="K77" s="235">
        <f>ROUND(E77*J77,2)</f>
        <v>0</v>
      </c>
      <c r="L77" s="235">
        <v>21</v>
      </c>
      <c r="M77" s="235">
        <f>G77*(1+L77/100)</f>
        <v>0</v>
      </c>
      <c r="N77" s="233">
        <v>0</v>
      </c>
      <c r="O77" s="233">
        <f>ROUND(E77*N77,2)</f>
        <v>0</v>
      </c>
      <c r="P77" s="233">
        <v>0</v>
      </c>
      <c r="Q77" s="233">
        <f>ROUND(E77*P77,2)</f>
        <v>0</v>
      </c>
      <c r="R77" s="235"/>
      <c r="S77" s="235" t="s">
        <v>205</v>
      </c>
      <c r="T77" s="236" t="s">
        <v>179</v>
      </c>
      <c r="U77" s="220">
        <v>0</v>
      </c>
      <c r="V77" s="220">
        <f>ROUND(E77*U77,2)</f>
        <v>0</v>
      </c>
      <c r="W77" s="220"/>
      <c r="X77" s="220" t="s">
        <v>206</v>
      </c>
      <c r="Y77" s="220" t="s">
        <v>181</v>
      </c>
      <c r="Z77" s="209"/>
      <c r="AA77" s="209"/>
      <c r="AB77" s="209"/>
      <c r="AC77" s="209"/>
      <c r="AD77" s="209"/>
      <c r="AE77" s="209"/>
      <c r="AF77" s="209"/>
      <c r="AG77" s="209" t="s">
        <v>342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16"/>
      <c r="B78" s="217"/>
      <c r="C78" s="257"/>
      <c r="D78" s="252"/>
      <c r="E78" s="252"/>
      <c r="F78" s="252"/>
      <c r="G78" s="252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09"/>
      <c r="AA78" s="209"/>
      <c r="AB78" s="209"/>
      <c r="AC78" s="209"/>
      <c r="AD78" s="209"/>
      <c r="AE78" s="209"/>
      <c r="AF78" s="209"/>
      <c r="AG78" s="209" t="s">
        <v>185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30">
        <v>34</v>
      </c>
      <c r="B79" s="231" t="s">
        <v>519</v>
      </c>
      <c r="C79" s="242" t="s">
        <v>844</v>
      </c>
      <c r="D79" s="232" t="s">
        <v>332</v>
      </c>
      <c r="E79" s="233">
        <v>5</v>
      </c>
      <c r="F79" s="234"/>
      <c r="G79" s="235">
        <f>ROUND(E79*F79,2)</f>
        <v>0</v>
      </c>
      <c r="H79" s="234"/>
      <c r="I79" s="235">
        <f>ROUND(E79*H79,2)</f>
        <v>0</v>
      </c>
      <c r="J79" s="234"/>
      <c r="K79" s="235">
        <f>ROUND(E79*J79,2)</f>
        <v>0</v>
      </c>
      <c r="L79" s="235">
        <v>21</v>
      </c>
      <c r="M79" s="235">
        <f>G79*(1+L79/100)</f>
        <v>0</v>
      </c>
      <c r="N79" s="233">
        <v>0</v>
      </c>
      <c r="O79" s="233">
        <f>ROUND(E79*N79,2)</f>
        <v>0</v>
      </c>
      <c r="P79" s="233">
        <v>0</v>
      </c>
      <c r="Q79" s="233">
        <f>ROUND(E79*P79,2)</f>
        <v>0</v>
      </c>
      <c r="R79" s="235"/>
      <c r="S79" s="235" t="s">
        <v>205</v>
      </c>
      <c r="T79" s="236" t="s">
        <v>179</v>
      </c>
      <c r="U79" s="220">
        <v>0</v>
      </c>
      <c r="V79" s="220">
        <f>ROUND(E79*U79,2)</f>
        <v>0</v>
      </c>
      <c r="W79" s="220"/>
      <c r="X79" s="220" t="s">
        <v>206</v>
      </c>
      <c r="Y79" s="220" t="s">
        <v>181</v>
      </c>
      <c r="Z79" s="209"/>
      <c r="AA79" s="209"/>
      <c r="AB79" s="209"/>
      <c r="AC79" s="209"/>
      <c r="AD79" s="209"/>
      <c r="AE79" s="209"/>
      <c r="AF79" s="209"/>
      <c r="AG79" s="209" t="s">
        <v>342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5">
      <c r="A80" s="216"/>
      <c r="B80" s="217"/>
      <c r="C80" s="257"/>
      <c r="D80" s="252"/>
      <c r="E80" s="252"/>
      <c r="F80" s="252"/>
      <c r="G80" s="252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09"/>
      <c r="AA80" s="209"/>
      <c r="AB80" s="209"/>
      <c r="AC80" s="209"/>
      <c r="AD80" s="209"/>
      <c r="AE80" s="209"/>
      <c r="AF80" s="209"/>
      <c r="AG80" s="209" t="s">
        <v>185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30">
        <v>35</v>
      </c>
      <c r="B81" s="231" t="s">
        <v>522</v>
      </c>
      <c r="C81" s="242" t="s">
        <v>845</v>
      </c>
      <c r="D81" s="232" t="s">
        <v>797</v>
      </c>
      <c r="E81" s="233">
        <v>1</v>
      </c>
      <c r="F81" s="234"/>
      <c r="G81" s="235">
        <f>ROUND(E81*F81,2)</f>
        <v>0</v>
      </c>
      <c r="H81" s="234"/>
      <c r="I81" s="235">
        <f>ROUND(E81*H81,2)</f>
        <v>0</v>
      </c>
      <c r="J81" s="234"/>
      <c r="K81" s="235">
        <f>ROUND(E81*J81,2)</f>
        <v>0</v>
      </c>
      <c r="L81" s="235">
        <v>21</v>
      </c>
      <c r="M81" s="235">
        <f>G81*(1+L81/100)</f>
        <v>0</v>
      </c>
      <c r="N81" s="233">
        <v>0</v>
      </c>
      <c r="O81" s="233">
        <f>ROUND(E81*N81,2)</f>
        <v>0</v>
      </c>
      <c r="P81" s="233">
        <v>0</v>
      </c>
      <c r="Q81" s="233">
        <f>ROUND(E81*P81,2)</f>
        <v>0</v>
      </c>
      <c r="R81" s="235"/>
      <c r="S81" s="235" t="s">
        <v>205</v>
      </c>
      <c r="T81" s="236" t="s">
        <v>179</v>
      </c>
      <c r="U81" s="220">
        <v>0</v>
      </c>
      <c r="V81" s="220">
        <f>ROUND(E81*U81,2)</f>
        <v>0</v>
      </c>
      <c r="W81" s="220"/>
      <c r="X81" s="220" t="s">
        <v>206</v>
      </c>
      <c r="Y81" s="220" t="s">
        <v>181</v>
      </c>
      <c r="Z81" s="209"/>
      <c r="AA81" s="209"/>
      <c r="AB81" s="209"/>
      <c r="AC81" s="209"/>
      <c r="AD81" s="209"/>
      <c r="AE81" s="209"/>
      <c r="AF81" s="209"/>
      <c r="AG81" s="209" t="s">
        <v>342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57"/>
      <c r="D82" s="252"/>
      <c r="E82" s="252"/>
      <c r="F82" s="252"/>
      <c r="G82" s="252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09"/>
      <c r="AA82" s="209"/>
      <c r="AB82" s="209"/>
      <c r="AC82" s="209"/>
      <c r="AD82" s="209"/>
      <c r="AE82" s="209"/>
      <c r="AF82" s="209"/>
      <c r="AG82" s="209" t="s">
        <v>185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30">
        <v>36</v>
      </c>
      <c r="B83" s="231" t="s">
        <v>525</v>
      </c>
      <c r="C83" s="242" t="s">
        <v>846</v>
      </c>
      <c r="D83" s="232" t="s">
        <v>332</v>
      </c>
      <c r="E83" s="233">
        <v>12</v>
      </c>
      <c r="F83" s="234"/>
      <c r="G83" s="235">
        <f>ROUND(E83*F83,2)</f>
        <v>0</v>
      </c>
      <c r="H83" s="234"/>
      <c r="I83" s="235">
        <f>ROUND(E83*H83,2)</f>
        <v>0</v>
      </c>
      <c r="J83" s="234"/>
      <c r="K83" s="235">
        <f>ROUND(E83*J83,2)</f>
        <v>0</v>
      </c>
      <c r="L83" s="235">
        <v>21</v>
      </c>
      <c r="M83" s="235">
        <f>G83*(1+L83/100)</f>
        <v>0</v>
      </c>
      <c r="N83" s="233">
        <v>0</v>
      </c>
      <c r="O83" s="233">
        <f>ROUND(E83*N83,2)</f>
        <v>0</v>
      </c>
      <c r="P83" s="233">
        <v>0</v>
      </c>
      <c r="Q83" s="233">
        <f>ROUND(E83*P83,2)</f>
        <v>0</v>
      </c>
      <c r="R83" s="235"/>
      <c r="S83" s="235" t="s">
        <v>205</v>
      </c>
      <c r="T83" s="236" t="s">
        <v>179</v>
      </c>
      <c r="U83" s="220">
        <v>0</v>
      </c>
      <c r="V83" s="220">
        <f>ROUND(E83*U83,2)</f>
        <v>0</v>
      </c>
      <c r="W83" s="220"/>
      <c r="X83" s="220" t="s">
        <v>206</v>
      </c>
      <c r="Y83" s="220" t="s">
        <v>181</v>
      </c>
      <c r="Z83" s="209"/>
      <c r="AA83" s="209"/>
      <c r="AB83" s="209"/>
      <c r="AC83" s="209"/>
      <c r="AD83" s="209"/>
      <c r="AE83" s="209"/>
      <c r="AF83" s="209"/>
      <c r="AG83" s="209" t="s">
        <v>342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5">
      <c r="A84" s="216"/>
      <c r="B84" s="217"/>
      <c r="C84" s="257"/>
      <c r="D84" s="252"/>
      <c r="E84" s="252"/>
      <c r="F84" s="252"/>
      <c r="G84" s="252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09"/>
      <c r="AA84" s="209"/>
      <c r="AB84" s="209"/>
      <c r="AC84" s="209"/>
      <c r="AD84" s="209"/>
      <c r="AE84" s="209"/>
      <c r="AF84" s="209"/>
      <c r="AG84" s="209" t="s">
        <v>185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30">
        <v>37</v>
      </c>
      <c r="B85" s="231" t="s">
        <v>526</v>
      </c>
      <c r="C85" s="242" t="s">
        <v>847</v>
      </c>
      <c r="D85" s="232" t="s">
        <v>322</v>
      </c>
      <c r="E85" s="233">
        <v>1</v>
      </c>
      <c r="F85" s="234"/>
      <c r="G85" s="235">
        <f>ROUND(E85*F85,2)</f>
        <v>0</v>
      </c>
      <c r="H85" s="234"/>
      <c r="I85" s="235">
        <f>ROUND(E85*H85,2)</f>
        <v>0</v>
      </c>
      <c r="J85" s="234"/>
      <c r="K85" s="235">
        <f>ROUND(E85*J85,2)</f>
        <v>0</v>
      </c>
      <c r="L85" s="235">
        <v>21</v>
      </c>
      <c r="M85" s="235">
        <f>G85*(1+L85/100)</f>
        <v>0</v>
      </c>
      <c r="N85" s="233">
        <v>0</v>
      </c>
      <c r="O85" s="233">
        <f>ROUND(E85*N85,2)</f>
        <v>0</v>
      </c>
      <c r="P85" s="233">
        <v>0</v>
      </c>
      <c r="Q85" s="233">
        <f>ROUND(E85*P85,2)</f>
        <v>0</v>
      </c>
      <c r="R85" s="235"/>
      <c r="S85" s="235" t="s">
        <v>205</v>
      </c>
      <c r="T85" s="236" t="s">
        <v>179</v>
      </c>
      <c r="U85" s="220">
        <v>0</v>
      </c>
      <c r="V85" s="220">
        <f>ROUND(E85*U85,2)</f>
        <v>0</v>
      </c>
      <c r="W85" s="220"/>
      <c r="X85" s="220" t="s">
        <v>206</v>
      </c>
      <c r="Y85" s="220" t="s">
        <v>181</v>
      </c>
      <c r="Z85" s="209"/>
      <c r="AA85" s="209"/>
      <c r="AB85" s="209"/>
      <c r="AC85" s="209"/>
      <c r="AD85" s="209"/>
      <c r="AE85" s="209"/>
      <c r="AF85" s="209"/>
      <c r="AG85" s="209" t="s">
        <v>342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2" x14ac:dyDescent="0.25">
      <c r="A86" s="216"/>
      <c r="B86" s="217"/>
      <c r="C86" s="257"/>
      <c r="D86" s="252"/>
      <c r="E86" s="252"/>
      <c r="F86" s="252"/>
      <c r="G86" s="252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09"/>
      <c r="AA86" s="209"/>
      <c r="AB86" s="209"/>
      <c r="AC86" s="209"/>
      <c r="AD86" s="209"/>
      <c r="AE86" s="209"/>
      <c r="AF86" s="209"/>
      <c r="AG86" s="209" t="s">
        <v>185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30">
        <v>38</v>
      </c>
      <c r="B87" s="231" t="s">
        <v>527</v>
      </c>
      <c r="C87" s="242" t="s">
        <v>848</v>
      </c>
      <c r="D87" s="232" t="s">
        <v>332</v>
      </c>
      <c r="E87" s="233">
        <v>10</v>
      </c>
      <c r="F87" s="234"/>
      <c r="G87" s="235">
        <f>ROUND(E87*F87,2)</f>
        <v>0</v>
      </c>
      <c r="H87" s="234"/>
      <c r="I87" s="235">
        <f>ROUND(E87*H87,2)</f>
        <v>0</v>
      </c>
      <c r="J87" s="234"/>
      <c r="K87" s="235">
        <f>ROUND(E87*J87,2)</f>
        <v>0</v>
      </c>
      <c r="L87" s="235">
        <v>21</v>
      </c>
      <c r="M87" s="235">
        <f>G87*(1+L87/100)</f>
        <v>0</v>
      </c>
      <c r="N87" s="233">
        <v>0</v>
      </c>
      <c r="O87" s="233">
        <f>ROUND(E87*N87,2)</f>
        <v>0</v>
      </c>
      <c r="P87" s="233">
        <v>0</v>
      </c>
      <c r="Q87" s="233">
        <f>ROUND(E87*P87,2)</f>
        <v>0</v>
      </c>
      <c r="R87" s="235"/>
      <c r="S87" s="235" t="s">
        <v>205</v>
      </c>
      <c r="T87" s="236" t="s">
        <v>179</v>
      </c>
      <c r="U87" s="220">
        <v>0</v>
      </c>
      <c r="V87" s="220">
        <f>ROUND(E87*U87,2)</f>
        <v>0</v>
      </c>
      <c r="W87" s="220"/>
      <c r="X87" s="220" t="s">
        <v>206</v>
      </c>
      <c r="Y87" s="220" t="s">
        <v>181</v>
      </c>
      <c r="Z87" s="209"/>
      <c r="AA87" s="209"/>
      <c r="AB87" s="209"/>
      <c r="AC87" s="209"/>
      <c r="AD87" s="209"/>
      <c r="AE87" s="209"/>
      <c r="AF87" s="209"/>
      <c r="AG87" s="209" t="s">
        <v>342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16"/>
      <c r="B88" s="217"/>
      <c r="C88" s="257"/>
      <c r="D88" s="252"/>
      <c r="E88" s="252"/>
      <c r="F88" s="252"/>
      <c r="G88" s="252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09"/>
      <c r="AA88" s="209"/>
      <c r="AB88" s="209"/>
      <c r="AC88" s="209"/>
      <c r="AD88" s="209"/>
      <c r="AE88" s="209"/>
      <c r="AF88" s="209"/>
      <c r="AG88" s="209" t="s">
        <v>185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30">
        <v>39</v>
      </c>
      <c r="B89" s="231" t="s">
        <v>528</v>
      </c>
      <c r="C89" s="242" t="s">
        <v>849</v>
      </c>
      <c r="D89" s="232" t="s">
        <v>332</v>
      </c>
      <c r="E89" s="233">
        <v>20</v>
      </c>
      <c r="F89" s="234"/>
      <c r="G89" s="235">
        <f>ROUND(E89*F89,2)</f>
        <v>0</v>
      </c>
      <c r="H89" s="234"/>
      <c r="I89" s="235">
        <f>ROUND(E89*H89,2)</f>
        <v>0</v>
      </c>
      <c r="J89" s="234"/>
      <c r="K89" s="235">
        <f>ROUND(E89*J89,2)</f>
        <v>0</v>
      </c>
      <c r="L89" s="235">
        <v>21</v>
      </c>
      <c r="M89" s="235">
        <f>G89*(1+L89/100)</f>
        <v>0</v>
      </c>
      <c r="N89" s="233">
        <v>0</v>
      </c>
      <c r="O89" s="233">
        <f>ROUND(E89*N89,2)</f>
        <v>0</v>
      </c>
      <c r="P89" s="233">
        <v>0</v>
      </c>
      <c r="Q89" s="233">
        <f>ROUND(E89*P89,2)</f>
        <v>0</v>
      </c>
      <c r="R89" s="235"/>
      <c r="S89" s="235" t="s">
        <v>205</v>
      </c>
      <c r="T89" s="236" t="s">
        <v>179</v>
      </c>
      <c r="U89" s="220">
        <v>0</v>
      </c>
      <c r="V89" s="220">
        <f>ROUND(E89*U89,2)</f>
        <v>0</v>
      </c>
      <c r="W89" s="220"/>
      <c r="X89" s="220" t="s">
        <v>206</v>
      </c>
      <c r="Y89" s="220" t="s">
        <v>181</v>
      </c>
      <c r="Z89" s="209"/>
      <c r="AA89" s="209"/>
      <c r="AB89" s="209"/>
      <c r="AC89" s="209"/>
      <c r="AD89" s="209"/>
      <c r="AE89" s="209"/>
      <c r="AF89" s="209"/>
      <c r="AG89" s="209" t="s">
        <v>342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5">
      <c r="A90" s="216"/>
      <c r="B90" s="217"/>
      <c r="C90" s="257"/>
      <c r="D90" s="252"/>
      <c r="E90" s="252"/>
      <c r="F90" s="252"/>
      <c r="G90" s="252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09"/>
      <c r="AA90" s="209"/>
      <c r="AB90" s="209"/>
      <c r="AC90" s="209"/>
      <c r="AD90" s="209"/>
      <c r="AE90" s="209"/>
      <c r="AF90" s="209"/>
      <c r="AG90" s="209" t="s">
        <v>185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30">
        <v>40</v>
      </c>
      <c r="B91" s="231" t="s">
        <v>529</v>
      </c>
      <c r="C91" s="242" t="s">
        <v>850</v>
      </c>
      <c r="D91" s="232" t="s">
        <v>332</v>
      </c>
      <c r="E91" s="233">
        <v>12</v>
      </c>
      <c r="F91" s="234"/>
      <c r="G91" s="235">
        <f>ROUND(E91*F91,2)</f>
        <v>0</v>
      </c>
      <c r="H91" s="234"/>
      <c r="I91" s="235">
        <f>ROUND(E91*H91,2)</f>
        <v>0</v>
      </c>
      <c r="J91" s="234"/>
      <c r="K91" s="235">
        <f>ROUND(E91*J91,2)</f>
        <v>0</v>
      </c>
      <c r="L91" s="235">
        <v>21</v>
      </c>
      <c r="M91" s="235">
        <f>G91*(1+L91/100)</f>
        <v>0</v>
      </c>
      <c r="N91" s="233">
        <v>0</v>
      </c>
      <c r="O91" s="233">
        <f>ROUND(E91*N91,2)</f>
        <v>0</v>
      </c>
      <c r="P91" s="233">
        <v>0</v>
      </c>
      <c r="Q91" s="233">
        <f>ROUND(E91*P91,2)</f>
        <v>0</v>
      </c>
      <c r="R91" s="235"/>
      <c r="S91" s="235" t="s">
        <v>205</v>
      </c>
      <c r="T91" s="236" t="s">
        <v>179</v>
      </c>
      <c r="U91" s="220">
        <v>0</v>
      </c>
      <c r="V91" s="220">
        <f>ROUND(E91*U91,2)</f>
        <v>0</v>
      </c>
      <c r="W91" s="220"/>
      <c r="X91" s="220" t="s">
        <v>206</v>
      </c>
      <c r="Y91" s="220" t="s">
        <v>181</v>
      </c>
      <c r="Z91" s="209"/>
      <c r="AA91" s="209"/>
      <c r="AB91" s="209"/>
      <c r="AC91" s="209"/>
      <c r="AD91" s="209"/>
      <c r="AE91" s="209"/>
      <c r="AF91" s="209"/>
      <c r="AG91" s="209" t="s">
        <v>342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2" x14ac:dyDescent="0.25">
      <c r="A92" s="216"/>
      <c r="B92" s="217"/>
      <c r="C92" s="257"/>
      <c r="D92" s="252"/>
      <c r="E92" s="252"/>
      <c r="F92" s="252"/>
      <c r="G92" s="252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09"/>
      <c r="AA92" s="209"/>
      <c r="AB92" s="209"/>
      <c r="AC92" s="209"/>
      <c r="AD92" s="209"/>
      <c r="AE92" s="209"/>
      <c r="AF92" s="209"/>
      <c r="AG92" s="209" t="s">
        <v>185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30">
        <v>41</v>
      </c>
      <c r="B93" s="231" t="s">
        <v>530</v>
      </c>
      <c r="C93" s="242" t="s">
        <v>851</v>
      </c>
      <c r="D93" s="232" t="s">
        <v>332</v>
      </c>
      <c r="E93" s="233">
        <v>5</v>
      </c>
      <c r="F93" s="234"/>
      <c r="G93" s="235">
        <f>ROUND(E93*F93,2)</f>
        <v>0</v>
      </c>
      <c r="H93" s="234"/>
      <c r="I93" s="235">
        <f>ROUND(E93*H93,2)</f>
        <v>0</v>
      </c>
      <c r="J93" s="234"/>
      <c r="K93" s="235">
        <f>ROUND(E93*J93,2)</f>
        <v>0</v>
      </c>
      <c r="L93" s="235">
        <v>21</v>
      </c>
      <c r="M93" s="235">
        <f>G93*(1+L93/100)</f>
        <v>0</v>
      </c>
      <c r="N93" s="233">
        <v>0</v>
      </c>
      <c r="O93" s="233">
        <f>ROUND(E93*N93,2)</f>
        <v>0</v>
      </c>
      <c r="P93" s="233">
        <v>0</v>
      </c>
      <c r="Q93" s="233">
        <f>ROUND(E93*P93,2)</f>
        <v>0</v>
      </c>
      <c r="R93" s="235"/>
      <c r="S93" s="235" t="s">
        <v>205</v>
      </c>
      <c r="T93" s="236" t="s">
        <v>179</v>
      </c>
      <c r="U93" s="220">
        <v>0</v>
      </c>
      <c r="V93" s="220">
        <f>ROUND(E93*U93,2)</f>
        <v>0</v>
      </c>
      <c r="W93" s="220"/>
      <c r="X93" s="220" t="s">
        <v>206</v>
      </c>
      <c r="Y93" s="220" t="s">
        <v>181</v>
      </c>
      <c r="Z93" s="209"/>
      <c r="AA93" s="209"/>
      <c r="AB93" s="209"/>
      <c r="AC93" s="209"/>
      <c r="AD93" s="209"/>
      <c r="AE93" s="209"/>
      <c r="AF93" s="209"/>
      <c r="AG93" s="209" t="s">
        <v>342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16"/>
      <c r="B94" s="217"/>
      <c r="C94" s="257"/>
      <c r="D94" s="252"/>
      <c r="E94" s="252"/>
      <c r="F94" s="252"/>
      <c r="G94" s="252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09"/>
      <c r="AA94" s="209"/>
      <c r="AB94" s="209"/>
      <c r="AC94" s="209"/>
      <c r="AD94" s="209"/>
      <c r="AE94" s="209"/>
      <c r="AF94" s="209"/>
      <c r="AG94" s="209" t="s">
        <v>185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30">
        <v>42</v>
      </c>
      <c r="B95" s="231" t="s">
        <v>531</v>
      </c>
      <c r="C95" s="242" t="s">
        <v>852</v>
      </c>
      <c r="D95" s="232" t="s">
        <v>332</v>
      </c>
      <c r="E95" s="233">
        <v>5</v>
      </c>
      <c r="F95" s="234"/>
      <c r="G95" s="235">
        <f>ROUND(E95*F95,2)</f>
        <v>0</v>
      </c>
      <c r="H95" s="234"/>
      <c r="I95" s="235">
        <f>ROUND(E95*H95,2)</f>
        <v>0</v>
      </c>
      <c r="J95" s="234"/>
      <c r="K95" s="235">
        <f>ROUND(E95*J95,2)</f>
        <v>0</v>
      </c>
      <c r="L95" s="235">
        <v>21</v>
      </c>
      <c r="M95" s="235">
        <f>G95*(1+L95/100)</f>
        <v>0</v>
      </c>
      <c r="N95" s="233">
        <v>0</v>
      </c>
      <c r="O95" s="233">
        <f>ROUND(E95*N95,2)</f>
        <v>0</v>
      </c>
      <c r="P95" s="233">
        <v>0</v>
      </c>
      <c r="Q95" s="233">
        <f>ROUND(E95*P95,2)</f>
        <v>0</v>
      </c>
      <c r="R95" s="235"/>
      <c r="S95" s="235" t="s">
        <v>205</v>
      </c>
      <c r="T95" s="236" t="s">
        <v>179</v>
      </c>
      <c r="U95" s="220">
        <v>0</v>
      </c>
      <c r="V95" s="220">
        <f>ROUND(E95*U95,2)</f>
        <v>0</v>
      </c>
      <c r="W95" s="220"/>
      <c r="X95" s="220" t="s">
        <v>206</v>
      </c>
      <c r="Y95" s="220" t="s">
        <v>181</v>
      </c>
      <c r="Z95" s="209"/>
      <c r="AA95" s="209"/>
      <c r="AB95" s="209"/>
      <c r="AC95" s="209"/>
      <c r="AD95" s="209"/>
      <c r="AE95" s="209"/>
      <c r="AF95" s="209"/>
      <c r="AG95" s="209" t="s">
        <v>342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5">
      <c r="A96" s="216"/>
      <c r="B96" s="217"/>
      <c r="C96" s="257"/>
      <c r="D96" s="252"/>
      <c r="E96" s="252"/>
      <c r="F96" s="252"/>
      <c r="G96" s="252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09"/>
      <c r="AA96" s="209"/>
      <c r="AB96" s="209"/>
      <c r="AC96" s="209"/>
      <c r="AD96" s="209"/>
      <c r="AE96" s="209"/>
      <c r="AF96" s="209"/>
      <c r="AG96" s="209" t="s">
        <v>185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30">
        <v>43</v>
      </c>
      <c r="B97" s="231" t="s">
        <v>536</v>
      </c>
      <c r="C97" s="242" t="s">
        <v>853</v>
      </c>
      <c r="D97" s="232" t="s">
        <v>322</v>
      </c>
      <c r="E97" s="233">
        <v>9</v>
      </c>
      <c r="F97" s="234"/>
      <c r="G97" s="235">
        <f>ROUND(E97*F97,2)</f>
        <v>0</v>
      </c>
      <c r="H97" s="234"/>
      <c r="I97" s="235">
        <f>ROUND(E97*H97,2)</f>
        <v>0</v>
      </c>
      <c r="J97" s="234"/>
      <c r="K97" s="235">
        <f>ROUND(E97*J97,2)</f>
        <v>0</v>
      </c>
      <c r="L97" s="235">
        <v>21</v>
      </c>
      <c r="M97" s="235">
        <f>G97*(1+L97/100)</f>
        <v>0</v>
      </c>
      <c r="N97" s="233">
        <v>0</v>
      </c>
      <c r="O97" s="233">
        <f>ROUND(E97*N97,2)</f>
        <v>0</v>
      </c>
      <c r="P97" s="233">
        <v>0</v>
      </c>
      <c r="Q97" s="233">
        <f>ROUND(E97*P97,2)</f>
        <v>0</v>
      </c>
      <c r="R97" s="235"/>
      <c r="S97" s="235" t="s">
        <v>205</v>
      </c>
      <c r="T97" s="236" t="s">
        <v>179</v>
      </c>
      <c r="U97" s="220">
        <v>0</v>
      </c>
      <c r="V97" s="220">
        <f>ROUND(E97*U97,2)</f>
        <v>0</v>
      </c>
      <c r="W97" s="220"/>
      <c r="X97" s="220" t="s">
        <v>206</v>
      </c>
      <c r="Y97" s="220" t="s">
        <v>181</v>
      </c>
      <c r="Z97" s="209"/>
      <c r="AA97" s="209"/>
      <c r="AB97" s="209"/>
      <c r="AC97" s="209"/>
      <c r="AD97" s="209"/>
      <c r="AE97" s="209"/>
      <c r="AF97" s="209"/>
      <c r="AG97" s="209" t="s">
        <v>342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2" x14ac:dyDescent="0.25">
      <c r="A98" s="216"/>
      <c r="B98" s="217"/>
      <c r="C98" s="257"/>
      <c r="D98" s="252"/>
      <c r="E98" s="252"/>
      <c r="F98" s="252"/>
      <c r="G98" s="252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09"/>
      <c r="AA98" s="209"/>
      <c r="AB98" s="209"/>
      <c r="AC98" s="209"/>
      <c r="AD98" s="209"/>
      <c r="AE98" s="209"/>
      <c r="AF98" s="209"/>
      <c r="AG98" s="209" t="s">
        <v>185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30">
        <v>44</v>
      </c>
      <c r="B99" s="231" t="s">
        <v>785</v>
      </c>
      <c r="C99" s="242" t="s">
        <v>854</v>
      </c>
      <c r="D99" s="232" t="s">
        <v>322</v>
      </c>
      <c r="E99" s="233">
        <v>1</v>
      </c>
      <c r="F99" s="234"/>
      <c r="G99" s="235">
        <f>ROUND(E99*F99,2)</f>
        <v>0</v>
      </c>
      <c r="H99" s="234"/>
      <c r="I99" s="235">
        <f>ROUND(E99*H99,2)</f>
        <v>0</v>
      </c>
      <c r="J99" s="234"/>
      <c r="K99" s="235">
        <f>ROUND(E99*J99,2)</f>
        <v>0</v>
      </c>
      <c r="L99" s="235">
        <v>21</v>
      </c>
      <c r="M99" s="235">
        <f>G99*(1+L99/100)</f>
        <v>0</v>
      </c>
      <c r="N99" s="233">
        <v>0</v>
      </c>
      <c r="O99" s="233">
        <f>ROUND(E99*N99,2)</f>
        <v>0</v>
      </c>
      <c r="P99" s="233">
        <v>0</v>
      </c>
      <c r="Q99" s="233">
        <f>ROUND(E99*P99,2)</f>
        <v>0</v>
      </c>
      <c r="R99" s="235"/>
      <c r="S99" s="235" t="s">
        <v>205</v>
      </c>
      <c r="T99" s="236" t="s">
        <v>179</v>
      </c>
      <c r="U99" s="220">
        <v>0</v>
      </c>
      <c r="V99" s="220">
        <f>ROUND(E99*U99,2)</f>
        <v>0</v>
      </c>
      <c r="W99" s="220"/>
      <c r="X99" s="220" t="s">
        <v>855</v>
      </c>
      <c r="Y99" s="220" t="s">
        <v>181</v>
      </c>
      <c r="Z99" s="209"/>
      <c r="AA99" s="209"/>
      <c r="AB99" s="209"/>
      <c r="AC99" s="209"/>
      <c r="AD99" s="209"/>
      <c r="AE99" s="209"/>
      <c r="AF99" s="209"/>
      <c r="AG99" s="209" t="s">
        <v>856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2" x14ac:dyDescent="0.25">
      <c r="A100" s="216"/>
      <c r="B100" s="217"/>
      <c r="C100" s="257"/>
      <c r="D100" s="252"/>
      <c r="E100" s="252"/>
      <c r="F100" s="252"/>
      <c r="G100" s="252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09"/>
      <c r="AA100" s="209"/>
      <c r="AB100" s="209"/>
      <c r="AC100" s="209"/>
      <c r="AD100" s="209"/>
      <c r="AE100" s="209"/>
      <c r="AF100" s="209"/>
      <c r="AG100" s="209" t="s">
        <v>185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30">
        <v>45</v>
      </c>
      <c r="B101" s="231" t="s">
        <v>857</v>
      </c>
      <c r="C101" s="242" t="s">
        <v>858</v>
      </c>
      <c r="D101" s="232" t="s">
        <v>797</v>
      </c>
      <c r="E101" s="233">
        <v>1</v>
      </c>
      <c r="F101" s="234"/>
      <c r="G101" s="235">
        <f>ROUND(E101*F101,2)</f>
        <v>0</v>
      </c>
      <c r="H101" s="234"/>
      <c r="I101" s="235">
        <f>ROUND(E101*H101,2)</f>
        <v>0</v>
      </c>
      <c r="J101" s="234"/>
      <c r="K101" s="235">
        <f>ROUND(E101*J101,2)</f>
        <v>0</v>
      </c>
      <c r="L101" s="235">
        <v>21</v>
      </c>
      <c r="M101" s="235">
        <f>G101*(1+L101/100)</f>
        <v>0</v>
      </c>
      <c r="N101" s="233">
        <v>0</v>
      </c>
      <c r="O101" s="233">
        <f>ROUND(E101*N101,2)</f>
        <v>0</v>
      </c>
      <c r="P101" s="233">
        <v>0</v>
      </c>
      <c r="Q101" s="233">
        <f>ROUND(E101*P101,2)</f>
        <v>0</v>
      </c>
      <c r="R101" s="235"/>
      <c r="S101" s="235" t="s">
        <v>205</v>
      </c>
      <c r="T101" s="236" t="s">
        <v>179</v>
      </c>
      <c r="U101" s="220">
        <v>0</v>
      </c>
      <c r="V101" s="220">
        <f>ROUND(E101*U101,2)</f>
        <v>0</v>
      </c>
      <c r="W101" s="220"/>
      <c r="X101" s="220" t="s">
        <v>377</v>
      </c>
      <c r="Y101" s="220" t="s">
        <v>181</v>
      </c>
      <c r="Z101" s="209"/>
      <c r="AA101" s="209"/>
      <c r="AB101" s="209"/>
      <c r="AC101" s="209"/>
      <c r="AD101" s="209"/>
      <c r="AE101" s="209"/>
      <c r="AF101" s="209"/>
      <c r="AG101" s="209" t="s">
        <v>464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2" x14ac:dyDescent="0.25">
      <c r="A102" s="216"/>
      <c r="B102" s="217"/>
      <c r="C102" s="257"/>
      <c r="D102" s="252"/>
      <c r="E102" s="252"/>
      <c r="F102" s="252"/>
      <c r="G102" s="252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09"/>
      <c r="AA102" s="209"/>
      <c r="AB102" s="209"/>
      <c r="AC102" s="209"/>
      <c r="AD102" s="209"/>
      <c r="AE102" s="209"/>
      <c r="AF102" s="209"/>
      <c r="AG102" s="209" t="s">
        <v>185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ht="20.399999999999999" outlineLevel="1" x14ac:dyDescent="0.25">
      <c r="A103" s="230">
        <v>46</v>
      </c>
      <c r="B103" s="231" t="s">
        <v>859</v>
      </c>
      <c r="C103" s="242" t="s">
        <v>860</v>
      </c>
      <c r="D103" s="232" t="s">
        <v>322</v>
      </c>
      <c r="E103" s="233">
        <v>2</v>
      </c>
      <c r="F103" s="234"/>
      <c r="G103" s="235">
        <f>ROUND(E103*F103,2)</f>
        <v>0</v>
      </c>
      <c r="H103" s="234"/>
      <c r="I103" s="235">
        <f>ROUND(E103*H103,2)</f>
        <v>0</v>
      </c>
      <c r="J103" s="234"/>
      <c r="K103" s="235">
        <f>ROUND(E103*J103,2)</f>
        <v>0</v>
      </c>
      <c r="L103" s="235">
        <v>21</v>
      </c>
      <c r="M103" s="235">
        <f>G103*(1+L103/100)</f>
        <v>0</v>
      </c>
      <c r="N103" s="233">
        <v>0</v>
      </c>
      <c r="O103" s="233">
        <f>ROUND(E103*N103,2)</f>
        <v>0</v>
      </c>
      <c r="P103" s="233">
        <v>0</v>
      </c>
      <c r="Q103" s="233">
        <f>ROUND(E103*P103,2)</f>
        <v>0</v>
      </c>
      <c r="R103" s="235"/>
      <c r="S103" s="235" t="s">
        <v>205</v>
      </c>
      <c r="T103" s="236" t="s">
        <v>179</v>
      </c>
      <c r="U103" s="220">
        <v>0</v>
      </c>
      <c r="V103" s="220">
        <f>ROUND(E103*U103,2)</f>
        <v>0</v>
      </c>
      <c r="W103" s="220"/>
      <c r="X103" s="220" t="s">
        <v>377</v>
      </c>
      <c r="Y103" s="220" t="s">
        <v>181</v>
      </c>
      <c r="Z103" s="209"/>
      <c r="AA103" s="209"/>
      <c r="AB103" s="209"/>
      <c r="AC103" s="209"/>
      <c r="AD103" s="209"/>
      <c r="AE103" s="209"/>
      <c r="AF103" s="209"/>
      <c r="AG103" s="209" t="s">
        <v>464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2" x14ac:dyDescent="0.25">
      <c r="A104" s="216"/>
      <c r="B104" s="217"/>
      <c r="C104" s="257"/>
      <c r="D104" s="252"/>
      <c r="E104" s="252"/>
      <c r="F104" s="252"/>
      <c r="G104" s="252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09"/>
      <c r="AA104" s="209"/>
      <c r="AB104" s="209"/>
      <c r="AC104" s="209"/>
      <c r="AD104" s="209"/>
      <c r="AE104" s="209"/>
      <c r="AF104" s="209"/>
      <c r="AG104" s="209" t="s">
        <v>185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30">
        <v>47</v>
      </c>
      <c r="B105" s="231" t="s">
        <v>861</v>
      </c>
      <c r="C105" s="242" t="s">
        <v>862</v>
      </c>
      <c r="D105" s="232" t="s">
        <v>322</v>
      </c>
      <c r="E105" s="233">
        <v>2</v>
      </c>
      <c r="F105" s="234"/>
      <c r="G105" s="235">
        <f>ROUND(E105*F105,2)</f>
        <v>0</v>
      </c>
      <c r="H105" s="234"/>
      <c r="I105" s="235">
        <f>ROUND(E105*H105,2)</f>
        <v>0</v>
      </c>
      <c r="J105" s="234"/>
      <c r="K105" s="235">
        <f>ROUND(E105*J105,2)</f>
        <v>0</v>
      </c>
      <c r="L105" s="235">
        <v>21</v>
      </c>
      <c r="M105" s="235">
        <f>G105*(1+L105/100)</f>
        <v>0</v>
      </c>
      <c r="N105" s="233">
        <v>0</v>
      </c>
      <c r="O105" s="233">
        <f>ROUND(E105*N105,2)</f>
        <v>0</v>
      </c>
      <c r="P105" s="233">
        <v>0</v>
      </c>
      <c r="Q105" s="233">
        <f>ROUND(E105*P105,2)</f>
        <v>0</v>
      </c>
      <c r="R105" s="235"/>
      <c r="S105" s="235" t="s">
        <v>205</v>
      </c>
      <c r="T105" s="236" t="s">
        <v>179</v>
      </c>
      <c r="U105" s="220">
        <v>0</v>
      </c>
      <c r="V105" s="220">
        <f>ROUND(E105*U105,2)</f>
        <v>0</v>
      </c>
      <c r="W105" s="220"/>
      <c r="X105" s="220" t="s">
        <v>377</v>
      </c>
      <c r="Y105" s="220" t="s">
        <v>181</v>
      </c>
      <c r="Z105" s="209"/>
      <c r="AA105" s="209"/>
      <c r="AB105" s="209"/>
      <c r="AC105" s="209"/>
      <c r="AD105" s="209"/>
      <c r="AE105" s="209"/>
      <c r="AF105" s="209"/>
      <c r="AG105" s="209" t="s">
        <v>464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5">
      <c r="A106" s="216"/>
      <c r="B106" s="217"/>
      <c r="C106" s="257"/>
      <c r="D106" s="252"/>
      <c r="E106" s="252"/>
      <c r="F106" s="252"/>
      <c r="G106" s="252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09"/>
      <c r="AA106" s="209"/>
      <c r="AB106" s="209"/>
      <c r="AC106" s="209"/>
      <c r="AD106" s="209"/>
      <c r="AE106" s="209"/>
      <c r="AF106" s="209"/>
      <c r="AG106" s="209" t="s">
        <v>185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30">
        <v>48</v>
      </c>
      <c r="B107" s="231" t="s">
        <v>863</v>
      </c>
      <c r="C107" s="242" t="s">
        <v>864</v>
      </c>
      <c r="D107" s="232" t="s">
        <v>322</v>
      </c>
      <c r="E107" s="233">
        <v>3</v>
      </c>
      <c r="F107" s="234"/>
      <c r="G107" s="235">
        <f>ROUND(E107*F107,2)</f>
        <v>0</v>
      </c>
      <c r="H107" s="234"/>
      <c r="I107" s="235">
        <f>ROUND(E107*H107,2)</f>
        <v>0</v>
      </c>
      <c r="J107" s="234"/>
      <c r="K107" s="235">
        <f>ROUND(E107*J107,2)</f>
        <v>0</v>
      </c>
      <c r="L107" s="235">
        <v>21</v>
      </c>
      <c r="M107" s="235">
        <f>G107*(1+L107/100)</f>
        <v>0</v>
      </c>
      <c r="N107" s="233">
        <v>0</v>
      </c>
      <c r="O107" s="233">
        <f>ROUND(E107*N107,2)</f>
        <v>0</v>
      </c>
      <c r="P107" s="233">
        <v>0</v>
      </c>
      <c r="Q107" s="233">
        <f>ROUND(E107*P107,2)</f>
        <v>0</v>
      </c>
      <c r="R107" s="235"/>
      <c r="S107" s="235" t="s">
        <v>205</v>
      </c>
      <c r="T107" s="236" t="s">
        <v>179</v>
      </c>
      <c r="U107" s="220">
        <v>0</v>
      </c>
      <c r="V107" s="220">
        <f>ROUND(E107*U107,2)</f>
        <v>0</v>
      </c>
      <c r="W107" s="220"/>
      <c r="X107" s="220" t="s">
        <v>377</v>
      </c>
      <c r="Y107" s="220" t="s">
        <v>181</v>
      </c>
      <c r="Z107" s="209"/>
      <c r="AA107" s="209"/>
      <c r="AB107" s="209"/>
      <c r="AC107" s="209"/>
      <c r="AD107" s="209"/>
      <c r="AE107" s="209"/>
      <c r="AF107" s="209"/>
      <c r="AG107" s="209" t="s">
        <v>464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2" x14ac:dyDescent="0.25">
      <c r="A108" s="216"/>
      <c r="B108" s="217"/>
      <c r="C108" s="257"/>
      <c r="D108" s="252"/>
      <c r="E108" s="252"/>
      <c r="F108" s="252"/>
      <c r="G108" s="252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09"/>
      <c r="AA108" s="209"/>
      <c r="AB108" s="209"/>
      <c r="AC108" s="209"/>
      <c r="AD108" s="209"/>
      <c r="AE108" s="209"/>
      <c r="AF108" s="209"/>
      <c r="AG108" s="209" t="s">
        <v>185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x14ac:dyDescent="0.25">
      <c r="A109" s="223" t="s">
        <v>173</v>
      </c>
      <c r="B109" s="224" t="s">
        <v>136</v>
      </c>
      <c r="C109" s="241" t="s">
        <v>137</v>
      </c>
      <c r="D109" s="225"/>
      <c r="E109" s="226"/>
      <c r="F109" s="227"/>
      <c r="G109" s="227">
        <f>SUMIF(AG110:AG131,"&lt;&gt;NOR",G110:G131)</f>
        <v>0</v>
      </c>
      <c r="H109" s="227"/>
      <c r="I109" s="227">
        <f>SUM(I110:I131)</f>
        <v>0</v>
      </c>
      <c r="J109" s="227"/>
      <c r="K109" s="227">
        <f>SUM(K110:K131)</f>
        <v>0</v>
      </c>
      <c r="L109" s="227"/>
      <c r="M109" s="227">
        <f>SUM(M110:M131)</f>
        <v>0</v>
      </c>
      <c r="N109" s="226"/>
      <c r="O109" s="226">
        <f>SUM(O110:O131)</f>
        <v>0</v>
      </c>
      <c r="P109" s="226"/>
      <c r="Q109" s="226">
        <f>SUM(Q110:Q131)</f>
        <v>0</v>
      </c>
      <c r="R109" s="227"/>
      <c r="S109" s="227"/>
      <c r="T109" s="228"/>
      <c r="U109" s="222"/>
      <c r="V109" s="222">
        <f>SUM(V110:V131)</f>
        <v>0</v>
      </c>
      <c r="W109" s="222"/>
      <c r="X109" s="222"/>
      <c r="Y109" s="222"/>
      <c r="AG109" t="s">
        <v>174</v>
      </c>
    </row>
    <row r="110" spans="1:60" outlineLevel="1" x14ac:dyDescent="0.25">
      <c r="A110" s="230">
        <v>49</v>
      </c>
      <c r="B110" s="231" t="s">
        <v>538</v>
      </c>
      <c r="C110" s="242" t="s">
        <v>865</v>
      </c>
      <c r="D110" s="232" t="s">
        <v>797</v>
      </c>
      <c r="E110" s="233">
        <v>1</v>
      </c>
      <c r="F110" s="234"/>
      <c r="G110" s="235">
        <f>ROUND(E110*F110,2)</f>
        <v>0</v>
      </c>
      <c r="H110" s="234"/>
      <c r="I110" s="235">
        <f>ROUND(E110*H110,2)</f>
        <v>0</v>
      </c>
      <c r="J110" s="234"/>
      <c r="K110" s="235">
        <f>ROUND(E110*J110,2)</f>
        <v>0</v>
      </c>
      <c r="L110" s="235">
        <v>21</v>
      </c>
      <c r="M110" s="235">
        <f>G110*(1+L110/100)</f>
        <v>0</v>
      </c>
      <c r="N110" s="233">
        <v>0</v>
      </c>
      <c r="O110" s="233">
        <f>ROUND(E110*N110,2)</f>
        <v>0</v>
      </c>
      <c r="P110" s="233">
        <v>0</v>
      </c>
      <c r="Q110" s="233">
        <f>ROUND(E110*P110,2)</f>
        <v>0</v>
      </c>
      <c r="R110" s="235"/>
      <c r="S110" s="235" t="s">
        <v>205</v>
      </c>
      <c r="T110" s="236" t="s">
        <v>179</v>
      </c>
      <c r="U110" s="220">
        <v>0</v>
      </c>
      <c r="V110" s="220">
        <f>ROUND(E110*U110,2)</f>
        <v>0</v>
      </c>
      <c r="W110" s="220"/>
      <c r="X110" s="220" t="s">
        <v>206</v>
      </c>
      <c r="Y110" s="220" t="s">
        <v>181</v>
      </c>
      <c r="Z110" s="209"/>
      <c r="AA110" s="209"/>
      <c r="AB110" s="209"/>
      <c r="AC110" s="209"/>
      <c r="AD110" s="209"/>
      <c r="AE110" s="209"/>
      <c r="AF110" s="209"/>
      <c r="AG110" s="209" t="s">
        <v>342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2" x14ac:dyDescent="0.25">
      <c r="A111" s="216"/>
      <c r="B111" s="217"/>
      <c r="C111" s="257"/>
      <c r="D111" s="252"/>
      <c r="E111" s="252"/>
      <c r="F111" s="252"/>
      <c r="G111" s="252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09"/>
      <c r="AA111" s="209"/>
      <c r="AB111" s="209"/>
      <c r="AC111" s="209"/>
      <c r="AD111" s="209"/>
      <c r="AE111" s="209"/>
      <c r="AF111" s="209"/>
      <c r="AG111" s="209" t="s">
        <v>185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30">
        <v>50</v>
      </c>
      <c r="B112" s="231" t="s">
        <v>539</v>
      </c>
      <c r="C112" s="242" t="s">
        <v>866</v>
      </c>
      <c r="D112" s="232" t="s">
        <v>797</v>
      </c>
      <c r="E112" s="233">
        <v>1</v>
      </c>
      <c r="F112" s="234"/>
      <c r="G112" s="235">
        <f>ROUND(E112*F112,2)</f>
        <v>0</v>
      </c>
      <c r="H112" s="234"/>
      <c r="I112" s="235">
        <f>ROUND(E112*H112,2)</f>
        <v>0</v>
      </c>
      <c r="J112" s="234"/>
      <c r="K112" s="235">
        <f>ROUND(E112*J112,2)</f>
        <v>0</v>
      </c>
      <c r="L112" s="235">
        <v>21</v>
      </c>
      <c r="M112" s="235">
        <f>G112*(1+L112/100)</f>
        <v>0</v>
      </c>
      <c r="N112" s="233">
        <v>0</v>
      </c>
      <c r="O112" s="233">
        <f>ROUND(E112*N112,2)</f>
        <v>0</v>
      </c>
      <c r="P112" s="233">
        <v>0</v>
      </c>
      <c r="Q112" s="233">
        <f>ROUND(E112*P112,2)</f>
        <v>0</v>
      </c>
      <c r="R112" s="235"/>
      <c r="S112" s="235" t="s">
        <v>205</v>
      </c>
      <c r="T112" s="236" t="s">
        <v>179</v>
      </c>
      <c r="U112" s="220">
        <v>0</v>
      </c>
      <c r="V112" s="220">
        <f>ROUND(E112*U112,2)</f>
        <v>0</v>
      </c>
      <c r="W112" s="220"/>
      <c r="X112" s="220" t="s">
        <v>206</v>
      </c>
      <c r="Y112" s="220" t="s">
        <v>181</v>
      </c>
      <c r="Z112" s="209"/>
      <c r="AA112" s="209"/>
      <c r="AB112" s="209"/>
      <c r="AC112" s="209"/>
      <c r="AD112" s="209"/>
      <c r="AE112" s="209"/>
      <c r="AF112" s="209"/>
      <c r="AG112" s="209" t="s">
        <v>342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5">
      <c r="A113" s="216"/>
      <c r="B113" s="217"/>
      <c r="C113" s="257"/>
      <c r="D113" s="252"/>
      <c r="E113" s="252"/>
      <c r="F113" s="252"/>
      <c r="G113" s="252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09"/>
      <c r="AA113" s="209"/>
      <c r="AB113" s="209"/>
      <c r="AC113" s="209"/>
      <c r="AD113" s="209"/>
      <c r="AE113" s="209"/>
      <c r="AF113" s="209"/>
      <c r="AG113" s="209" t="s">
        <v>185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30">
        <v>51</v>
      </c>
      <c r="B114" s="231" t="s">
        <v>540</v>
      </c>
      <c r="C114" s="242" t="s">
        <v>867</v>
      </c>
      <c r="D114" s="232" t="s">
        <v>797</v>
      </c>
      <c r="E114" s="233">
        <v>1</v>
      </c>
      <c r="F114" s="234"/>
      <c r="G114" s="235">
        <f>ROUND(E114*F114,2)</f>
        <v>0</v>
      </c>
      <c r="H114" s="234"/>
      <c r="I114" s="235">
        <f>ROUND(E114*H114,2)</f>
        <v>0</v>
      </c>
      <c r="J114" s="234"/>
      <c r="K114" s="235">
        <f>ROUND(E114*J114,2)</f>
        <v>0</v>
      </c>
      <c r="L114" s="235">
        <v>21</v>
      </c>
      <c r="M114" s="235">
        <f>G114*(1+L114/100)</f>
        <v>0</v>
      </c>
      <c r="N114" s="233">
        <v>0</v>
      </c>
      <c r="O114" s="233">
        <f>ROUND(E114*N114,2)</f>
        <v>0</v>
      </c>
      <c r="P114" s="233">
        <v>0</v>
      </c>
      <c r="Q114" s="233">
        <f>ROUND(E114*P114,2)</f>
        <v>0</v>
      </c>
      <c r="R114" s="235"/>
      <c r="S114" s="235" t="s">
        <v>205</v>
      </c>
      <c r="T114" s="236" t="s">
        <v>179</v>
      </c>
      <c r="U114" s="220">
        <v>0</v>
      </c>
      <c r="V114" s="220">
        <f>ROUND(E114*U114,2)</f>
        <v>0</v>
      </c>
      <c r="W114" s="220"/>
      <c r="X114" s="220" t="s">
        <v>206</v>
      </c>
      <c r="Y114" s="220" t="s">
        <v>181</v>
      </c>
      <c r="Z114" s="209"/>
      <c r="AA114" s="209"/>
      <c r="AB114" s="209"/>
      <c r="AC114" s="209"/>
      <c r="AD114" s="209"/>
      <c r="AE114" s="209"/>
      <c r="AF114" s="209"/>
      <c r="AG114" s="209" t="s">
        <v>342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5">
      <c r="A115" s="216"/>
      <c r="B115" s="217"/>
      <c r="C115" s="257"/>
      <c r="D115" s="252"/>
      <c r="E115" s="252"/>
      <c r="F115" s="252"/>
      <c r="G115" s="252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09"/>
      <c r="AA115" s="209"/>
      <c r="AB115" s="209"/>
      <c r="AC115" s="209"/>
      <c r="AD115" s="209"/>
      <c r="AE115" s="209"/>
      <c r="AF115" s="209"/>
      <c r="AG115" s="209" t="s">
        <v>185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30">
        <v>52</v>
      </c>
      <c r="B116" s="231" t="s">
        <v>541</v>
      </c>
      <c r="C116" s="242" t="s">
        <v>868</v>
      </c>
      <c r="D116" s="232" t="s">
        <v>797</v>
      </c>
      <c r="E116" s="233">
        <v>1</v>
      </c>
      <c r="F116" s="234"/>
      <c r="G116" s="235">
        <f>ROUND(E116*F116,2)</f>
        <v>0</v>
      </c>
      <c r="H116" s="234"/>
      <c r="I116" s="235">
        <f>ROUND(E116*H116,2)</f>
        <v>0</v>
      </c>
      <c r="J116" s="234"/>
      <c r="K116" s="235">
        <f>ROUND(E116*J116,2)</f>
        <v>0</v>
      </c>
      <c r="L116" s="235">
        <v>21</v>
      </c>
      <c r="M116" s="235">
        <f>G116*(1+L116/100)</f>
        <v>0</v>
      </c>
      <c r="N116" s="233">
        <v>0</v>
      </c>
      <c r="O116" s="233">
        <f>ROUND(E116*N116,2)</f>
        <v>0</v>
      </c>
      <c r="P116" s="233">
        <v>0</v>
      </c>
      <c r="Q116" s="233">
        <f>ROUND(E116*P116,2)</f>
        <v>0</v>
      </c>
      <c r="R116" s="235"/>
      <c r="S116" s="235" t="s">
        <v>205</v>
      </c>
      <c r="T116" s="236" t="s">
        <v>179</v>
      </c>
      <c r="U116" s="220">
        <v>0</v>
      </c>
      <c r="V116" s="220">
        <f>ROUND(E116*U116,2)</f>
        <v>0</v>
      </c>
      <c r="W116" s="220"/>
      <c r="X116" s="220" t="s">
        <v>206</v>
      </c>
      <c r="Y116" s="220" t="s">
        <v>181</v>
      </c>
      <c r="Z116" s="209"/>
      <c r="AA116" s="209"/>
      <c r="AB116" s="209"/>
      <c r="AC116" s="209"/>
      <c r="AD116" s="209"/>
      <c r="AE116" s="209"/>
      <c r="AF116" s="209"/>
      <c r="AG116" s="209" t="s">
        <v>342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5">
      <c r="A117" s="216"/>
      <c r="B117" s="217"/>
      <c r="C117" s="257"/>
      <c r="D117" s="252"/>
      <c r="E117" s="252"/>
      <c r="F117" s="252"/>
      <c r="G117" s="252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09"/>
      <c r="AA117" s="209"/>
      <c r="AB117" s="209"/>
      <c r="AC117" s="209"/>
      <c r="AD117" s="209"/>
      <c r="AE117" s="209"/>
      <c r="AF117" s="209"/>
      <c r="AG117" s="209" t="s">
        <v>185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30">
        <v>53</v>
      </c>
      <c r="B118" s="231" t="s">
        <v>542</v>
      </c>
      <c r="C118" s="242" t="s">
        <v>869</v>
      </c>
      <c r="D118" s="232" t="s">
        <v>797</v>
      </c>
      <c r="E118" s="233">
        <v>1</v>
      </c>
      <c r="F118" s="234"/>
      <c r="G118" s="235">
        <f>ROUND(E118*F118,2)</f>
        <v>0</v>
      </c>
      <c r="H118" s="234"/>
      <c r="I118" s="235">
        <f>ROUND(E118*H118,2)</f>
        <v>0</v>
      </c>
      <c r="J118" s="234"/>
      <c r="K118" s="235">
        <f>ROUND(E118*J118,2)</f>
        <v>0</v>
      </c>
      <c r="L118" s="235">
        <v>21</v>
      </c>
      <c r="M118" s="235">
        <f>G118*(1+L118/100)</f>
        <v>0</v>
      </c>
      <c r="N118" s="233">
        <v>0</v>
      </c>
      <c r="O118" s="233">
        <f>ROUND(E118*N118,2)</f>
        <v>0</v>
      </c>
      <c r="P118" s="233">
        <v>0</v>
      </c>
      <c r="Q118" s="233">
        <f>ROUND(E118*P118,2)</f>
        <v>0</v>
      </c>
      <c r="R118" s="235"/>
      <c r="S118" s="235" t="s">
        <v>205</v>
      </c>
      <c r="T118" s="236" t="s">
        <v>179</v>
      </c>
      <c r="U118" s="220">
        <v>0</v>
      </c>
      <c r="V118" s="220">
        <f>ROUND(E118*U118,2)</f>
        <v>0</v>
      </c>
      <c r="W118" s="220"/>
      <c r="X118" s="220" t="s">
        <v>206</v>
      </c>
      <c r="Y118" s="220" t="s">
        <v>181</v>
      </c>
      <c r="Z118" s="209"/>
      <c r="AA118" s="209"/>
      <c r="AB118" s="209"/>
      <c r="AC118" s="209"/>
      <c r="AD118" s="209"/>
      <c r="AE118" s="209"/>
      <c r="AF118" s="209"/>
      <c r="AG118" s="209" t="s">
        <v>342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2" x14ac:dyDescent="0.25">
      <c r="A119" s="216"/>
      <c r="B119" s="217"/>
      <c r="C119" s="257"/>
      <c r="D119" s="252"/>
      <c r="E119" s="252"/>
      <c r="F119" s="252"/>
      <c r="G119" s="252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09"/>
      <c r="AA119" s="209"/>
      <c r="AB119" s="209"/>
      <c r="AC119" s="209"/>
      <c r="AD119" s="209"/>
      <c r="AE119" s="209"/>
      <c r="AF119" s="209"/>
      <c r="AG119" s="209" t="s">
        <v>185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30">
        <v>54</v>
      </c>
      <c r="B120" s="231" t="s">
        <v>543</v>
      </c>
      <c r="C120" s="242" t="s">
        <v>870</v>
      </c>
      <c r="D120" s="232" t="s">
        <v>797</v>
      </c>
      <c r="E120" s="233">
        <v>1</v>
      </c>
      <c r="F120" s="234"/>
      <c r="G120" s="235">
        <f>ROUND(E120*F120,2)</f>
        <v>0</v>
      </c>
      <c r="H120" s="234"/>
      <c r="I120" s="235">
        <f>ROUND(E120*H120,2)</f>
        <v>0</v>
      </c>
      <c r="J120" s="234"/>
      <c r="K120" s="235">
        <f>ROUND(E120*J120,2)</f>
        <v>0</v>
      </c>
      <c r="L120" s="235">
        <v>21</v>
      </c>
      <c r="M120" s="235">
        <f>G120*(1+L120/100)</f>
        <v>0</v>
      </c>
      <c r="N120" s="233">
        <v>0</v>
      </c>
      <c r="O120" s="233">
        <f>ROUND(E120*N120,2)</f>
        <v>0</v>
      </c>
      <c r="P120" s="233">
        <v>0</v>
      </c>
      <c r="Q120" s="233">
        <f>ROUND(E120*P120,2)</f>
        <v>0</v>
      </c>
      <c r="R120" s="235"/>
      <c r="S120" s="235" t="s">
        <v>205</v>
      </c>
      <c r="T120" s="236" t="s">
        <v>179</v>
      </c>
      <c r="U120" s="220">
        <v>0</v>
      </c>
      <c r="V120" s="220">
        <f>ROUND(E120*U120,2)</f>
        <v>0</v>
      </c>
      <c r="W120" s="220"/>
      <c r="X120" s="220" t="s">
        <v>206</v>
      </c>
      <c r="Y120" s="220" t="s">
        <v>181</v>
      </c>
      <c r="Z120" s="209"/>
      <c r="AA120" s="209"/>
      <c r="AB120" s="209"/>
      <c r="AC120" s="209"/>
      <c r="AD120" s="209"/>
      <c r="AE120" s="209"/>
      <c r="AF120" s="209"/>
      <c r="AG120" s="209" t="s">
        <v>342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5">
      <c r="A121" s="216"/>
      <c r="B121" s="217"/>
      <c r="C121" s="257"/>
      <c r="D121" s="252"/>
      <c r="E121" s="252"/>
      <c r="F121" s="252"/>
      <c r="G121" s="252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09"/>
      <c r="AA121" s="209"/>
      <c r="AB121" s="209"/>
      <c r="AC121" s="209"/>
      <c r="AD121" s="209"/>
      <c r="AE121" s="209"/>
      <c r="AF121" s="209"/>
      <c r="AG121" s="209" t="s">
        <v>185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30">
        <v>55</v>
      </c>
      <c r="B122" s="231" t="s">
        <v>544</v>
      </c>
      <c r="C122" s="242" t="s">
        <v>871</v>
      </c>
      <c r="D122" s="232" t="s">
        <v>797</v>
      </c>
      <c r="E122" s="233">
        <v>1</v>
      </c>
      <c r="F122" s="234"/>
      <c r="G122" s="235">
        <f>ROUND(E122*F122,2)</f>
        <v>0</v>
      </c>
      <c r="H122" s="234"/>
      <c r="I122" s="235">
        <f>ROUND(E122*H122,2)</f>
        <v>0</v>
      </c>
      <c r="J122" s="234"/>
      <c r="K122" s="235">
        <f>ROUND(E122*J122,2)</f>
        <v>0</v>
      </c>
      <c r="L122" s="235">
        <v>21</v>
      </c>
      <c r="M122" s="235">
        <f>G122*(1+L122/100)</f>
        <v>0</v>
      </c>
      <c r="N122" s="233">
        <v>0</v>
      </c>
      <c r="O122" s="233">
        <f>ROUND(E122*N122,2)</f>
        <v>0</v>
      </c>
      <c r="P122" s="233">
        <v>0</v>
      </c>
      <c r="Q122" s="233">
        <f>ROUND(E122*P122,2)</f>
        <v>0</v>
      </c>
      <c r="R122" s="235"/>
      <c r="S122" s="235" t="s">
        <v>205</v>
      </c>
      <c r="T122" s="236" t="s">
        <v>179</v>
      </c>
      <c r="U122" s="220">
        <v>0</v>
      </c>
      <c r="V122" s="220">
        <f>ROUND(E122*U122,2)</f>
        <v>0</v>
      </c>
      <c r="W122" s="220"/>
      <c r="X122" s="220" t="s">
        <v>206</v>
      </c>
      <c r="Y122" s="220" t="s">
        <v>181</v>
      </c>
      <c r="Z122" s="209"/>
      <c r="AA122" s="209"/>
      <c r="AB122" s="209"/>
      <c r="AC122" s="209"/>
      <c r="AD122" s="209"/>
      <c r="AE122" s="209"/>
      <c r="AF122" s="209"/>
      <c r="AG122" s="209" t="s">
        <v>342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2" x14ac:dyDescent="0.25">
      <c r="A123" s="216"/>
      <c r="B123" s="217"/>
      <c r="C123" s="257"/>
      <c r="D123" s="252"/>
      <c r="E123" s="252"/>
      <c r="F123" s="252"/>
      <c r="G123" s="252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09"/>
      <c r="AA123" s="209"/>
      <c r="AB123" s="209"/>
      <c r="AC123" s="209"/>
      <c r="AD123" s="209"/>
      <c r="AE123" s="209"/>
      <c r="AF123" s="209"/>
      <c r="AG123" s="209" t="s">
        <v>185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30">
        <v>56</v>
      </c>
      <c r="B124" s="231" t="s">
        <v>546</v>
      </c>
      <c r="C124" s="242" t="s">
        <v>872</v>
      </c>
      <c r="D124" s="232" t="s">
        <v>797</v>
      </c>
      <c r="E124" s="233">
        <v>1</v>
      </c>
      <c r="F124" s="234"/>
      <c r="G124" s="235">
        <f>ROUND(E124*F124,2)</f>
        <v>0</v>
      </c>
      <c r="H124" s="234"/>
      <c r="I124" s="235">
        <f>ROUND(E124*H124,2)</f>
        <v>0</v>
      </c>
      <c r="J124" s="234"/>
      <c r="K124" s="235">
        <f>ROUND(E124*J124,2)</f>
        <v>0</v>
      </c>
      <c r="L124" s="235">
        <v>21</v>
      </c>
      <c r="M124" s="235">
        <f>G124*(1+L124/100)</f>
        <v>0</v>
      </c>
      <c r="N124" s="233">
        <v>0</v>
      </c>
      <c r="O124" s="233">
        <f>ROUND(E124*N124,2)</f>
        <v>0</v>
      </c>
      <c r="P124" s="233">
        <v>0</v>
      </c>
      <c r="Q124" s="233">
        <f>ROUND(E124*P124,2)</f>
        <v>0</v>
      </c>
      <c r="R124" s="235"/>
      <c r="S124" s="235" t="s">
        <v>205</v>
      </c>
      <c r="T124" s="236" t="s">
        <v>179</v>
      </c>
      <c r="U124" s="220">
        <v>0</v>
      </c>
      <c r="V124" s="220">
        <f>ROUND(E124*U124,2)</f>
        <v>0</v>
      </c>
      <c r="W124" s="220"/>
      <c r="X124" s="220" t="s">
        <v>206</v>
      </c>
      <c r="Y124" s="220" t="s">
        <v>181</v>
      </c>
      <c r="Z124" s="209"/>
      <c r="AA124" s="209"/>
      <c r="AB124" s="209"/>
      <c r="AC124" s="209"/>
      <c r="AD124" s="209"/>
      <c r="AE124" s="209"/>
      <c r="AF124" s="209"/>
      <c r="AG124" s="209" t="s">
        <v>342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2" x14ac:dyDescent="0.25">
      <c r="A125" s="216"/>
      <c r="B125" s="217"/>
      <c r="C125" s="257"/>
      <c r="D125" s="252"/>
      <c r="E125" s="252"/>
      <c r="F125" s="252"/>
      <c r="G125" s="252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09"/>
      <c r="AA125" s="209"/>
      <c r="AB125" s="209"/>
      <c r="AC125" s="209"/>
      <c r="AD125" s="209"/>
      <c r="AE125" s="209"/>
      <c r="AF125" s="209"/>
      <c r="AG125" s="209" t="s">
        <v>185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30">
        <v>57</v>
      </c>
      <c r="B126" s="231" t="s">
        <v>549</v>
      </c>
      <c r="C126" s="242" t="s">
        <v>873</v>
      </c>
      <c r="D126" s="232" t="s">
        <v>797</v>
      </c>
      <c r="E126" s="233">
        <v>1</v>
      </c>
      <c r="F126" s="234"/>
      <c r="G126" s="235">
        <f>ROUND(E126*F126,2)</f>
        <v>0</v>
      </c>
      <c r="H126" s="234"/>
      <c r="I126" s="235">
        <f>ROUND(E126*H126,2)</f>
        <v>0</v>
      </c>
      <c r="J126" s="234"/>
      <c r="K126" s="235">
        <f>ROUND(E126*J126,2)</f>
        <v>0</v>
      </c>
      <c r="L126" s="235">
        <v>21</v>
      </c>
      <c r="M126" s="235">
        <f>G126*(1+L126/100)</f>
        <v>0</v>
      </c>
      <c r="N126" s="233">
        <v>0</v>
      </c>
      <c r="O126" s="233">
        <f>ROUND(E126*N126,2)</f>
        <v>0</v>
      </c>
      <c r="P126" s="233">
        <v>0</v>
      </c>
      <c r="Q126" s="233">
        <f>ROUND(E126*P126,2)</f>
        <v>0</v>
      </c>
      <c r="R126" s="235"/>
      <c r="S126" s="235" t="s">
        <v>205</v>
      </c>
      <c r="T126" s="236" t="s">
        <v>179</v>
      </c>
      <c r="U126" s="220">
        <v>0</v>
      </c>
      <c r="V126" s="220">
        <f>ROUND(E126*U126,2)</f>
        <v>0</v>
      </c>
      <c r="W126" s="220"/>
      <c r="X126" s="220" t="s">
        <v>206</v>
      </c>
      <c r="Y126" s="220" t="s">
        <v>181</v>
      </c>
      <c r="Z126" s="209"/>
      <c r="AA126" s="209"/>
      <c r="AB126" s="209"/>
      <c r="AC126" s="209"/>
      <c r="AD126" s="209"/>
      <c r="AE126" s="209"/>
      <c r="AF126" s="209"/>
      <c r="AG126" s="209" t="s">
        <v>342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2" x14ac:dyDescent="0.25">
      <c r="A127" s="216"/>
      <c r="B127" s="217"/>
      <c r="C127" s="257"/>
      <c r="D127" s="252"/>
      <c r="E127" s="252"/>
      <c r="F127" s="252"/>
      <c r="G127" s="252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09"/>
      <c r="AA127" s="209"/>
      <c r="AB127" s="209"/>
      <c r="AC127" s="209"/>
      <c r="AD127" s="209"/>
      <c r="AE127" s="209"/>
      <c r="AF127" s="209"/>
      <c r="AG127" s="209" t="s">
        <v>185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30">
        <v>58</v>
      </c>
      <c r="B128" s="231" t="s">
        <v>551</v>
      </c>
      <c r="C128" s="242" t="s">
        <v>874</v>
      </c>
      <c r="D128" s="232" t="s">
        <v>797</v>
      </c>
      <c r="E128" s="233">
        <v>1</v>
      </c>
      <c r="F128" s="234"/>
      <c r="G128" s="235">
        <f>ROUND(E128*F128,2)</f>
        <v>0</v>
      </c>
      <c r="H128" s="234"/>
      <c r="I128" s="235">
        <f>ROUND(E128*H128,2)</f>
        <v>0</v>
      </c>
      <c r="J128" s="234"/>
      <c r="K128" s="235">
        <f>ROUND(E128*J128,2)</f>
        <v>0</v>
      </c>
      <c r="L128" s="235">
        <v>21</v>
      </c>
      <c r="M128" s="235">
        <f>G128*(1+L128/100)</f>
        <v>0</v>
      </c>
      <c r="N128" s="233">
        <v>0</v>
      </c>
      <c r="O128" s="233">
        <f>ROUND(E128*N128,2)</f>
        <v>0</v>
      </c>
      <c r="P128" s="233">
        <v>0</v>
      </c>
      <c r="Q128" s="233">
        <f>ROUND(E128*P128,2)</f>
        <v>0</v>
      </c>
      <c r="R128" s="235"/>
      <c r="S128" s="235" t="s">
        <v>205</v>
      </c>
      <c r="T128" s="236" t="s">
        <v>179</v>
      </c>
      <c r="U128" s="220">
        <v>0</v>
      </c>
      <c r="V128" s="220">
        <f>ROUND(E128*U128,2)</f>
        <v>0</v>
      </c>
      <c r="W128" s="220"/>
      <c r="X128" s="220" t="s">
        <v>206</v>
      </c>
      <c r="Y128" s="220" t="s">
        <v>181</v>
      </c>
      <c r="Z128" s="209"/>
      <c r="AA128" s="209"/>
      <c r="AB128" s="209"/>
      <c r="AC128" s="209"/>
      <c r="AD128" s="209"/>
      <c r="AE128" s="209"/>
      <c r="AF128" s="209"/>
      <c r="AG128" s="209" t="s">
        <v>342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2" x14ac:dyDescent="0.25">
      <c r="A129" s="216"/>
      <c r="B129" s="217"/>
      <c r="C129" s="257"/>
      <c r="D129" s="252"/>
      <c r="E129" s="252"/>
      <c r="F129" s="252"/>
      <c r="G129" s="252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09"/>
      <c r="AA129" s="209"/>
      <c r="AB129" s="209"/>
      <c r="AC129" s="209"/>
      <c r="AD129" s="209"/>
      <c r="AE129" s="209"/>
      <c r="AF129" s="209"/>
      <c r="AG129" s="209" t="s">
        <v>185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ht="20.399999999999999" outlineLevel="1" x14ac:dyDescent="0.25">
      <c r="A130" s="230">
        <v>59</v>
      </c>
      <c r="B130" s="231" t="s">
        <v>553</v>
      </c>
      <c r="C130" s="242" t="s">
        <v>875</v>
      </c>
      <c r="D130" s="232" t="s">
        <v>797</v>
      </c>
      <c r="E130" s="233">
        <v>1</v>
      </c>
      <c r="F130" s="234"/>
      <c r="G130" s="235">
        <f>ROUND(E130*F130,2)</f>
        <v>0</v>
      </c>
      <c r="H130" s="234"/>
      <c r="I130" s="235">
        <f>ROUND(E130*H130,2)</f>
        <v>0</v>
      </c>
      <c r="J130" s="234"/>
      <c r="K130" s="235">
        <f>ROUND(E130*J130,2)</f>
        <v>0</v>
      </c>
      <c r="L130" s="235">
        <v>21</v>
      </c>
      <c r="M130" s="235">
        <f>G130*(1+L130/100)</f>
        <v>0</v>
      </c>
      <c r="N130" s="233">
        <v>0</v>
      </c>
      <c r="O130" s="233">
        <f>ROUND(E130*N130,2)</f>
        <v>0</v>
      </c>
      <c r="P130" s="233">
        <v>0</v>
      </c>
      <c r="Q130" s="233">
        <f>ROUND(E130*P130,2)</f>
        <v>0</v>
      </c>
      <c r="R130" s="235"/>
      <c r="S130" s="235" t="s">
        <v>205</v>
      </c>
      <c r="T130" s="236" t="s">
        <v>179</v>
      </c>
      <c r="U130" s="220">
        <v>0</v>
      </c>
      <c r="V130" s="220">
        <f>ROUND(E130*U130,2)</f>
        <v>0</v>
      </c>
      <c r="W130" s="220"/>
      <c r="X130" s="220" t="s">
        <v>206</v>
      </c>
      <c r="Y130" s="220" t="s">
        <v>181</v>
      </c>
      <c r="Z130" s="209"/>
      <c r="AA130" s="209"/>
      <c r="AB130" s="209"/>
      <c r="AC130" s="209"/>
      <c r="AD130" s="209"/>
      <c r="AE130" s="209"/>
      <c r="AF130" s="209"/>
      <c r="AG130" s="209" t="s">
        <v>342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2" x14ac:dyDescent="0.25">
      <c r="A131" s="216"/>
      <c r="B131" s="217"/>
      <c r="C131" s="257"/>
      <c r="D131" s="252"/>
      <c r="E131" s="252"/>
      <c r="F131" s="252"/>
      <c r="G131" s="252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09"/>
      <c r="AA131" s="209"/>
      <c r="AB131" s="209"/>
      <c r="AC131" s="209"/>
      <c r="AD131" s="209"/>
      <c r="AE131" s="209"/>
      <c r="AF131" s="209"/>
      <c r="AG131" s="209" t="s">
        <v>185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x14ac:dyDescent="0.25">
      <c r="A132" s="3"/>
      <c r="B132" s="4"/>
      <c r="C132" s="245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12</v>
      </c>
      <c r="AF132">
        <v>21</v>
      </c>
      <c r="AG132" t="s">
        <v>159</v>
      </c>
    </row>
    <row r="133" spans="1:60" x14ac:dyDescent="0.25">
      <c r="A133" s="212"/>
      <c r="B133" s="213" t="s">
        <v>29</v>
      </c>
      <c r="C133" s="246"/>
      <c r="D133" s="214"/>
      <c r="E133" s="215"/>
      <c r="F133" s="215"/>
      <c r="G133" s="229">
        <f>G8+G45+G58+G66+G109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201</v>
      </c>
    </row>
    <row r="134" spans="1:60" x14ac:dyDescent="0.25">
      <c r="C134" s="247"/>
      <c r="D134" s="10"/>
      <c r="AG134" t="s">
        <v>202</v>
      </c>
    </row>
    <row r="135" spans="1:60" x14ac:dyDescent="0.25">
      <c r="D135" s="10"/>
    </row>
    <row r="136" spans="1:60" x14ac:dyDescent="0.25">
      <c r="D136" s="10"/>
    </row>
    <row r="137" spans="1:60" x14ac:dyDescent="0.25">
      <c r="D137" s="10"/>
    </row>
    <row r="138" spans="1:60" x14ac:dyDescent="0.25">
      <c r="D138" s="10"/>
    </row>
    <row r="139" spans="1:60" x14ac:dyDescent="0.25">
      <c r="D139" s="10"/>
    </row>
    <row r="140" spans="1:60" x14ac:dyDescent="0.25">
      <c r="D140" s="10"/>
    </row>
    <row r="141" spans="1:60" x14ac:dyDescent="0.25">
      <c r="D141" s="10"/>
    </row>
    <row r="142" spans="1:60" x14ac:dyDescent="0.25">
      <c r="D142" s="10"/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jmoL/U5sPMRYT7xn1v+hhMc/o5rnw7vf+aCxnl0Yh13VkYPdNq5+Jhjv3CbHGXorcejWdWhkeVhUTyHz4G+AqQ==" saltValue="mJzPFP3zTsBhRzYKBXbiMg==" spinCount="100000" sheet="1" formatRows="0"/>
  <mergeCells count="64">
    <mergeCell ref="C125:G125"/>
    <mergeCell ref="C127:G127"/>
    <mergeCell ref="C129:G129"/>
    <mergeCell ref="C131:G131"/>
    <mergeCell ref="C113:G113"/>
    <mergeCell ref="C115:G115"/>
    <mergeCell ref="C117:G117"/>
    <mergeCell ref="C119:G119"/>
    <mergeCell ref="C121:G121"/>
    <mergeCell ref="C123:G123"/>
    <mergeCell ref="C100:G100"/>
    <mergeCell ref="C102:G102"/>
    <mergeCell ref="C104:G104"/>
    <mergeCell ref="C106:G106"/>
    <mergeCell ref="C108:G108"/>
    <mergeCell ref="C111:G111"/>
    <mergeCell ref="C88:G88"/>
    <mergeCell ref="C90:G90"/>
    <mergeCell ref="C92:G92"/>
    <mergeCell ref="C94:G94"/>
    <mergeCell ref="C96:G96"/>
    <mergeCell ref="C98:G98"/>
    <mergeCell ref="C76:G76"/>
    <mergeCell ref="C78:G78"/>
    <mergeCell ref="C80:G80"/>
    <mergeCell ref="C82:G82"/>
    <mergeCell ref="C84:G84"/>
    <mergeCell ref="C86:G86"/>
    <mergeCell ref="C63:G63"/>
    <mergeCell ref="C65:G65"/>
    <mergeCell ref="C68:G68"/>
    <mergeCell ref="C70:G70"/>
    <mergeCell ref="C72:G72"/>
    <mergeCell ref="C74:G74"/>
    <mergeCell ref="C51:G51"/>
    <mergeCell ref="C53:G53"/>
    <mergeCell ref="C55:G55"/>
    <mergeCell ref="C57:G57"/>
    <mergeCell ref="C60:G60"/>
    <mergeCell ref="C61:G61"/>
    <mergeCell ref="C38:G38"/>
    <mergeCell ref="C40:G40"/>
    <mergeCell ref="C42:G42"/>
    <mergeCell ref="C44:G44"/>
    <mergeCell ref="C47:G47"/>
    <mergeCell ref="C49:G49"/>
    <mergeCell ref="C26:G26"/>
    <mergeCell ref="C28:G28"/>
    <mergeCell ref="C30:G30"/>
    <mergeCell ref="C32:G32"/>
    <mergeCell ref="C34:G34"/>
    <mergeCell ref="C36:G36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56</vt:i4>
      </vt:variant>
    </vt:vector>
  </HeadingPairs>
  <TitlesOfParts>
    <vt:vector size="63" baseType="lpstr">
      <vt:lpstr>Stavba</vt:lpstr>
      <vt:lpstr>VzorPolozky</vt:lpstr>
      <vt:lpstr>00 00 Naklady</vt:lpstr>
      <vt:lpstr>SO 01 D.1.1.1. Pol</vt:lpstr>
      <vt:lpstr>SO 01 D.1.4.1 Pol</vt:lpstr>
      <vt:lpstr>SO 01 D.1.4.2 Pol</vt:lpstr>
      <vt:lpstr>SO 01 D.1.4.3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'SO 01 D.1.1.1. Pol'!Názvy_tisku</vt:lpstr>
      <vt:lpstr>'SO 01 D.1.4.1 Pol'!Názvy_tisku</vt:lpstr>
      <vt:lpstr>'SO 01 D.1.4.2 Pol'!Názvy_tisku</vt:lpstr>
      <vt:lpstr>'SO 01 D.1.4.3 Pol'!Názvy_tisku</vt:lpstr>
      <vt:lpstr>oadresa</vt:lpstr>
      <vt:lpstr>Stavba!Objednatel</vt:lpstr>
      <vt:lpstr>Stavba!Objekt</vt:lpstr>
      <vt:lpstr>'00 00 Naklady'!Oblast_tisku</vt:lpstr>
      <vt:lpstr>'SO 01 D.1.1.1. Pol'!Oblast_tisku</vt:lpstr>
      <vt:lpstr>'SO 01 D.1.4.1 Pol'!Oblast_tisku</vt:lpstr>
      <vt:lpstr>'SO 01 D.1.4.2 Pol'!Oblast_tisku</vt:lpstr>
      <vt:lpstr>'SO 01 D.1.4.3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pepa</cp:lastModifiedBy>
  <cp:lastPrinted>2019-03-19T12:27:02Z</cp:lastPrinted>
  <dcterms:created xsi:type="dcterms:W3CDTF">2009-04-08T07:15:50Z</dcterms:created>
  <dcterms:modified xsi:type="dcterms:W3CDTF">2025-05-26T10:25:50Z</dcterms:modified>
</cp:coreProperties>
</file>