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026\01_ZAKÁZKY\02_2026\N\NAVRKAL\MŠ a ZŠ Ivančice, p.o\"/>
    </mc:Choice>
  </mc:AlternateContent>
  <xr:revisionPtr revIDLastSave="0" documentId="8_{D91E1E7A-6D1E-47F7-AACE-11992D1EEE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tavba" sheetId="1" r:id="rId1"/>
    <sheet name="VzorPolozky" sheetId="10" state="hidden" r:id="rId2"/>
    <sheet name="00 00 Naklady" sheetId="12" r:id="rId3"/>
    <sheet name="SO 01 D.1.1. Pol" sheetId="13" r:id="rId4"/>
    <sheet name="SO 01 D.4.1.1 Pol" sheetId="14" r:id="rId5"/>
    <sheet name="SO 01 D.4.1.2 Pol" sheetId="15" r:id="rId6"/>
    <sheet name="SO 01 D.4.1.3 Pol" sheetId="16" r:id="rId7"/>
    <sheet name="SO 01 D.4.1.4 Pol" sheetId="17" r:id="rId8"/>
    <sheet name="SO 01 D.4.2 Pol" sheetId="18" r:id="rId9"/>
    <sheet name="SO 01 D.4.3 Pol" sheetId="19" r:id="rId10"/>
  </sheets>
  <externalReferences>
    <externalReference r:id="rId11"/>
  </externalReferences>
  <definedNames>
    <definedName name="CelkemDPHVypocet" localSheetId="0">Stavba!$H$51</definedName>
    <definedName name="CenaCelkem">Stavba!$G$29</definedName>
    <definedName name="CenaCelkemBezDPH">Stavba!$G$28</definedName>
    <definedName name="CenaCelkemVypocet" localSheetId="0">Stavba!$I$51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 00 Naklady'!$1:$7</definedName>
    <definedName name="_xlnm.Print_Titles" localSheetId="3">'SO 01 D.1.1. Pol'!$1:$7</definedName>
    <definedName name="_xlnm.Print_Titles" localSheetId="4">'SO 01 D.4.1.1 Pol'!$1:$7</definedName>
    <definedName name="_xlnm.Print_Titles" localSheetId="5">'SO 01 D.4.1.2 Pol'!$1:$7</definedName>
    <definedName name="_xlnm.Print_Titles" localSheetId="6">'SO 01 D.4.1.3 Pol'!$1:$7</definedName>
    <definedName name="_xlnm.Print_Titles" localSheetId="7">'SO 01 D.4.1.4 Pol'!$1:$7</definedName>
    <definedName name="_xlnm.Print_Titles" localSheetId="8">'SO 01 D.4.2 Pol'!$1:$7</definedName>
    <definedName name="_xlnm.Print_Titles" localSheetId="9">'SO 01 D.4.3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 00 Naklady'!$A$1:$Y$32</definedName>
    <definedName name="_xlnm.Print_Area" localSheetId="3">'SO 01 D.1.1. Pol'!$A$1:$Y$201</definedName>
    <definedName name="_xlnm.Print_Area" localSheetId="4">'SO 01 D.4.1.1 Pol'!$A$1:$Y$383</definedName>
    <definedName name="_xlnm.Print_Area" localSheetId="5">'SO 01 D.4.1.2 Pol'!$A$1:$Y$69</definedName>
    <definedName name="_xlnm.Print_Area" localSheetId="6">'SO 01 D.4.1.3 Pol'!$A$1:$Y$59</definedName>
    <definedName name="_xlnm.Print_Area" localSheetId="7">'SO 01 D.4.1.4 Pol'!$A$1:$Y$87</definedName>
    <definedName name="_xlnm.Print_Area" localSheetId="8">'SO 01 D.4.2 Pol'!$A$1:$Y$45</definedName>
    <definedName name="_xlnm.Print_Area" localSheetId="9">'SO 01 D.4.3 Pol'!$A$1:$Y$138</definedName>
    <definedName name="_xlnm.Print_Area" localSheetId="0">Stavba!$A$1:$J$107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Stavba!$F$51</definedName>
    <definedName name="ZakladDPHZakl">Stavba!$G$25</definedName>
    <definedName name="ZakladDPHZaklVypocet" localSheetId="0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6" i="1" l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H49" i="1" s="1"/>
  <c r="I49" i="1" s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137" i="19"/>
  <c r="BA70" i="19"/>
  <c r="BA64" i="19"/>
  <c r="BA59" i="19"/>
  <c r="G9" i="19"/>
  <c r="M9" i="19" s="1"/>
  <c r="I9" i="19"/>
  <c r="I8" i="19" s="1"/>
  <c r="K9" i="19"/>
  <c r="O9" i="19"/>
  <c r="Q9" i="19"/>
  <c r="V9" i="19"/>
  <c r="G12" i="19"/>
  <c r="I12" i="19"/>
  <c r="K12" i="19"/>
  <c r="K8" i="19" s="1"/>
  <c r="M12" i="19"/>
  <c r="O12" i="19"/>
  <c r="O8" i="19" s="1"/>
  <c r="Q12" i="19"/>
  <c r="Q8" i="19" s="1"/>
  <c r="V12" i="19"/>
  <c r="V8" i="19" s="1"/>
  <c r="G15" i="19"/>
  <c r="I15" i="19"/>
  <c r="K15" i="19"/>
  <c r="M15" i="19"/>
  <c r="O15" i="19"/>
  <c r="Q15" i="19"/>
  <c r="V15" i="19"/>
  <c r="G18" i="19"/>
  <c r="I18" i="19"/>
  <c r="K18" i="19"/>
  <c r="M18" i="19"/>
  <c r="O18" i="19"/>
  <c r="Q18" i="19"/>
  <c r="V18" i="19"/>
  <c r="G21" i="19"/>
  <c r="I21" i="19"/>
  <c r="K21" i="19"/>
  <c r="M21" i="19"/>
  <c r="O21" i="19"/>
  <c r="Q21" i="19"/>
  <c r="V21" i="19"/>
  <c r="G24" i="19"/>
  <c r="M24" i="19" s="1"/>
  <c r="I24" i="19"/>
  <c r="K24" i="19"/>
  <c r="O24" i="19"/>
  <c r="Q24" i="19"/>
  <c r="V24" i="19"/>
  <c r="G27" i="19"/>
  <c r="I27" i="19"/>
  <c r="K27" i="19"/>
  <c r="M27" i="19"/>
  <c r="O27" i="19"/>
  <c r="Q27" i="19"/>
  <c r="V27" i="19"/>
  <c r="G30" i="19"/>
  <c r="M30" i="19" s="1"/>
  <c r="I30" i="19"/>
  <c r="K30" i="19"/>
  <c r="O30" i="19"/>
  <c r="Q30" i="19"/>
  <c r="V30" i="19"/>
  <c r="G32" i="19"/>
  <c r="I32" i="19"/>
  <c r="K32" i="19"/>
  <c r="M32" i="19"/>
  <c r="O32" i="19"/>
  <c r="Q32" i="19"/>
  <c r="V32" i="19"/>
  <c r="G35" i="19"/>
  <c r="I35" i="19"/>
  <c r="K35" i="19"/>
  <c r="M35" i="19"/>
  <c r="O35" i="19"/>
  <c r="Q35" i="19"/>
  <c r="V35" i="19"/>
  <c r="G37" i="19"/>
  <c r="I37" i="19"/>
  <c r="K37" i="19"/>
  <c r="M37" i="19"/>
  <c r="O37" i="19"/>
  <c r="Q37" i="19"/>
  <c r="V37" i="19"/>
  <c r="G39" i="19"/>
  <c r="I39" i="19"/>
  <c r="K39" i="19"/>
  <c r="M39" i="19"/>
  <c r="O39" i="19"/>
  <c r="Q39" i="19"/>
  <c r="V39" i="19"/>
  <c r="G41" i="19"/>
  <c r="M41" i="19" s="1"/>
  <c r="I41" i="19"/>
  <c r="K41" i="19"/>
  <c r="O41" i="19"/>
  <c r="Q41" i="19"/>
  <c r="V41" i="19"/>
  <c r="G43" i="19"/>
  <c r="I43" i="19"/>
  <c r="K43" i="19"/>
  <c r="M43" i="19"/>
  <c r="O43" i="19"/>
  <c r="Q43" i="19"/>
  <c r="V43" i="19"/>
  <c r="G45" i="19"/>
  <c r="I45" i="19"/>
  <c r="K45" i="19"/>
  <c r="M45" i="19"/>
  <c r="O45" i="19"/>
  <c r="Q45" i="19"/>
  <c r="V45" i="19"/>
  <c r="G47" i="19"/>
  <c r="I47" i="19"/>
  <c r="K47" i="19"/>
  <c r="M47" i="19"/>
  <c r="O47" i="19"/>
  <c r="Q47" i="19"/>
  <c r="V47" i="19"/>
  <c r="G49" i="19"/>
  <c r="I49" i="19"/>
  <c r="K49" i="19"/>
  <c r="M49" i="19"/>
  <c r="O49" i="19"/>
  <c r="Q49" i="19"/>
  <c r="V49" i="19"/>
  <c r="G52" i="19"/>
  <c r="M52" i="19" s="1"/>
  <c r="I52" i="19"/>
  <c r="K52" i="19"/>
  <c r="O52" i="19"/>
  <c r="Q52" i="19"/>
  <c r="V52" i="19"/>
  <c r="G54" i="19"/>
  <c r="I54" i="19"/>
  <c r="K54" i="19"/>
  <c r="M54" i="19"/>
  <c r="O54" i="19"/>
  <c r="Q54" i="19"/>
  <c r="V54" i="19"/>
  <c r="G57" i="19"/>
  <c r="G58" i="19"/>
  <c r="I58" i="19"/>
  <c r="I57" i="19" s="1"/>
  <c r="K58" i="19"/>
  <c r="K57" i="19" s="1"/>
  <c r="M58" i="19"/>
  <c r="M57" i="19" s="1"/>
  <c r="O58" i="19"/>
  <c r="O57" i="19" s="1"/>
  <c r="Q58" i="19"/>
  <c r="Q57" i="19" s="1"/>
  <c r="V58" i="19"/>
  <c r="G61" i="19"/>
  <c r="I61" i="19"/>
  <c r="K61" i="19"/>
  <c r="M61" i="19"/>
  <c r="O61" i="19"/>
  <c r="Q61" i="19"/>
  <c r="V61" i="19"/>
  <c r="V57" i="19" s="1"/>
  <c r="G63" i="19"/>
  <c r="I63" i="19"/>
  <c r="K63" i="19"/>
  <c r="M63" i="19"/>
  <c r="O63" i="19"/>
  <c r="Q63" i="19"/>
  <c r="V63" i="19"/>
  <c r="G66" i="19"/>
  <c r="I66" i="19"/>
  <c r="K66" i="19"/>
  <c r="M66" i="19"/>
  <c r="O66" i="19"/>
  <c r="Q66" i="19"/>
  <c r="V66" i="19"/>
  <c r="G68" i="19"/>
  <c r="I68" i="19"/>
  <c r="G69" i="19"/>
  <c r="I69" i="19"/>
  <c r="K69" i="19"/>
  <c r="K68" i="19" s="1"/>
  <c r="M69" i="19"/>
  <c r="M68" i="19" s="1"/>
  <c r="O69" i="19"/>
  <c r="O68" i="19" s="1"/>
  <c r="Q69" i="19"/>
  <c r="Q68" i="19" s="1"/>
  <c r="V69" i="19"/>
  <c r="V68" i="19" s="1"/>
  <c r="G72" i="19"/>
  <c r="I72" i="19"/>
  <c r="K72" i="19"/>
  <c r="M72" i="19"/>
  <c r="O72" i="19"/>
  <c r="Q72" i="19"/>
  <c r="V72" i="19"/>
  <c r="G74" i="19"/>
  <c r="I74" i="19"/>
  <c r="K74" i="19"/>
  <c r="M74" i="19"/>
  <c r="O74" i="19"/>
  <c r="Q74" i="19"/>
  <c r="V74" i="19"/>
  <c r="G77" i="19"/>
  <c r="M77" i="19" s="1"/>
  <c r="I77" i="19"/>
  <c r="I76" i="19" s="1"/>
  <c r="K77" i="19"/>
  <c r="K76" i="19" s="1"/>
  <c r="O77" i="19"/>
  <c r="Q77" i="19"/>
  <c r="V77" i="19"/>
  <c r="G79" i="19"/>
  <c r="I79" i="19"/>
  <c r="K79" i="19"/>
  <c r="M79" i="19"/>
  <c r="O79" i="19"/>
  <c r="O76" i="19" s="1"/>
  <c r="Q79" i="19"/>
  <c r="Q76" i="19" s="1"/>
  <c r="V79" i="19"/>
  <c r="V76" i="19" s="1"/>
  <c r="G81" i="19"/>
  <c r="M81" i="19" s="1"/>
  <c r="I81" i="19"/>
  <c r="K81" i="19"/>
  <c r="O81" i="19"/>
  <c r="Q81" i="19"/>
  <c r="V81" i="19"/>
  <c r="G83" i="19"/>
  <c r="I83" i="19"/>
  <c r="K83" i="19"/>
  <c r="M83" i="19"/>
  <c r="O83" i="19"/>
  <c r="Q83" i="19"/>
  <c r="V83" i="19"/>
  <c r="G85" i="19"/>
  <c r="I85" i="19"/>
  <c r="K85" i="19"/>
  <c r="M85" i="19"/>
  <c r="O85" i="19"/>
  <c r="Q85" i="19"/>
  <c r="V85" i="19"/>
  <c r="G87" i="19"/>
  <c r="I87" i="19"/>
  <c r="K87" i="19"/>
  <c r="M87" i="19"/>
  <c r="O87" i="19"/>
  <c r="Q87" i="19"/>
  <c r="V87" i="19"/>
  <c r="G89" i="19"/>
  <c r="I89" i="19"/>
  <c r="K89" i="19"/>
  <c r="M89" i="19"/>
  <c r="O89" i="19"/>
  <c r="Q89" i="19"/>
  <c r="V89" i="19"/>
  <c r="G91" i="19"/>
  <c r="M91" i="19" s="1"/>
  <c r="I91" i="19"/>
  <c r="K91" i="19"/>
  <c r="O91" i="19"/>
  <c r="Q91" i="19"/>
  <c r="V91" i="19"/>
  <c r="G93" i="19"/>
  <c r="I93" i="19"/>
  <c r="K93" i="19"/>
  <c r="M93" i="19"/>
  <c r="O93" i="19"/>
  <c r="Q93" i="19"/>
  <c r="V93" i="19"/>
  <c r="G95" i="19"/>
  <c r="I95" i="19"/>
  <c r="K95" i="19"/>
  <c r="M95" i="19"/>
  <c r="O95" i="19"/>
  <c r="Q95" i="19"/>
  <c r="V95" i="19"/>
  <c r="G97" i="19"/>
  <c r="I97" i="19"/>
  <c r="K97" i="19"/>
  <c r="M97" i="19"/>
  <c r="O97" i="19"/>
  <c r="Q97" i="19"/>
  <c r="V97" i="19"/>
  <c r="G99" i="19"/>
  <c r="I99" i="19"/>
  <c r="K99" i="19"/>
  <c r="M99" i="19"/>
  <c r="O99" i="19"/>
  <c r="Q99" i="19"/>
  <c r="V99" i="19"/>
  <c r="G101" i="19"/>
  <c r="M101" i="19" s="1"/>
  <c r="I101" i="19"/>
  <c r="K101" i="19"/>
  <c r="O101" i="19"/>
  <c r="Q101" i="19"/>
  <c r="V101" i="19"/>
  <c r="G103" i="19"/>
  <c r="I103" i="19"/>
  <c r="K103" i="19"/>
  <c r="M103" i="19"/>
  <c r="O103" i="19"/>
  <c r="Q103" i="19"/>
  <c r="V103" i="19"/>
  <c r="G105" i="19"/>
  <c r="M105" i="19" s="1"/>
  <c r="I105" i="19"/>
  <c r="K105" i="19"/>
  <c r="O105" i="19"/>
  <c r="Q105" i="19"/>
  <c r="V105" i="19"/>
  <c r="G107" i="19"/>
  <c r="I107" i="19"/>
  <c r="K107" i="19"/>
  <c r="M107" i="19"/>
  <c r="O107" i="19"/>
  <c r="Q107" i="19"/>
  <c r="V107" i="19"/>
  <c r="G109" i="19"/>
  <c r="I109" i="19"/>
  <c r="K109" i="19"/>
  <c r="M109" i="19"/>
  <c r="O109" i="19"/>
  <c r="Q109" i="19"/>
  <c r="V109" i="19"/>
  <c r="G111" i="19"/>
  <c r="I111" i="19"/>
  <c r="K111" i="19"/>
  <c r="M111" i="19"/>
  <c r="O111" i="19"/>
  <c r="Q111" i="19"/>
  <c r="V111" i="19"/>
  <c r="G113" i="19"/>
  <c r="I113" i="19"/>
  <c r="K113" i="19"/>
  <c r="M113" i="19"/>
  <c r="O113" i="19"/>
  <c r="Q113" i="19"/>
  <c r="V113" i="19"/>
  <c r="I115" i="19"/>
  <c r="G116" i="19"/>
  <c r="I116" i="19"/>
  <c r="K116" i="19"/>
  <c r="K115" i="19" s="1"/>
  <c r="M116" i="19"/>
  <c r="O116" i="19"/>
  <c r="O115" i="19" s="1"/>
  <c r="Q116" i="19"/>
  <c r="Q115" i="19" s="1"/>
  <c r="V116" i="19"/>
  <c r="V115" i="19" s="1"/>
  <c r="G118" i="19"/>
  <c r="I118" i="19"/>
  <c r="K118" i="19"/>
  <c r="M118" i="19"/>
  <c r="O118" i="19"/>
  <c r="Q118" i="19"/>
  <c r="V118" i="19"/>
  <c r="G120" i="19"/>
  <c r="I120" i="19"/>
  <c r="K120" i="19"/>
  <c r="M120" i="19"/>
  <c r="O120" i="19"/>
  <c r="Q120" i="19"/>
  <c r="V120" i="19"/>
  <c r="G122" i="19"/>
  <c r="I122" i="19"/>
  <c r="K122" i="19"/>
  <c r="M122" i="19"/>
  <c r="O122" i="19"/>
  <c r="Q122" i="19"/>
  <c r="V122" i="19"/>
  <c r="G124" i="19"/>
  <c r="M124" i="19" s="1"/>
  <c r="I124" i="19"/>
  <c r="K124" i="19"/>
  <c r="O124" i="19"/>
  <c r="Q124" i="19"/>
  <c r="V124" i="19"/>
  <c r="G126" i="19"/>
  <c r="I126" i="19"/>
  <c r="K126" i="19"/>
  <c r="M126" i="19"/>
  <c r="O126" i="19"/>
  <c r="Q126" i="19"/>
  <c r="V126" i="19"/>
  <c r="G128" i="19"/>
  <c r="M128" i="19" s="1"/>
  <c r="I128" i="19"/>
  <c r="K128" i="19"/>
  <c r="O128" i="19"/>
  <c r="Q128" i="19"/>
  <c r="V128" i="19"/>
  <c r="G130" i="19"/>
  <c r="I130" i="19"/>
  <c r="K130" i="19"/>
  <c r="M130" i="19"/>
  <c r="O130" i="19"/>
  <c r="Q130" i="19"/>
  <c r="V130" i="19"/>
  <c r="G132" i="19"/>
  <c r="I132" i="19"/>
  <c r="K132" i="19"/>
  <c r="M132" i="19"/>
  <c r="O132" i="19"/>
  <c r="Q132" i="19"/>
  <c r="V132" i="19"/>
  <c r="G134" i="19"/>
  <c r="I134" i="19"/>
  <c r="K134" i="19"/>
  <c r="M134" i="19"/>
  <c r="O134" i="19"/>
  <c r="Q134" i="19"/>
  <c r="V134" i="19"/>
  <c r="AE137" i="19"/>
  <c r="G44" i="18"/>
  <c r="G9" i="18"/>
  <c r="G8" i="18" s="1"/>
  <c r="I9" i="18"/>
  <c r="I8" i="18" s="1"/>
  <c r="K9" i="18"/>
  <c r="K8" i="18" s="1"/>
  <c r="M9" i="18"/>
  <c r="O9" i="18"/>
  <c r="O8" i="18" s="1"/>
  <c r="Q9" i="18"/>
  <c r="V9" i="18"/>
  <c r="G11" i="18"/>
  <c r="I11" i="18"/>
  <c r="K11" i="18"/>
  <c r="M11" i="18"/>
  <c r="O11" i="18"/>
  <c r="Q11" i="18"/>
  <c r="Q8" i="18" s="1"/>
  <c r="V11" i="18"/>
  <c r="V8" i="18" s="1"/>
  <c r="G13" i="18"/>
  <c r="M13" i="18" s="1"/>
  <c r="I13" i="18"/>
  <c r="K13" i="18"/>
  <c r="O13" i="18"/>
  <c r="Q13" i="18"/>
  <c r="V13" i="18"/>
  <c r="G15" i="18"/>
  <c r="I15" i="18"/>
  <c r="K15" i="18"/>
  <c r="M15" i="18"/>
  <c r="O15" i="18"/>
  <c r="Q15" i="18"/>
  <c r="V15" i="18"/>
  <c r="G17" i="18"/>
  <c r="M17" i="18" s="1"/>
  <c r="I17" i="18"/>
  <c r="K17" i="18"/>
  <c r="O17" i="18"/>
  <c r="Q17" i="18"/>
  <c r="V17" i="18"/>
  <c r="G19" i="18"/>
  <c r="I19" i="18"/>
  <c r="K19" i="18"/>
  <c r="M19" i="18"/>
  <c r="O19" i="18"/>
  <c r="Q19" i="18"/>
  <c r="V19" i="18"/>
  <c r="G21" i="18"/>
  <c r="I21" i="18"/>
  <c r="K21" i="18"/>
  <c r="M21" i="18"/>
  <c r="O21" i="18"/>
  <c r="Q21" i="18"/>
  <c r="V21" i="18"/>
  <c r="G23" i="18"/>
  <c r="I23" i="18"/>
  <c r="K23" i="18"/>
  <c r="M23" i="18"/>
  <c r="O23" i="18"/>
  <c r="Q23" i="18"/>
  <c r="V23" i="18"/>
  <c r="G25" i="18"/>
  <c r="I25" i="18"/>
  <c r="K25" i="18"/>
  <c r="M25" i="18"/>
  <c r="O25" i="18"/>
  <c r="Q25" i="18"/>
  <c r="V25" i="18"/>
  <c r="G27" i="18"/>
  <c r="M27" i="18" s="1"/>
  <c r="I27" i="18"/>
  <c r="K27" i="18"/>
  <c r="O27" i="18"/>
  <c r="Q27" i="18"/>
  <c r="V27" i="18"/>
  <c r="G29" i="18"/>
  <c r="I29" i="18"/>
  <c r="K29" i="18"/>
  <c r="M29" i="18"/>
  <c r="O29" i="18"/>
  <c r="Q29" i="18"/>
  <c r="V29" i="18"/>
  <c r="G30" i="18"/>
  <c r="I30" i="18"/>
  <c r="K30" i="18"/>
  <c r="M30" i="18"/>
  <c r="O30" i="18"/>
  <c r="Q30" i="18"/>
  <c r="V30" i="18"/>
  <c r="O32" i="18"/>
  <c r="G33" i="18"/>
  <c r="I33" i="18"/>
  <c r="K33" i="18"/>
  <c r="M33" i="18"/>
  <c r="O33" i="18"/>
  <c r="Q33" i="18"/>
  <c r="Q32" i="18" s="1"/>
  <c r="V33" i="18"/>
  <c r="V32" i="18" s="1"/>
  <c r="G35" i="18"/>
  <c r="M35" i="18" s="1"/>
  <c r="I35" i="18"/>
  <c r="I32" i="18" s="1"/>
  <c r="K35" i="18"/>
  <c r="K32" i="18" s="1"/>
  <c r="O35" i="18"/>
  <c r="Q35" i="18"/>
  <c r="V35" i="18"/>
  <c r="G37" i="18"/>
  <c r="I37" i="18"/>
  <c r="K37" i="18"/>
  <c r="M37" i="18"/>
  <c r="O37" i="18"/>
  <c r="Q37" i="18"/>
  <c r="V37" i="18"/>
  <c r="G39" i="18"/>
  <c r="M39" i="18" s="1"/>
  <c r="I39" i="18"/>
  <c r="K39" i="18"/>
  <c r="O39" i="18"/>
  <c r="Q39" i="18"/>
  <c r="V39" i="18"/>
  <c r="G41" i="18"/>
  <c r="I41" i="18"/>
  <c r="K41" i="18"/>
  <c r="M41" i="18"/>
  <c r="O41" i="18"/>
  <c r="Q41" i="18"/>
  <c r="V41" i="18"/>
  <c r="AE44" i="18"/>
  <c r="G86" i="17"/>
  <c r="G9" i="17"/>
  <c r="G8" i="17" s="1"/>
  <c r="I9" i="17"/>
  <c r="I8" i="17" s="1"/>
  <c r="K9" i="17"/>
  <c r="K8" i="17" s="1"/>
  <c r="M9" i="17"/>
  <c r="O9" i="17"/>
  <c r="O8" i="17" s="1"/>
  <c r="Q9" i="17"/>
  <c r="V9" i="17"/>
  <c r="G12" i="17"/>
  <c r="I12" i="17"/>
  <c r="K12" i="17"/>
  <c r="M12" i="17"/>
  <c r="O12" i="17"/>
  <c r="Q12" i="17"/>
  <c r="Q8" i="17" s="1"/>
  <c r="V12" i="17"/>
  <c r="V8" i="17" s="1"/>
  <c r="G14" i="17"/>
  <c r="M14" i="17" s="1"/>
  <c r="I14" i="17"/>
  <c r="K14" i="17"/>
  <c r="O14" i="17"/>
  <c r="Q14" i="17"/>
  <c r="V14" i="17"/>
  <c r="G16" i="17"/>
  <c r="I16" i="17"/>
  <c r="K16" i="17"/>
  <c r="M16" i="17"/>
  <c r="O16" i="17"/>
  <c r="Q16" i="17"/>
  <c r="V16" i="17"/>
  <c r="G19" i="17"/>
  <c r="M19" i="17" s="1"/>
  <c r="I19" i="17"/>
  <c r="K19" i="17"/>
  <c r="O19" i="17"/>
  <c r="Q19" i="17"/>
  <c r="V19" i="17"/>
  <c r="G22" i="17"/>
  <c r="I22" i="17"/>
  <c r="K22" i="17"/>
  <c r="M22" i="17"/>
  <c r="O22" i="17"/>
  <c r="Q22" i="17"/>
  <c r="V22" i="17"/>
  <c r="G25" i="17"/>
  <c r="I25" i="17"/>
  <c r="K25" i="17"/>
  <c r="M25" i="17"/>
  <c r="O25" i="17"/>
  <c r="Q25" i="17"/>
  <c r="V25" i="17"/>
  <c r="G27" i="17"/>
  <c r="I27" i="17"/>
  <c r="K27" i="17"/>
  <c r="M27" i="17"/>
  <c r="O27" i="17"/>
  <c r="Q27" i="17"/>
  <c r="V27" i="17"/>
  <c r="G29" i="17"/>
  <c r="I29" i="17"/>
  <c r="K29" i="17"/>
  <c r="M29" i="17"/>
  <c r="O29" i="17"/>
  <c r="Q29" i="17"/>
  <c r="V29" i="17"/>
  <c r="G31" i="17"/>
  <c r="I31" i="17"/>
  <c r="G32" i="17"/>
  <c r="I32" i="17"/>
  <c r="K32" i="17"/>
  <c r="K31" i="17" s="1"/>
  <c r="M32" i="17"/>
  <c r="O32" i="17"/>
  <c r="O31" i="17" s="1"/>
  <c r="Q32" i="17"/>
  <c r="Q31" i="17" s="1"/>
  <c r="V32" i="17"/>
  <c r="V31" i="17" s="1"/>
  <c r="G34" i="17"/>
  <c r="I34" i="17"/>
  <c r="K34" i="17"/>
  <c r="M34" i="17"/>
  <c r="O34" i="17"/>
  <c r="Q34" i="17"/>
  <c r="V34" i="17"/>
  <c r="G36" i="17"/>
  <c r="I36" i="17"/>
  <c r="K36" i="17"/>
  <c r="M36" i="17"/>
  <c r="O36" i="17"/>
  <c r="Q36" i="17"/>
  <c r="V36" i="17"/>
  <c r="G38" i="17"/>
  <c r="I38" i="17"/>
  <c r="K38" i="17"/>
  <c r="M38" i="17"/>
  <c r="O38" i="17"/>
  <c r="Q38" i="17"/>
  <c r="V38" i="17"/>
  <c r="G40" i="17"/>
  <c r="M40" i="17" s="1"/>
  <c r="I40" i="17"/>
  <c r="K40" i="17"/>
  <c r="O40" i="17"/>
  <c r="Q40" i="17"/>
  <c r="V40" i="17"/>
  <c r="G43" i="17"/>
  <c r="I43" i="17"/>
  <c r="K43" i="17"/>
  <c r="M43" i="17"/>
  <c r="O43" i="17"/>
  <c r="Q43" i="17"/>
  <c r="V43" i="17"/>
  <c r="G46" i="17"/>
  <c r="G47" i="17"/>
  <c r="I47" i="17"/>
  <c r="I46" i="17" s="1"/>
  <c r="K47" i="17"/>
  <c r="K46" i="17" s="1"/>
  <c r="M47" i="17"/>
  <c r="O47" i="17"/>
  <c r="O46" i="17" s="1"/>
  <c r="Q47" i="17"/>
  <c r="Q46" i="17" s="1"/>
  <c r="V47" i="17"/>
  <c r="G49" i="17"/>
  <c r="I49" i="17"/>
  <c r="K49" i="17"/>
  <c r="M49" i="17"/>
  <c r="O49" i="17"/>
  <c r="Q49" i="17"/>
  <c r="V49" i="17"/>
  <c r="V46" i="17" s="1"/>
  <c r="G51" i="17"/>
  <c r="I51" i="17"/>
  <c r="K51" i="17"/>
  <c r="M51" i="17"/>
  <c r="O51" i="17"/>
  <c r="Q51" i="17"/>
  <c r="V51" i="17"/>
  <c r="G53" i="17"/>
  <c r="I53" i="17"/>
  <c r="K53" i="17"/>
  <c r="M53" i="17"/>
  <c r="O53" i="17"/>
  <c r="Q53" i="17"/>
  <c r="V53" i="17"/>
  <c r="G55" i="17"/>
  <c r="M55" i="17" s="1"/>
  <c r="I55" i="17"/>
  <c r="K55" i="17"/>
  <c r="O55" i="17"/>
  <c r="Q55" i="17"/>
  <c r="V55" i="17"/>
  <c r="V57" i="17"/>
  <c r="G58" i="17"/>
  <c r="I58" i="17"/>
  <c r="K58" i="17"/>
  <c r="M58" i="17"/>
  <c r="O58" i="17"/>
  <c r="Q58" i="17"/>
  <c r="V58" i="17"/>
  <c r="G61" i="17"/>
  <c r="G57" i="17" s="1"/>
  <c r="I61" i="17"/>
  <c r="I57" i="17" s="1"/>
  <c r="K61" i="17"/>
  <c r="K57" i="17" s="1"/>
  <c r="M61" i="17"/>
  <c r="O61" i="17"/>
  <c r="O57" i="17" s="1"/>
  <c r="Q61" i="17"/>
  <c r="V61" i="17"/>
  <c r="G63" i="17"/>
  <c r="I63" i="17"/>
  <c r="K63" i="17"/>
  <c r="M63" i="17"/>
  <c r="O63" i="17"/>
  <c r="Q63" i="17"/>
  <c r="V63" i="17"/>
  <c r="G65" i="17"/>
  <c r="M65" i="17" s="1"/>
  <c r="I65" i="17"/>
  <c r="K65" i="17"/>
  <c r="O65" i="17"/>
  <c r="Q65" i="17"/>
  <c r="V65" i="17"/>
  <c r="G67" i="17"/>
  <c r="I67" i="17"/>
  <c r="K67" i="17"/>
  <c r="M67" i="17"/>
  <c r="O67" i="17"/>
  <c r="Q67" i="17"/>
  <c r="V67" i="17"/>
  <c r="G69" i="17"/>
  <c r="M69" i="17" s="1"/>
  <c r="I69" i="17"/>
  <c r="K69" i="17"/>
  <c r="O69" i="17"/>
  <c r="Q69" i="17"/>
  <c r="V69" i="17"/>
  <c r="G71" i="17"/>
  <c r="I71" i="17"/>
  <c r="K71" i="17"/>
  <c r="M71" i="17"/>
  <c r="O71" i="17"/>
  <c r="Q71" i="17"/>
  <c r="Q57" i="17" s="1"/>
  <c r="V71" i="17"/>
  <c r="G73" i="17"/>
  <c r="I73" i="17"/>
  <c r="K73" i="17"/>
  <c r="M73" i="17"/>
  <c r="O73" i="17"/>
  <c r="Q73" i="17"/>
  <c r="V73" i="17"/>
  <c r="K76" i="17"/>
  <c r="G77" i="17"/>
  <c r="I77" i="17"/>
  <c r="K77" i="17"/>
  <c r="M77" i="17"/>
  <c r="O77" i="17"/>
  <c r="O76" i="17" s="1"/>
  <c r="Q77" i="17"/>
  <c r="Q76" i="17" s="1"/>
  <c r="V77" i="17"/>
  <c r="V76" i="17" s="1"/>
  <c r="G79" i="17"/>
  <c r="M79" i="17" s="1"/>
  <c r="M76" i="17" s="1"/>
  <c r="I79" i="17"/>
  <c r="I76" i="17" s="1"/>
  <c r="K79" i="17"/>
  <c r="O79" i="17"/>
  <c r="Q79" i="17"/>
  <c r="V79" i="17"/>
  <c r="G81" i="17"/>
  <c r="I81" i="17"/>
  <c r="K81" i="17"/>
  <c r="M81" i="17"/>
  <c r="O81" i="17"/>
  <c r="Q81" i="17"/>
  <c r="V81" i="17"/>
  <c r="G83" i="17"/>
  <c r="I83" i="17"/>
  <c r="K83" i="17"/>
  <c r="M83" i="17"/>
  <c r="O83" i="17"/>
  <c r="Q83" i="17"/>
  <c r="V83" i="17"/>
  <c r="AE86" i="17"/>
  <c r="G58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V9" i="16"/>
  <c r="G11" i="16"/>
  <c r="I11" i="16"/>
  <c r="K11" i="16"/>
  <c r="M11" i="16"/>
  <c r="O11" i="16"/>
  <c r="Q11" i="16"/>
  <c r="Q8" i="16" s="1"/>
  <c r="V11" i="16"/>
  <c r="V8" i="16" s="1"/>
  <c r="G13" i="16"/>
  <c r="M13" i="16" s="1"/>
  <c r="I13" i="16"/>
  <c r="K13" i="16"/>
  <c r="O13" i="16"/>
  <c r="Q13" i="16"/>
  <c r="V13" i="16"/>
  <c r="V15" i="16"/>
  <c r="G16" i="16"/>
  <c r="M16" i="16" s="1"/>
  <c r="M15" i="16" s="1"/>
  <c r="I16" i="16"/>
  <c r="K16" i="16"/>
  <c r="O16" i="16"/>
  <c r="Q16" i="16"/>
  <c r="V16" i="16"/>
  <c r="G18" i="16"/>
  <c r="I18" i="16"/>
  <c r="I15" i="16" s="1"/>
  <c r="K18" i="16"/>
  <c r="K15" i="16" s="1"/>
  <c r="M18" i="16"/>
  <c r="O18" i="16"/>
  <c r="O15" i="16" s="1"/>
  <c r="Q18" i="16"/>
  <c r="Q15" i="16" s="1"/>
  <c r="V18" i="16"/>
  <c r="G21" i="16"/>
  <c r="G20" i="16" s="1"/>
  <c r="I21" i="16"/>
  <c r="I20" i="16" s="1"/>
  <c r="K21" i="16"/>
  <c r="K20" i="16" s="1"/>
  <c r="M21" i="16"/>
  <c r="O21" i="16"/>
  <c r="Q21" i="16"/>
  <c r="V21" i="16"/>
  <c r="G24" i="16"/>
  <c r="I24" i="16"/>
  <c r="K24" i="16"/>
  <c r="M24" i="16"/>
  <c r="O24" i="16"/>
  <c r="O20" i="16" s="1"/>
  <c r="Q24" i="16"/>
  <c r="Q20" i="16" s="1"/>
  <c r="V24" i="16"/>
  <c r="V20" i="16" s="1"/>
  <c r="G27" i="16"/>
  <c r="M27" i="16" s="1"/>
  <c r="I27" i="16"/>
  <c r="K27" i="16"/>
  <c r="O27" i="16"/>
  <c r="Q27" i="16"/>
  <c r="V27" i="16"/>
  <c r="G30" i="16"/>
  <c r="I30" i="16"/>
  <c r="K30" i="16"/>
  <c r="M30" i="16"/>
  <c r="O30" i="16"/>
  <c r="Q30" i="16"/>
  <c r="V30" i="16"/>
  <c r="G33" i="16"/>
  <c r="I33" i="16"/>
  <c r="K33" i="16"/>
  <c r="M33" i="16"/>
  <c r="O33" i="16"/>
  <c r="Q33" i="16"/>
  <c r="V33" i="16"/>
  <c r="G36" i="16"/>
  <c r="I36" i="16"/>
  <c r="K36" i="16"/>
  <c r="M36" i="16"/>
  <c r="O36" i="16"/>
  <c r="Q36" i="16"/>
  <c r="V36" i="16"/>
  <c r="G39" i="16"/>
  <c r="I39" i="16"/>
  <c r="K39" i="16"/>
  <c r="M39" i="16"/>
  <c r="O39" i="16"/>
  <c r="Q39" i="16"/>
  <c r="V39" i="16"/>
  <c r="G42" i="16"/>
  <c r="M42" i="16" s="1"/>
  <c r="I42" i="16"/>
  <c r="K42" i="16"/>
  <c r="O42" i="16"/>
  <c r="Q42" i="16"/>
  <c r="V42" i="16"/>
  <c r="G45" i="16"/>
  <c r="I45" i="16"/>
  <c r="K45" i="16"/>
  <c r="M45" i="16"/>
  <c r="O45" i="16"/>
  <c r="Q45" i="16"/>
  <c r="V45" i="16"/>
  <c r="G47" i="16"/>
  <c r="M47" i="16" s="1"/>
  <c r="I47" i="16"/>
  <c r="K47" i="16"/>
  <c r="O47" i="16"/>
  <c r="Q47" i="16"/>
  <c r="V47" i="16"/>
  <c r="G49" i="16"/>
  <c r="I49" i="16"/>
  <c r="K49" i="16"/>
  <c r="M49" i="16"/>
  <c r="O49" i="16"/>
  <c r="Q49" i="16"/>
  <c r="V49" i="16"/>
  <c r="G51" i="16"/>
  <c r="I51" i="16"/>
  <c r="K51" i="16"/>
  <c r="M51" i="16"/>
  <c r="O51" i="16"/>
  <c r="Q51" i="16"/>
  <c r="V51" i="16"/>
  <c r="G53" i="16"/>
  <c r="I53" i="16"/>
  <c r="K53" i="16"/>
  <c r="M53" i="16"/>
  <c r="O53" i="16"/>
  <c r="Q53" i="16"/>
  <c r="V53" i="16"/>
  <c r="G55" i="16"/>
  <c r="I55" i="16"/>
  <c r="K55" i="16"/>
  <c r="M55" i="16"/>
  <c r="O55" i="16"/>
  <c r="Q55" i="16"/>
  <c r="V55" i="16"/>
  <c r="AE58" i="16"/>
  <c r="AF58" i="16"/>
  <c r="G68" i="15"/>
  <c r="Q8" i="15"/>
  <c r="V8" i="15"/>
  <c r="G9" i="15"/>
  <c r="G8" i="15" s="1"/>
  <c r="I9" i="15"/>
  <c r="I8" i="15" s="1"/>
  <c r="K9" i="15"/>
  <c r="K8" i="15" s="1"/>
  <c r="M9" i="15"/>
  <c r="M8" i="15" s="1"/>
  <c r="O9" i="15"/>
  <c r="O8" i="15" s="1"/>
  <c r="Q9" i="15"/>
  <c r="V9" i="15"/>
  <c r="G12" i="15"/>
  <c r="M12" i="15" s="1"/>
  <c r="I12" i="15"/>
  <c r="I11" i="15" s="1"/>
  <c r="K12" i="15"/>
  <c r="K11" i="15" s="1"/>
  <c r="O12" i="15"/>
  <c r="Q12" i="15"/>
  <c r="V12" i="15"/>
  <c r="G14" i="15"/>
  <c r="I14" i="15"/>
  <c r="K14" i="15"/>
  <c r="M14" i="15"/>
  <c r="O14" i="15"/>
  <c r="O11" i="15" s="1"/>
  <c r="Q14" i="15"/>
  <c r="Q11" i="15" s="1"/>
  <c r="V14" i="15"/>
  <c r="V11" i="15" s="1"/>
  <c r="G16" i="15"/>
  <c r="M16" i="15" s="1"/>
  <c r="I16" i="15"/>
  <c r="K16" i="15"/>
  <c r="O16" i="15"/>
  <c r="Q16" i="15"/>
  <c r="V16" i="15"/>
  <c r="O18" i="15"/>
  <c r="Q18" i="15"/>
  <c r="G19" i="15"/>
  <c r="I19" i="15"/>
  <c r="K19" i="15"/>
  <c r="M19" i="15"/>
  <c r="O19" i="15"/>
  <c r="Q19" i="15"/>
  <c r="V19" i="15"/>
  <c r="V18" i="15" s="1"/>
  <c r="G21" i="15"/>
  <c r="G18" i="15" s="1"/>
  <c r="I21" i="15"/>
  <c r="I18" i="15" s="1"/>
  <c r="K21" i="15"/>
  <c r="K18" i="15" s="1"/>
  <c r="M21" i="15"/>
  <c r="M18" i="15" s="1"/>
  <c r="O21" i="15"/>
  <c r="Q21" i="15"/>
  <c r="V21" i="15"/>
  <c r="G23" i="15"/>
  <c r="I23" i="15"/>
  <c r="K23" i="15"/>
  <c r="M23" i="15"/>
  <c r="O23" i="15"/>
  <c r="Q23" i="15"/>
  <c r="V23" i="15"/>
  <c r="G25" i="15"/>
  <c r="M25" i="15" s="1"/>
  <c r="I25" i="15"/>
  <c r="K25" i="15"/>
  <c r="O25" i="15"/>
  <c r="Q25" i="15"/>
  <c r="V25" i="15"/>
  <c r="G27" i="15"/>
  <c r="I27" i="15"/>
  <c r="K27" i="15"/>
  <c r="M27" i="15"/>
  <c r="O27" i="15"/>
  <c r="Q27" i="15"/>
  <c r="V27" i="15"/>
  <c r="G30" i="15"/>
  <c r="G29" i="15" s="1"/>
  <c r="I30" i="15"/>
  <c r="I29" i="15" s="1"/>
  <c r="K30" i="15"/>
  <c r="K29" i="15" s="1"/>
  <c r="M30" i="15"/>
  <c r="O30" i="15"/>
  <c r="O29" i="15" s="1"/>
  <c r="Q30" i="15"/>
  <c r="V30" i="15"/>
  <c r="G33" i="15"/>
  <c r="I33" i="15"/>
  <c r="K33" i="15"/>
  <c r="M33" i="15"/>
  <c r="O33" i="15"/>
  <c r="Q33" i="15"/>
  <c r="Q29" i="15" s="1"/>
  <c r="V33" i="15"/>
  <c r="V29" i="15" s="1"/>
  <c r="G36" i="15"/>
  <c r="M36" i="15" s="1"/>
  <c r="I36" i="15"/>
  <c r="K36" i="15"/>
  <c r="O36" i="15"/>
  <c r="Q36" i="15"/>
  <c r="V36" i="15"/>
  <c r="G39" i="15"/>
  <c r="I39" i="15"/>
  <c r="K39" i="15"/>
  <c r="M39" i="15"/>
  <c r="O39" i="15"/>
  <c r="Q39" i="15"/>
  <c r="V39" i="15"/>
  <c r="G42" i="15"/>
  <c r="M42" i="15" s="1"/>
  <c r="I42" i="15"/>
  <c r="K42" i="15"/>
  <c r="O42" i="15"/>
  <c r="Q42" i="15"/>
  <c r="V42" i="15"/>
  <c r="G45" i="15"/>
  <c r="I45" i="15"/>
  <c r="K45" i="15"/>
  <c r="M45" i="15"/>
  <c r="O45" i="15"/>
  <c r="Q45" i="15"/>
  <c r="V45" i="15"/>
  <c r="G48" i="15"/>
  <c r="I48" i="15"/>
  <c r="K48" i="15"/>
  <c r="M48" i="15"/>
  <c r="O48" i="15"/>
  <c r="Q48" i="15"/>
  <c r="V48" i="15"/>
  <c r="G51" i="15"/>
  <c r="I51" i="15"/>
  <c r="K51" i="15"/>
  <c r="M51" i="15"/>
  <c r="O51" i="15"/>
  <c r="Q51" i="15"/>
  <c r="V51" i="15"/>
  <c r="G53" i="15"/>
  <c r="I53" i="15"/>
  <c r="K53" i="15"/>
  <c r="M53" i="15"/>
  <c r="O53" i="15"/>
  <c r="Q53" i="15"/>
  <c r="V53" i="15"/>
  <c r="G55" i="15"/>
  <c r="M55" i="15" s="1"/>
  <c r="I55" i="15"/>
  <c r="K55" i="15"/>
  <c r="O55" i="15"/>
  <c r="Q55" i="15"/>
  <c r="V55" i="15"/>
  <c r="G57" i="15"/>
  <c r="I57" i="15"/>
  <c r="K57" i="15"/>
  <c r="M57" i="15"/>
  <c r="O57" i="15"/>
  <c r="Q57" i="15"/>
  <c r="V57" i="15"/>
  <c r="G59" i="15"/>
  <c r="I59" i="15"/>
  <c r="K59" i="15"/>
  <c r="M59" i="15"/>
  <c r="O59" i="15"/>
  <c r="Q59" i="15"/>
  <c r="V59" i="15"/>
  <c r="G61" i="15"/>
  <c r="I61" i="15"/>
  <c r="K61" i="15"/>
  <c r="M61" i="15"/>
  <c r="O61" i="15"/>
  <c r="Q61" i="15"/>
  <c r="V61" i="15"/>
  <c r="G63" i="15"/>
  <c r="I63" i="15"/>
  <c r="K63" i="15"/>
  <c r="M63" i="15"/>
  <c r="O63" i="15"/>
  <c r="Q63" i="15"/>
  <c r="V63" i="15"/>
  <c r="G65" i="15"/>
  <c r="M65" i="15" s="1"/>
  <c r="I65" i="15"/>
  <c r="K65" i="15"/>
  <c r="O65" i="15"/>
  <c r="Q65" i="15"/>
  <c r="V65" i="15"/>
  <c r="AE68" i="15"/>
  <c r="G382" i="14"/>
  <c r="BA297" i="14"/>
  <c r="BA284" i="14"/>
  <c r="G9" i="14"/>
  <c r="I9" i="14"/>
  <c r="I8" i="14" s="1"/>
  <c r="K9" i="14"/>
  <c r="O9" i="14"/>
  <c r="Q9" i="14"/>
  <c r="V9" i="14"/>
  <c r="G11" i="14"/>
  <c r="I11" i="14"/>
  <c r="K11" i="14"/>
  <c r="M11" i="14"/>
  <c r="O11" i="14"/>
  <c r="Q11" i="14"/>
  <c r="Q8" i="14" s="1"/>
  <c r="V11" i="14"/>
  <c r="V8" i="14" s="1"/>
  <c r="G13" i="14"/>
  <c r="M13" i="14" s="1"/>
  <c r="I13" i="14"/>
  <c r="K13" i="14"/>
  <c r="O13" i="14"/>
  <c r="Q13" i="14"/>
  <c r="V13" i="14"/>
  <c r="G15" i="14"/>
  <c r="I15" i="14"/>
  <c r="K15" i="14"/>
  <c r="M15" i="14"/>
  <c r="O15" i="14"/>
  <c r="Q15" i="14"/>
  <c r="V15" i="14"/>
  <c r="G17" i="14"/>
  <c r="I17" i="14"/>
  <c r="K17" i="14"/>
  <c r="M17" i="14"/>
  <c r="O17" i="14"/>
  <c r="Q17" i="14"/>
  <c r="V17" i="14"/>
  <c r="G19" i="14"/>
  <c r="I19" i="14"/>
  <c r="K19" i="14"/>
  <c r="M19" i="14"/>
  <c r="O19" i="14"/>
  <c r="Q19" i="14"/>
  <c r="V19" i="14"/>
  <c r="G21" i="14"/>
  <c r="I21" i="14"/>
  <c r="K21" i="14"/>
  <c r="M21" i="14"/>
  <c r="O21" i="14"/>
  <c r="Q21" i="14"/>
  <c r="V21" i="14"/>
  <c r="G23" i="14"/>
  <c r="M23" i="14" s="1"/>
  <c r="I23" i="14"/>
  <c r="K23" i="14"/>
  <c r="O23" i="14"/>
  <c r="Q23" i="14"/>
  <c r="V23" i="14"/>
  <c r="G25" i="14"/>
  <c r="I25" i="14"/>
  <c r="K25" i="14"/>
  <c r="M25" i="14"/>
  <c r="O25" i="14"/>
  <c r="Q25" i="14"/>
  <c r="V25" i="14"/>
  <c r="G27" i="14"/>
  <c r="I27" i="14"/>
  <c r="K27" i="14"/>
  <c r="M27" i="14"/>
  <c r="O27" i="14"/>
  <c r="Q27" i="14"/>
  <c r="V27" i="14"/>
  <c r="G29" i="14"/>
  <c r="M29" i="14" s="1"/>
  <c r="I29" i="14"/>
  <c r="K29" i="14"/>
  <c r="O29" i="14"/>
  <c r="Q29" i="14"/>
  <c r="V29" i="14"/>
  <c r="G32" i="14"/>
  <c r="I32" i="14"/>
  <c r="I31" i="14" s="1"/>
  <c r="K32" i="14"/>
  <c r="K31" i="14" s="1"/>
  <c r="O32" i="14"/>
  <c r="Q32" i="14"/>
  <c r="V32" i="14"/>
  <c r="G35" i="14"/>
  <c r="I35" i="14"/>
  <c r="K35" i="14"/>
  <c r="M35" i="14"/>
  <c r="O35" i="14"/>
  <c r="Q35" i="14"/>
  <c r="Q31" i="14" s="1"/>
  <c r="V35" i="14"/>
  <c r="V31" i="14" s="1"/>
  <c r="G37" i="14"/>
  <c r="M37" i="14" s="1"/>
  <c r="I37" i="14"/>
  <c r="K37" i="14"/>
  <c r="O37" i="14"/>
  <c r="Q37" i="14"/>
  <c r="V37" i="14"/>
  <c r="G39" i="14"/>
  <c r="I39" i="14"/>
  <c r="K39" i="14"/>
  <c r="M39" i="14"/>
  <c r="O39" i="14"/>
  <c r="Q39" i="14"/>
  <c r="V39" i="14"/>
  <c r="G41" i="14"/>
  <c r="I41" i="14"/>
  <c r="K41" i="14"/>
  <c r="M41" i="14"/>
  <c r="O41" i="14"/>
  <c r="Q41" i="14"/>
  <c r="V41" i="14"/>
  <c r="G43" i="14"/>
  <c r="I43" i="14"/>
  <c r="K43" i="14"/>
  <c r="M43" i="14"/>
  <c r="O43" i="14"/>
  <c r="Q43" i="14"/>
  <c r="V43" i="14"/>
  <c r="G46" i="14"/>
  <c r="I46" i="14"/>
  <c r="K46" i="14"/>
  <c r="M46" i="14"/>
  <c r="O46" i="14"/>
  <c r="Q46" i="14"/>
  <c r="V46" i="14"/>
  <c r="G49" i="14"/>
  <c r="M49" i="14" s="1"/>
  <c r="I49" i="14"/>
  <c r="K49" i="14"/>
  <c r="O49" i="14"/>
  <c r="Q49" i="14"/>
  <c r="V49" i="14"/>
  <c r="Q51" i="14"/>
  <c r="G52" i="14"/>
  <c r="I52" i="14"/>
  <c r="K52" i="14"/>
  <c r="M52" i="14"/>
  <c r="O52" i="14"/>
  <c r="Q52" i="14"/>
  <c r="V52" i="14"/>
  <c r="G55" i="14"/>
  <c r="I55" i="14"/>
  <c r="K55" i="14"/>
  <c r="K51" i="14" s="1"/>
  <c r="M55" i="14"/>
  <c r="M51" i="14" s="1"/>
  <c r="O55" i="14"/>
  <c r="O51" i="14" s="1"/>
  <c r="Q55" i="14"/>
  <c r="V55" i="14"/>
  <c r="G58" i="14"/>
  <c r="I58" i="14"/>
  <c r="K58" i="14"/>
  <c r="M58" i="14"/>
  <c r="O58" i="14"/>
  <c r="Q58" i="14"/>
  <c r="V58" i="14"/>
  <c r="G61" i="14"/>
  <c r="M61" i="14" s="1"/>
  <c r="I61" i="14"/>
  <c r="K61" i="14"/>
  <c r="O61" i="14"/>
  <c r="Q61" i="14"/>
  <c r="V61" i="14"/>
  <c r="G64" i="14"/>
  <c r="I64" i="14"/>
  <c r="K64" i="14"/>
  <c r="M64" i="14"/>
  <c r="O64" i="14"/>
  <c r="Q64" i="14"/>
  <c r="V64" i="14"/>
  <c r="G67" i="14"/>
  <c r="M67" i="14" s="1"/>
  <c r="I67" i="14"/>
  <c r="K67" i="14"/>
  <c r="O67" i="14"/>
  <c r="Q67" i="14"/>
  <c r="V67" i="14"/>
  <c r="G70" i="14"/>
  <c r="I70" i="14"/>
  <c r="K70" i="14"/>
  <c r="M70" i="14"/>
  <c r="O70" i="14"/>
  <c r="Q70" i="14"/>
  <c r="V70" i="14"/>
  <c r="G73" i="14"/>
  <c r="I73" i="14"/>
  <c r="K73" i="14"/>
  <c r="M73" i="14"/>
  <c r="O73" i="14"/>
  <c r="Q73" i="14"/>
  <c r="V73" i="14"/>
  <c r="V51" i="14" s="1"/>
  <c r="G76" i="14"/>
  <c r="I76" i="14"/>
  <c r="K76" i="14"/>
  <c r="M76" i="14"/>
  <c r="O76" i="14"/>
  <c r="Q76" i="14"/>
  <c r="V76" i="14"/>
  <c r="G79" i="14"/>
  <c r="I79" i="14"/>
  <c r="K79" i="14"/>
  <c r="M79" i="14"/>
  <c r="O79" i="14"/>
  <c r="Q79" i="14"/>
  <c r="V79" i="14"/>
  <c r="G82" i="14"/>
  <c r="M82" i="14" s="1"/>
  <c r="I82" i="14"/>
  <c r="K82" i="14"/>
  <c r="O82" i="14"/>
  <c r="Q82" i="14"/>
  <c r="V82" i="14"/>
  <c r="G85" i="14"/>
  <c r="I85" i="14"/>
  <c r="K85" i="14"/>
  <c r="M85" i="14"/>
  <c r="O85" i="14"/>
  <c r="Q85" i="14"/>
  <c r="V85" i="14"/>
  <c r="G88" i="14"/>
  <c r="I88" i="14"/>
  <c r="K88" i="14"/>
  <c r="M88" i="14"/>
  <c r="O88" i="14"/>
  <c r="Q88" i="14"/>
  <c r="V88" i="14"/>
  <c r="G92" i="14"/>
  <c r="I92" i="14"/>
  <c r="K92" i="14"/>
  <c r="M92" i="14"/>
  <c r="O92" i="14"/>
  <c r="Q92" i="14"/>
  <c r="V92" i="14"/>
  <c r="G94" i="14"/>
  <c r="M94" i="14" s="1"/>
  <c r="M91" i="14" s="1"/>
  <c r="I94" i="14"/>
  <c r="I91" i="14" s="1"/>
  <c r="K94" i="14"/>
  <c r="K91" i="14" s="1"/>
  <c r="O94" i="14"/>
  <c r="Q94" i="14"/>
  <c r="V94" i="14"/>
  <c r="G96" i="14"/>
  <c r="I96" i="14"/>
  <c r="K96" i="14"/>
  <c r="M96" i="14"/>
  <c r="O96" i="14"/>
  <c r="O91" i="14" s="1"/>
  <c r="Q96" i="14"/>
  <c r="V96" i="14"/>
  <c r="G98" i="14"/>
  <c r="M98" i="14" s="1"/>
  <c r="I98" i="14"/>
  <c r="K98" i="14"/>
  <c r="O98" i="14"/>
  <c r="Q98" i="14"/>
  <c r="V98" i="14"/>
  <c r="G100" i="14"/>
  <c r="I100" i="14"/>
  <c r="K100" i="14"/>
  <c r="M100" i="14"/>
  <c r="O100" i="14"/>
  <c r="Q100" i="14"/>
  <c r="V100" i="14"/>
  <c r="G103" i="14"/>
  <c r="I103" i="14"/>
  <c r="K103" i="14"/>
  <c r="M103" i="14"/>
  <c r="O103" i="14"/>
  <c r="Q103" i="14"/>
  <c r="V103" i="14"/>
  <c r="G105" i="14"/>
  <c r="I105" i="14"/>
  <c r="K105" i="14"/>
  <c r="M105" i="14"/>
  <c r="O105" i="14"/>
  <c r="Q105" i="14"/>
  <c r="V105" i="14"/>
  <c r="V102" i="14" s="1"/>
  <c r="G107" i="14"/>
  <c r="M107" i="14" s="1"/>
  <c r="I107" i="14"/>
  <c r="K107" i="14"/>
  <c r="O107" i="14"/>
  <c r="Q107" i="14"/>
  <c r="V107" i="14"/>
  <c r="G109" i="14"/>
  <c r="I109" i="14"/>
  <c r="K109" i="14"/>
  <c r="M109" i="14"/>
  <c r="O109" i="14"/>
  <c r="Q109" i="14"/>
  <c r="V109" i="14"/>
  <c r="G111" i="14"/>
  <c r="I111" i="14"/>
  <c r="K111" i="14"/>
  <c r="M111" i="14"/>
  <c r="O111" i="14"/>
  <c r="Q111" i="14"/>
  <c r="V111" i="14"/>
  <c r="G113" i="14"/>
  <c r="M113" i="14" s="1"/>
  <c r="I113" i="14"/>
  <c r="K113" i="14"/>
  <c r="O113" i="14"/>
  <c r="Q113" i="14"/>
  <c r="V113" i="14"/>
  <c r="G115" i="14"/>
  <c r="I115" i="14"/>
  <c r="K115" i="14"/>
  <c r="M115" i="14"/>
  <c r="O115" i="14"/>
  <c r="Q115" i="14"/>
  <c r="V115" i="14"/>
  <c r="G117" i="14"/>
  <c r="M117" i="14" s="1"/>
  <c r="I117" i="14"/>
  <c r="K117" i="14"/>
  <c r="O117" i="14"/>
  <c r="Q117" i="14"/>
  <c r="V117" i="14"/>
  <c r="G119" i="14"/>
  <c r="I119" i="14"/>
  <c r="K119" i="14"/>
  <c r="M119" i="14"/>
  <c r="O119" i="14"/>
  <c r="Q119" i="14"/>
  <c r="V119" i="14"/>
  <c r="G121" i="14"/>
  <c r="M121" i="14" s="1"/>
  <c r="I121" i="14"/>
  <c r="K121" i="14"/>
  <c r="O121" i="14"/>
  <c r="Q121" i="14"/>
  <c r="V121" i="14"/>
  <c r="G123" i="14"/>
  <c r="I123" i="14"/>
  <c r="K123" i="14"/>
  <c r="M123" i="14"/>
  <c r="O123" i="14"/>
  <c r="Q123" i="14"/>
  <c r="V123" i="14"/>
  <c r="G125" i="14"/>
  <c r="I125" i="14"/>
  <c r="K125" i="14"/>
  <c r="M125" i="14"/>
  <c r="O125" i="14"/>
  <c r="Q125" i="14"/>
  <c r="V125" i="14"/>
  <c r="G127" i="14"/>
  <c r="M127" i="14" s="1"/>
  <c r="I127" i="14"/>
  <c r="K127" i="14"/>
  <c r="O127" i="14"/>
  <c r="Q127" i="14"/>
  <c r="V127" i="14"/>
  <c r="G129" i="14"/>
  <c r="I129" i="14"/>
  <c r="K129" i="14"/>
  <c r="M129" i="14"/>
  <c r="O129" i="14"/>
  <c r="Q129" i="14"/>
  <c r="V129" i="14"/>
  <c r="G131" i="14"/>
  <c r="M131" i="14" s="1"/>
  <c r="I131" i="14"/>
  <c r="K131" i="14"/>
  <c r="O131" i="14"/>
  <c r="Q131" i="14"/>
  <c r="V131" i="14"/>
  <c r="G133" i="14"/>
  <c r="I133" i="14"/>
  <c r="K133" i="14"/>
  <c r="M133" i="14"/>
  <c r="O133" i="14"/>
  <c r="Q133" i="14"/>
  <c r="V133" i="14"/>
  <c r="G135" i="14"/>
  <c r="I135" i="14"/>
  <c r="K135" i="14"/>
  <c r="M135" i="14"/>
  <c r="O135" i="14"/>
  <c r="Q135" i="14"/>
  <c r="V135" i="14"/>
  <c r="G137" i="14"/>
  <c r="I137" i="14"/>
  <c r="K137" i="14"/>
  <c r="M137" i="14"/>
  <c r="O137" i="14"/>
  <c r="Q137" i="14"/>
  <c r="V137" i="14"/>
  <c r="G139" i="14"/>
  <c r="I139" i="14"/>
  <c r="K139" i="14"/>
  <c r="M139" i="14"/>
  <c r="O139" i="14"/>
  <c r="Q139" i="14"/>
  <c r="V139" i="14"/>
  <c r="G141" i="14"/>
  <c r="M141" i="14" s="1"/>
  <c r="I141" i="14"/>
  <c r="K141" i="14"/>
  <c r="O141" i="14"/>
  <c r="Q141" i="14"/>
  <c r="V141" i="14"/>
  <c r="G143" i="14"/>
  <c r="I143" i="14"/>
  <c r="K143" i="14"/>
  <c r="M143" i="14"/>
  <c r="O143" i="14"/>
  <c r="Q143" i="14"/>
  <c r="V143" i="14"/>
  <c r="G145" i="14"/>
  <c r="M145" i="14" s="1"/>
  <c r="I145" i="14"/>
  <c r="K145" i="14"/>
  <c r="O145" i="14"/>
  <c r="Q145" i="14"/>
  <c r="V145" i="14"/>
  <c r="G147" i="14"/>
  <c r="I147" i="14"/>
  <c r="K147" i="14"/>
  <c r="M147" i="14"/>
  <c r="O147" i="14"/>
  <c r="Q147" i="14"/>
  <c r="V147" i="14"/>
  <c r="G149" i="14"/>
  <c r="I149" i="14"/>
  <c r="K149" i="14"/>
  <c r="M149" i="14"/>
  <c r="O149" i="14"/>
  <c r="Q149" i="14"/>
  <c r="V149" i="14"/>
  <c r="G151" i="14"/>
  <c r="I151" i="14"/>
  <c r="K151" i="14"/>
  <c r="M151" i="14"/>
  <c r="O151" i="14"/>
  <c r="Q151" i="14"/>
  <c r="V151" i="14"/>
  <c r="G153" i="14"/>
  <c r="I153" i="14"/>
  <c r="K153" i="14"/>
  <c r="M153" i="14"/>
  <c r="O153" i="14"/>
  <c r="Q153" i="14"/>
  <c r="V153" i="14"/>
  <c r="G156" i="14"/>
  <c r="M156" i="14" s="1"/>
  <c r="I156" i="14"/>
  <c r="K156" i="14"/>
  <c r="O156" i="14"/>
  <c r="Q156" i="14"/>
  <c r="V156" i="14"/>
  <c r="G158" i="14"/>
  <c r="I158" i="14"/>
  <c r="K158" i="14"/>
  <c r="M158" i="14"/>
  <c r="O158" i="14"/>
  <c r="Q158" i="14"/>
  <c r="V158" i="14"/>
  <c r="G160" i="14"/>
  <c r="I160" i="14"/>
  <c r="K160" i="14"/>
  <c r="M160" i="14"/>
  <c r="O160" i="14"/>
  <c r="Q160" i="14"/>
  <c r="V160" i="14"/>
  <c r="G162" i="14"/>
  <c r="I162" i="14"/>
  <c r="K162" i="14"/>
  <c r="M162" i="14"/>
  <c r="O162" i="14"/>
  <c r="Q162" i="14"/>
  <c r="V162" i="14"/>
  <c r="G165" i="14"/>
  <c r="I165" i="14"/>
  <c r="K165" i="14"/>
  <c r="O165" i="14"/>
  <c r="Q165" i="14"/>
  <c r="V165" i="14"/>
  <c r="G168" i="14"/>
  <c r="I168" i="14"/>
  <c r="K168" i="14"/>
  <c r="M168" i="14"/>
  <c r="O168" i="14"/>
  <c r="Q168" i="14"/>
  <c r="Q164" i="14" s="1"/>
  <c r="V168" i="14"/>
  <c r="V164" i="14" s="1"/>
  <c r="G171" i="14"/>
  <c r="M171" i="14" s="1"/>
  <c r="I171" i="14"/>
  <c r="K171" i="14"/>
  <c r="O171" i="14"/>
  <c r="Q171" i="14"/>
  <c r="V171" i="14"/>
  <c r="G174" i="14"/>
  <c r="M174" i="14" s="1"/>
  <c r="I174" i="14"/>
  <c r="K174" i="14"/>
  <c r="O174" i="14"/>
  <c r="Q174" i="14"/>
  <c r="V174" i="14"/>
  <c r="G177" i="14"/>
  <c r="I177" i="14"/>
  <c r="K177" i="14"/>
  <c r="M177" i="14"/>
  <c r="O177" i="14"/>
  <c r="Q177" i="14"/>
  <c r="V177" i="14"/>
  <c r="G180" i="14"/>
  <c r="M180" i="14" s="1"/>
  <c r="I180" i="14"/>
  <c r="K180" i="14"/>
  <c r="O180" i="14"/>
  <c r="Q180" i="14"/>
  <c r="V180" i="14"/>
  <c r="G183" i="14"/>
  <c r="I183" i="14"/>
  <c r="K183" i="14"/>
  <c r="M183" i="14"/>
  <c r="O183" i="14"/>
  <c r="Q183" i="14"/>
  <c r="V183" i="14"/>
  <c r="G186" i="14"/>
  <c r="M186" i="14" s="1"/>
  <c r="I186" i="14"/>
  <c r="K186" i="14"/>
  <c r="O186" i="14"/>
  <c r="Q186" i="14"/>
  <c r="V186" i="14"/>
  <c r="G189" i="14"/>
  <c r="I189" i="14"/>
  <c r="K189" i="14"/>
  <c r="M189" i="14"/>
  <c r="O189" i="14"/>
  <c r="Q189" i="14"/>
  <c r="V189" i="14"/>
  <c r="G193" i="14"/>
  <c r="I193" i="14"/>
  <c r="K193" i="14"/>
  <c r="M193" i="14"/>
  <c r="O193" i="14"/>
  <c r="O192" i="14" s="1"/>
  <c r="Q193" i="14"/>
  <c r="V193" i="14"/>
  <c r="G196" i="14"/>
  <c r="I196" i="14"/>
  <c r="K196" i="14"/>
  <c r="M196" i="14"/>
  <c r="O196" i="14"/>
  <c r="Q196" i="14"/>
  <c r="V196" i="14"/>
  <c r="V192" i="14" s="1"/>
  <c r="G199" i="14"/>
  <c r="M199" i="14" s="1"/>
  <c r="I199" i="14"/>
  <c r="K199" i="14"/>
  <c r="O199" i="14"/>
  <c r="Q199" i="14"/>
  <c r="V199" i="14"/>
  <c r="G202" i="14"/>
  <c r="I202" i="14"/>
  <c r="K202" i="14"/>
  <c r="M202" i="14"/>
  <c r="O202" i="14"/>
  <c r="Q202" i="14"/>
  <c r="V202" i="14"/>
  <c r="G205" i="14"/>
  <c r="M205" i="14" s="1"/>
  <c r="I205" i="14"/>
  <c r="K205" i="14"/>
  <c r="O205" i="14"/>
  <c r="Q205" i="14"/>
  <c r="V205" i="14"/>
  <c r="G208" i="14"/>
  <c r="I208" i="14"/>
  <c r="K208" i="14"/>
  <c r="M208" i="14"/>
  <c r="O208" i="14"/>
  <c r="Q208" i="14"/>
  <c r="V208" i="14"/>
  <c r="G211" i="14"/>
  <c r="I211" i="14"/>
  <c r="K211" i="14"/>
  <c r="M211" i="14"/>
  <c r="O211" i="14"/>
  <c r="Q211" i="14"/>
  <c r="V211" i="14"/>
  <c r="G214" i="14"/>
  <c r="I214" i="14"/>
  <c r="K214" i="14"/>
  <c r="M214" i="14"/>
  <c r="O214" i="14"/>
  <c r="Q214" i="14"/>
  <c r="Q213" i="14" s="1"/>
  <c r="V214" i="14"/>
  <c r="G217" i="14"/>
  <c r="M217" i="14" s="1"/>
  <c r="I217" i="14"/>
  <c r="K217" i="14"/>
  <c r="O217" i="14"/>
  <c r="Q217" i="14"/>
  <c r="V217" i="14"/>
  <c r="G220" i="14"/>
  <c r="I220" i="14"/>
  <c r="I213" i="14" s="1"/>
  <c r="K220" i="14"/>
  <c r="K213" i="14" s="1"/>
  <c r="M220" i="14"/>
  <c r="O220" i="14"/>
  <c r="Q220" i="14"/>
  <c r="V220" i="14"/>
  <c r="G223" i="14"/>
  <c r="I223" i="14"/>
  <c r="K223" i="14"/>
  <c r="M223" i="14"/>
  <c r="O223" i="14"/>
  <c r="Q223" i="14"/>
  <c r="V223" i="14"/>
  <c r="G226" i="14"/>
  <c r="M226" i="14" s="1"/>
  <c r="I226" i="14"/>
  <c r="K226" i="14"/>
  <c r="O226" i="14"/>
  <c r="Q226" i="14"/>
  <c r="V226" i="14"/>
  <c r="G229" i="14"/>
  <c r="I229" i="14"/>
  <c r="K229" i="14"/>
  <c r="M229" i="14"/>
  <c r="O229" i="14"/>
  <c r="Q229" i="14"/>
  <c r="V229" i="14"/>
  <c r="G232" i="14"/>
  <c r="M232" i="14" s="1"/>
  <c r="I232" i="14"/>
  <c r="K232" i="14"/>
  <c r="O232" i="14"/>
  <c r="Q232" i="14"/>
  <c r="V232" i="14"/>
  <c r="G235" i="14"/>
  <c r="I235" i="14"/>
  <c r="K235" i="14"/>
  <c r="M235" i="14"/>
  <c r="O235" i="14"/>
  <c r="Q235" i="14"/>
  <c r="V235" i="14"/>
  <c r="G239" i="14"/>
  <c r="G238" i="14" s="1"/>
  <c r="I239" i="14"/>
  <c r="K239" i="14"/>
  <c r="M239" i="14"/>
  <c r="O239" i="14"/>
  <c r="Q239" i="14"/>
  <c r="V239" i="14"/>
  <c r="G241" i="14"/>
  <c r="I241" i="14"/>
  <c r="K241" i="14"/>
  <c r="M241" i="14"/>
  <c r="O241" i="14"/>
  <c r="Q241" i="14"/>
  <c r="V241" i="14"/>
  <c r="G243" i="14"/>
  <c r="I243" i="14"/>
  <c r="K243" i="14"/>
  <c r="M243" i="14"/>
  <c r="O243" i="14"/>
  <c r="Q243" i="14"/>
  <c r="V243" i="14"/>
  <c r="G245" i="14"/>
  <c r="I245" i="14"/>
  <c r="K245" i="14"/>
  <c r="M245" i="14"/>
  <c r="O245" i="14"/>
  <c r="Q245" i="14"/>
  <c r="V245" i="14"/>
  <c r="G247" i="14"/>
  <c r="M247" i="14" s="1"/>
  <c r="I247" i="14"/>
  <c r="K247" i="14"/>
  <c r="O247" i="14"/>
  <c r="Q247" i="14"/>
  <c r="V247" i="14"/>
  <c r="G249" i="14"/>
  <c r="I249" i="14"/>
  <c r="K249" i="14"/>
  <c r="M249" i="14"/>
  <c r="O249" i="14"/>
  <c r="Q249" i="14"/>
  <c r="V249" i="14"/>
  <c r="G251" i="14"/>
  <c r="I251" i="14"/>
  <c r="K251" i="14"/>
  <c r="M251" i="14"/>
  <c r="O251" i="14"/>
  <c r="Q251" i="14"/>
  <c r="V251" i="14"/>
  <c r="G253" i="14"/>
  <c r="I253" i="14"/>
  <c r="K253" i="14"/>
  <c r="M253" i="14"/>
  <c r="O253" i="14"/>
  <c r="Q253" i="14"/>
  <c r="V253" i="14"/>
  <c r="G255" i="14"/>
  <c r="I255" i="14"/>
  <c r="K255" i="14"/>
  <c r="M255" i="14"/>
  <c r="O255" i="14"/>
  <c r="Q255" i="14"/>
  <c r="V255" i="14"/>
  <c r="G258" i="14"/>
  <c r="M258" i="14" s="1"/>
  <c r="I258" i="14"/>
  <c r="K258" i="14"/>
  <c r="O258" i="14"/>
  <c r="Q258" i="14"/>
  <c r="V258" i="14"/>
  <c r="G261" i="14"/>
  <c r="I261" i="14"/>
  <c r="K261" i="14"/>
  <c r="M261" i="14"/>
  <c r="O261" i="14"/>
  <c r="Q261" i="14"/>
  <c r="V261" i="14"/>
  <c r="G264" i="14"/>
  <c r="M264" i="14" s="1"/>
  <c r="I264" i="14"/>
  <c r="K264" i="14"/>
  <c r="O264" i="14"/>
  <c r="Q264" i="14"/>
  <c r="V264" i="14"/>
  <c r="G267" i="14"/>
  <c r="M267" i="14" s="1"/>
  <c r="I267" i="14"/>
  <c r="K267" i="14"/>
  <c r="O267" i="14"/>
  <c r="Q267" i="14"/>
  <c r="V267" i="14"/>
  <c r="G270" i="14"/>
  <c r="I270" i="14"/>
  <c r="K270" i="14"/>
  <c r="M270" i="14"/>
  <c r="O270" i="14"/>
  <c r="Q270" i="14"/>
  <c r="V270" i="14"/>
  <c r="G273" i="14"/>
  <c r="I273" i="14"/>
  <c r="K273" i="14"/>
  <c r="M273" i="14"/>
  <c r="M272" i="14" s="1"/>
  <c r="O273" i="14"/>
  <c r="Q273" i="14"/>
  <c r="V273" i="14"/>
  <c r="G286" i="14"/>
  <c r="M286" i="14" s="1"/>
  <c r="I286" i="14"/>
  <c r="K286" i="14"/>
  <c r="O286" i="14"/>
  <c r="Q286" i="14"/>
  <c r="V286" i="14"/>
  <c r="G299" i="14"/>
  <c r="I299" i="14"/>
  <c r="I272" i="14" s="1"/>
  <c r="K299" i="14"/>
  <c r="K272" i="14" s="1"/>
  <c r="M299" i="14"/>
  <c r="O299" i="14"/>
  <c r="Q299" i="14"/>
  <c r="V299" i="14"/>
  <c r="G302" i="14"/>
  <c r="I302" i="14"/>
  <c r="K302" i="14"/>
  <c r="M302" i="14"/>
  <c r="O302" i="14"/>
  <c r="Q302" i="14"/>
  <c r="V302" i="14"/>
  <c r="G305" i="14"/>
  <c r="I305" i="14"/>
  <c r="K305" i="14"/>
  <c r="M305" i="14"/>
  <c r="O305" i="14"/>
  <c r="Q305" i="14"/>
  <c r="V305" i="14"/>
  <c r="G308" i="14"/>
  <c r="I308" i="14"/>
  <c r="K308" i="14"/>
  <c r="M308" i="14"/>
  <c r="O308" i="14"/>
  <c r="Q308" i="14"/>
  <c r="V308" i="14"/>
  <c r="G311" i="14"/>
  <c r="M311" i="14" s="1"/>
  <c r="I311" i="14"/>
  <c r="K311" i="14"/>
  <c r="O311" i="14"/>
  <c r="Q311" i="14"/>
  <c r="V311" i="14"/>
  <c r="G314" i="14"/>
  <c r="I314" i="14"/>
  <c r="K314" i="14"/>
  <c r="M314" i="14"/>
  <c r="O314" i="14"/>
  <c r="Q314" i="14"/>
  <c r="V314" i="14"/>
  <c r="G317" i="14"/>
  <c r="M317" i="14" s="1"/>
  <c r="I317" i="14"/>
  <c r="K317" i="14"/>
  <c r="O317" i="14"/>
  <c r="Q317" i="14"/>
  <c r="V317" i="14"/>
  <c r="G320" i="14"/>
  <c r="I320" i="14"/>
  <c r="K320" i="14"/>
  <c r="M320" i="14"/>
  <c r="O320" i="14"/>
  <c r="Q320" i="14"/>
  <c r="V320" i="14"/>
  <c r="G323" i="14"/>
  <c r="I323" i="14"/>
  <c r="K323" i="14"/>
  <c r="M323" i="14"/>
  <c r="O323" i="14"/>
  <c r="Q323" i="14"/>
  <c r="V323" i="14"/>
  <c r="G326" i="14"/>
  <c r="I326" i="14"/>
  <c r="K326" i="14"/>
  <c r="M326" i="14"/>
  <c r="O326" i="14"/>
  <c r="Q326" i="14"/>
  <c r="V326" i="14"/>
  <c r="G329" i="14"/>
  <c r="I329" i="14"/>
  <c r="K329" i="14"/>
  <c r="M329" i="14"/>
  <c r="O329" i="14"/>
  <c r="Q329" i="14"/>
  <c r="V329" i="14"/>
  <c r="G332" i="14"/>
  <c r="M332" i="14" s="1"/>
  <c r="I332" i="14"/>
  <c r="K332" i="14"/>
  <c r="O332" i="14"/>
  <c r="Q332" i="14"/>
  <c r="V332" i="14"/>
  <c r="G335" i="14"/>
  <c r="I335" i="14"/>
  <c r="K335" i="14"/>
  <c r="M335" i="14"/>
  <c r="O335" i="14"/>
  <c r="Q335" i="14"/>
  <c r="V335" i="14"/>
  <c r="G338" i="14"/>
  <c r="I338" i="14"/>
  <c r="K338" i="14"/>
  <c r="M338" i="14"/>
  <c r="O338" i="14"/>
  <c r="Q338" i="14"/>
  <c r="V338" i="14"/>
  <c r="G340" i="14"/>
  <c r="I340" i="14"/>
  <c r="K340" i="14"/>
  <c r="M340" i="14"/>
  <c r="O340" i="14"/>
  <c r="Q340" i="14"/>
  <c r="V340" i="14"/>
  <c r="G343" i="14"/>
  <c r="I343" i="14"/>
  <c r="K343" i="14"/>
  <c r="M343" i="14"/>
  <c r="O343" i="14"/>
  <c r="Q343" i="14"/>
  <c r="V343" i="14"/>
  <c r="G346" i="14"/>
  <c r="M346" i="14" s="1"/>
  <c r="I346" i="14"/>
  <c r="K346" i="14"/>
  <c r="O346" i="14"/>
  <c r="Q346" i="14"/>
  <c r="V346" i="14"/>
  <c r="G349" i="14"/>
  <c r="I349" i="14"/>
  <c r="K349" i="14"/>
  <c r="M349" i="14"/>
  <c r="O349" i="14"/>
  <c r="Q349" i="14"/>
  <c r="V349" i="14"/>
  <c r="G353" i="14"/>
  <c r="G352" i="14" s="1"/>
  <c r="I353" i="14"/>
  <c r="K353" i="14"/>
  <c r="M353" i="14"/>
  <c r="O353" i="14"/>
  <c r="Q353" i="14"/>
  <c r="V353" i="14"/>
  <c r="G355" i="14"/>
  <c r="I355" i="14"/>
  <c r="K355" i="14"/>
  <c r="M355" i="14"/>
  <c r="O355" i="14"/>
  <c r="Q355" i="14"/>
  <c r="V355" i="14"/>
  <c r="G357" i="14"/>
  <c r="M357" i="14" s="1"/>
  <c r="I357" i="14"/>
  <c r="K357" i="14"/>
  <c r="O357" i="14"/>
  <c r="Q357" i="14"/>
  <c r="V357" i="14"/>
  <c r="G359" i="14"/>
  <c r="I359" i="14"/>
  <c r="K359" i="14"/>
  <c r="M359" i="14"/>
  <c r="O359" i="14"/>
  <c r="Q359" i="14"/>
  <c r="V359" i="14"/>
  <c r="G361" i="14"/>
  <c r="M361" i="14" s="1"/>
  <c r="I361" i="14"/>
  <c r="K361" i="14"/>
  <c r="O361" i="14"/>
  <c r="Q361" i="14"/>
  <c r="V361" i="14"/>
  <c r="G363" i="14"/>
  <c r="I363" i="14"/>
  <c r="K363" i="14"/>
  <c r="M363" i="14"/>
  <c r="O363" i="14"/>
  <c r="Q363" i="14"/>
  <c r="V363" i="14"/>
  <c r="G365" i="14"/>
  <c r="I365" i="14"/>
  <c r="K365" i="14"/>
  <c r="M365" i="14"/>
  <c r="O365" i="14"/>
  <c r="Q365" i="14"/>
  <c r="V365" i="14"/>
  <c r="G367" i="14"/>
  <c r="I367" i="14"/>
  <c r="K367" i="14"/>
  <c r="M367" i="14"/>
  <c r="O367" i="14"/>
  <c r="Q367" i="14"/>
  <c r="V367" i="14"/>
  <c r="G369" i="14"/>
  <c r="I369" i="14"/>
  <c r="K369" i="14"/>
  <c r="M369" i="14"/>
  <c r="O369" i="14"/>
  <c r="Q369" i="14"/>
  <c r="V369" i="14"/>
  <c r="G371" i="14"/>
  <c r="M371" i="14" s="1"/>
  <c r="I371" i="14"/>
  <c r="K371" i="14"/>
  <c r="O371" i="14"/>
  <c r="Q371" i="14"/>
  <c r="V371" i="14"/>
  <c r="G373" i="14"/>
  <c r="I373" i="14"/>
  <c r="K373" i="14"/>
  <c r="M373" i="14"/>
  <c r="O373" i="14"/>
  <c r="Q373" i="14"/>
  <c r="V373" i="14"/>
  <c r="G375" i="14"/>
  <c r="M375" i="14" s="1"/>
  <c r="I375" i="14"/>
  <c r="K375" i="14"/>
  <c r="O375" i="14"/>
  <c r="Q375" i="14"/>
  <c r="V375" i="14"/>
  <c r="G377" i="14"/>
  <c r="I377" i="14"/>
  <c r="K377" i="14"/>
  <c r="M377" i="14"/>
  <c r="O377" i="14"/>
  <c r="Q377" i="14"/>
  <c r="V377" i="14"/>
  <c r="G379" i="14"/>
  <c r="I379" i="14"/>
  <c r="K379" i="14"/>
  <c r="M379" i="14"/>
  <c r="O379" i="14"/>
  <c r="Q379" i="14"/>
  <c r="V379" i="14"/>
  <c r="AE382" i="14"/>
  <c r="G200" i="13"/>
  <c r="BA166" i="13"/>
  <c r="BA154" i="13"/>
  <c r="BA24" i="13"/>
  <c r="K8" i="13"/>
  <c r="O8" i="13"/>
  <c r="Q8" i="13"/>
  <c r="V8" i="13"/>
  <c r="G9" i="13"/>
  <c r="AF200" i="13" s="1"/>
  <c r="I9" i="13"/>
  <c r="I8" i="13" s="1"/>
  <c r="K9" i="13"/>
  <c r="O9" i="13"/>
  <c r="Q9" i="13"/>
  <c r="V9" i="13"/>
  <c r="G15" i="13"/>
  <c r="I15" i="13"/>
  <c r="K15" i="13"/>
  <c r="M15" i="13"/>
  <c r="O15" i="13"/>
  <c r="Q15" i="13"/>
  <c r="V15" i="13"/>
  <c r="G16" i="13"/>
  <c r="I16" i="13"/>
  <c r="K16" i="13"/>
  <c r="M16" i="13"/>
  <c r="O16" i="13"/>
  <c r="Q16" i="13"/>
  <c r="V16" i="13"/>
  <c r="O22" i="13"/>
  <c r="G23" i="13"/>
  <c r="I23" i="13"/>
  <c r="K23" i="13"/>
  <c r="M23" i="13"/>
  <c r="O23" i="13"/>
  <c r="Q23" i="13"/>
  <c r="Q22" i="13" s="1"/>
  <c r="V23" i="13"/>
  <c r="V22" i="13" s="1"/>
  <c r="G30" i="13"/>
  <c r="M30" i="13" s="1"/>
  <c r="M22" i="13" s="1"/>
  <c r="I30" i="13"/>
  <c r="I22" i="13" s="1"/>
  <c r="K30" i="13"/>
  <c r="K22" i="13" s="1"/>
  <c r="O30" i="13"/>
  <c r="Q30" i="13"/>
  <c r="V30" i="13"/>
  <c r="V35" i="13"/>
  <c r="G36" i="13"/>
  <c r="M36" i="13" s="1"/>
  <c r="M35" i="13" s="1"/>
  <c r="I36" i="13"/>
  <c r="K36" i="13"/>
  <c r="O36" i="13"/>
  <c r="Q36" i="13"/>
  <c r="V36" i="13"/>
  <c r="G44" i="13"/>
  <c r="I44" i="13"/>
  <c r="I35" i="13" s="1"/>
  <c r="K44" i="13"/>
  <c r="K35" i="13" s="1"/>
  <c r="M44" i="13"/>
  <c r="O44" i="13"/>
  <c r="O35" i="13" s="1"/>
  <c r="Q44" i="13"/>
  <c r="Q35" i="13" s="1"/>
  <c r="V44" i="13"/>
  <c r="O52" i="13"/>
  <c r="Q52" i="13"/>
  <c r="V52" i="13"/>
  <c r="G53" i="13"/>
  <c r="G52" i="13" s="1"/>
  <c r="I53" i="13"/>
  <c r="I52" i="13" s="1"/>
  <c r="K53" i="13"/>
  <c r="K52" i="13" s="1"/>
  <c r="M53" i="13"/>
  <c r="M52" i="13" s="1"/>
  <c r="O53" i="13"/>
  <c r="Q53" i="13"/>
  <c r="V53" i="13"/>
  <c r="G59" i="13"/>
  <c r="M59" i="13" s="1"/>
  <c r="M58" i="13" s="1"/>
  <c r="I59" i="13"/>
  <c r="I58" i="13" s="1"/>
  <c r="K59" i="13"/>
  <c r="O59" i="13"/>
  <c r="Q59" i="13"/>
  <c r="V59" i="13"/>
  <c r="G64" i="13"/>
  <c r="I64" i="13"/>
  <c r="K64" i="13"/>
  <c r="K58" i="13" s="1"/>
  <c r="M64" i="13"/>
  <c r="O64" i="13"/>
  <c r="O58" i="13" s="1"/>
  <c r="Q64" i="13"/>
  <c r="Q58" i="13" s="1"/>
  <c r="V64" i="13"/>
  <c r="V58" i="13" s="1"/>
  <c r="G69" i="13"/>
  <c r="I69" i="13"/>
  <c r="K69" i="13"/>
  <c r="M69" i="13"/>
  <c r="O69" i="13"/>
  <c r="Q69" i="13"/>
  <c r="V69" i="13"/>
  <c r="G74" i="13"/>
  <c r="I74" i="13"/>
  <c r="K74" i="13"/>
  <c r="M74" i="13"/>
  <c r="O74" i="13"/>
  <c r="Q74" i="13"/>
  <c r="V74" i="13"/>
  <c r="G80" i="13"/>
  <c r="I80" i="13"/>
  <c r="K80" i="13"/>
  <c r="M80" i="13"/>
  <c r="O80" i="13"/>
  <c r="Q80" i="13"/>
  <c r="V80" i="13"/>
  <c r="G82" i="13"/>
  <c r="M82" i="13" s="1"/>
  <c r="I82" i="13"/>
  <c r="K82" i="13"/>
  <c r="O82" i="13"/>
  <c r="Q82" i="13"/>
  <c r="V82" i="13"/>
  <c r="G84" i="13"/>
  <c r="I84" i="13"/>
  <c r="K84" i="13"/>
  <c r="M84" i="13"/>
  <c r="O84" i="13"/>
  <c r="Q84" i="13"/>
  <c r="V84" i="13"/>
  <c r="G86" i="13"/>
  <c r="G87" i="13"/>
  <c r="I87" i="13"/>
  <c r="I86" i="13" s="1"/>
  <c r="K87" i="13"/>
  <c r="K86" i="13" s="1"/>
  <c r="M87" i="13"/>
  <c r="O87" i="13"/>
  <c r="O86" i="13" s="1"/>
  <c r="Q87" i="13"/>
  <c r="Q86" i="13" s="1"/>
  <c r="V87" i="13"/>
  <c r="G93" i="13"/>
  <c r="I93" i="13"/>
  <c r="K93" i="13"/>
  <c r="M93" i="13"/>
  <c r="O93" i="13"/>
  <c r="Q93" i="13"/>
  <c r="V93" i="13"/>
  <c r="V86" i="13" s="1"/>
  <c r="G98" i="13"/>
  <c r="I98" i="13"/>
  <c r="K98" i="13"/>
  <c r="M98" i="13"/>
  <c r="O98" i="13"/>
  <c r="Q98" i="13"/>
  <c r="V98" i="13"/>
  <c r="G103" i="13"/>
  <c r="I103" i="13"/>
  <c r="K103" i="13"/>
  <c r="M103" i="13"/>
  <c r="O103" i="13"/>
  <c r="Q103" i="13"/>
  <c r="V103" i="13"/>
  <c r="G108" i="13"/>
  <c r="M108" i="13" s="1"/>
  <c r="I108" i="13"/>
  <c r="K108" i="13"/>
  <c r="O108" i="13"/>
  <c r="Q108" i="13"/>
  <c r="V108" i="13"/>
  <c r="G110" i="13"/>
  <c r="I110" i="13"/>
  <c r="K110" i="13"/>
  <c r="M110" i="13"/>
  <c r="O110" i="13"/>
  <c r="Q110" i="13"/>
  <c r="V110" i="13"/>
  <c r="G111" i="13"/>
  <c r="I111" i="13"/>
  <c r="K111" i="13"/>
  <c r="M111" i="13"/>
  <c r="O111" i="13"/>
  <c r="Q111" i="13"/>
  <c r="V111" i="13"/>
  <c r="O117" i="13"/>
  <c r="G118" i="13"/>
  <c r="I118" i="13"/>
  <c r="K118" i="13"/>
  <c r="M118" i="13"/>
  <c r="O118" i="13"/>
  <c r="Q118" i="13"/>
  <c r="Q117" i="13" s="1"/>
  <c r="V118" i="13"/>
  <c r="V117" i="13" s="1"/>
  <c r="G125" i="13"/>
  <c r="M125" i="13" s="1"/>
  <c r="I125" i="13"/>
  <c r="I117" i="13" s="1"/>
  <c r="K125" i="13"/>
  <c r="K117" i="13" s="1"/>
  <c r="O125" i="13"/>
  <c r="Q125" i="13"/>
  <c r="V125" i="13"/>
  <c r="G132" i="13"/>
  <c r="I132" i="13"/>
  <c r="K132" i="13"/>
  <c r="M132" i="13"/>
  <c r="O132" i="13"/>
  <c r="Q132" i="13"/>
  <c r="V132" i="13"/>
  <c r="G139" i="13"/>
  <c r="M139" i="13" s="1"/>
  <c r="I139" i="13"/>
  <c r="K139" i="13"/>
  <c r="O139" i="13"/>
  <c r="Q139" i="13"/>
  <c r="V139" i="13"/>
  <c r="O142" i="13"/>
  <c r="Q142" i="13"/>
  <c r="G143" i="13"/>
  <c r="I143" i="13"/>
  <c r="K143" i="13"/>
  <c r="M143" i="13"/>
  <c r="O143" i="13"/>
  <c r="Q143" i="13"/>
  <c r="V143" i="13"/>
  <c r="V142" i="13" s="1"/>
  <c r="G148" i="13"/>
  <c r="G142" i="13" s="1"/>
  <c r="I148" i="13"/>
  <c r="I142" i="13" s="1"/>
  <c r="K148" i="13"/>
  <c r="K142" i="13" s="1"/>
  <c r="M148" i="13"/>
  <c r="M142" i="13" s="1"/>
  <c r="O148" i="13"/>
  <c r="Q148" i="13"/>
  <c r="V148" i="13"/>
  <c r="G153" i="13"/>
  <c r="I153" i="13"/>
  <c r="K153" i="13"/>
  <c r="M153" i="13"/>
  <c r="O153" i="13"/>
  <c r="Q153" i="13"/>
  <c r="V153" i="13"/>
  <c r="G161" i="13"/>
  <c r="I161" i="13"/>
  <c r="G162" i="13"/>
  <c r="I162" i="13"/>
  <c r="K162" i="13"/>
  <c r="K161" i="13" s="1"/>
  <c r="M162" i="13"/>
  <c r="O162" i="13"/>
  <c r="O161" i="13" s="1"/>
  <c r="Q162" i="13"/>
  <c r="Q161" i="13" s="1"/>
  <c r="V162" i="13"/>
  <c r="V161" i="13" s="1"/>
  <c r="G172" i="13"/>
  <c r="I172" i="13"/>
  <c r="K172" i="13"/>
  <c r="M172" i="13"/>
  <c r="O172" i="13"/>
  <c r="Q172" i="13"/>
  <c r="V172" i="13"/>
  <c r="G178" i="13"/>
  <c r="I178" i="13"/>
  <c r="K178" i="13"/>
  <c r="M178" i="13"/>
  <c r="O178" i="13"/>
  <c r="Q178" i="13"/>
  <c r="V178" i="13"/>
  <c r="G183" i="13"/>
  <c r="I183" i="13"/>
  <c r="K183" i="13"/>
  <c r="M183" i="13"/>
  <c r="O183" i="13"/>
  <c r="Q183" i="13"/>
  <c r="V183" i="13"/>
  <c r="G189" i="13"/>
  <c r="M189" i="13" s="1"/>
  <c r="I189" i="13"/>
  <c r="K189" i="13"/>
  <c r="O189" i="13"/>
  <c r="Q189" i="13"/>
  <c r="V189" i="13"/>
  <c r="G194" i="13"/>
  <c r="I194" i="13"/>
  <c r="K194" i="13"/>
  <c r="M194" i="13"/>
  <c r="O194" i="13"/>
  <c r="Q194" i="13"/>
  <c r="V194" i="13"/>
  <c r="AE200" i="13"/>
  <c r="G31" i="12"/>
  <c r="BA28" i="12"/>
  <c r="BA25" i="12"/>
  <c r="BA22" i="12"/>
  <c r="BA16" i="12"/>
  <c r="BA13" i="12"/>
  <c r="BA10" i="12"/>
  <c r="O8" i="12"/>
  <c r="Q8" i="12"/>
  <c r="G9" i="12"/>
  <c r="I9" i="12"/>
  <c r="K9" i="12"/>
  <c r="M9" i="12"/>
  <c r="O9" i="12"/>
  <c r="Q9" i="12"/>
  <c r="V9" i="12"/>
  <c r="V8" i="12" s="1"/>
  <c r="G12" i="12"/>
  <c r="G8" i="12" s="1"/>
  <c r="I12" i="12"/>
  <c r="I8" i="12" s="1"/>
  <c r="K12" i="12"/>
  <c r="K8" i="12" s="1"/>
  <c r="M12" i="12"/>
  <c r="M8" i="12" s="1"/>
  <c r="O12" i="12"/>
  <c r="Q12" i="12"/>
  <c r="V12" i="12"/>
  <c r="G15" i="12"/>
  <c r="I15" i="12"/>
  <c r="K15" i="12"/>
  <c r="M15" i="12"/>
  <c r="O15" i="12"/>
  <c r="Q15" i="12"/>
  <c r="V15" i="12"/>
  <c r="G18" i="12"/>
  <c r="M18" i="12" s="1"/>
  <c r="I18" i="12"/>
  <c r="K18" i="12"/>
  <c r="O18" i="12"/>
  <c r="Q18" i="12"/>
  <c r="V18" i="12"/>
  <c r="Q20" i="12"/>
  <c r="V20" i="12"/>
  <c r="G21" i="12"/>
  <c r="I21" i="12"/>
  <c r="K21" i="12"/>
  <c r="M21" i="12"/>
  <c r="O21" i="12"/>
  <c r="Q21" i="12"/>
  <c r="V21" i="12"/>
  <c r="G24" i="12"/>
  <c r="G20" i="12" s="1"/>
  <c r="I24" i="12"/>
  <c r="I20" i="12" s="1"/>
  <c r="K24" i="12"/>
  <c r="K20" i="12" s="1"/>
  <c r="M24" i="12"/>
  <c r="M20" i="12" s="1"/>
  <c r="O24" i="12"/>
  <c r="O20" i="12" s="1"/>
  <c r="Q24" i="12"/>
  <c r="V24" i="12"/>
  <c r="G27" i="12"/>
  <c r="I27" i="12"/>
  <c r="K27" i="12"/>
  <c r="M27" i="12"/>
  <c r="O27" i="12"/>
  <c r="Q27" i="12"/>
  <c r="V27" i="12"/>
  <c r="AE31" i="12"/>
  <c r="AF31" i="12"/>
  <c r="I20" i="1"/>
  <c r="I19" i="1"/>
  <c r="I18" i="1"/>
  <c r="I17" i="1"/>
  <c r="I16" i="1"/>
  <c r="I107" i="1"/>
  <c r="J105" i="1" s="1"/>
  <c r="F51" i="1"/>
  <c r="G23" i="1" s="1"/>
  <c r="G51" i="1"/>
  <c r="G25" i="1" s="1"/>
  <c r="A25" i="1" s="1"/>
  <c r="A26" i="1" s="1"/>
  <c r="G26" i="1" s="1"/>
  <c r="H50" i="1"/>
  <c r="I50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I39" i="1" s="1"/>
  <c r="I51" i="1" s="1"/>
  <c r="J28" i="1"/>
  <c r="J26" i="1"/>
  <c r="G38" i="1"/>
  <c r="F38" i="1"/>
  <c r="J23" i="1"/>
  <c r="J24" i="1"/>
  <c r="J25" i="1"/>
  <c r="J27" i="1"/>
  <c r="E24" i="1"/>
  <c r="E26" i="1"/>
  <c r="J76" i="1" l="1"/>
  <c r="J106" i="1"/>
  <c r="J70" i="1"/>
  <c r="J82" i="1"/>
  <c r="J94" i="1"/>
  <c r="J88" i="1"/>
  <c r="J100" i="1"/>
  <c r="J71" i="1"/>
  <c r="J77" i="1"/>
  <c r="J83" i="1"/>
  <c r="J89" i="1"/>
  <c r="J95" i="1"/>
  <c r="J101" i="1"/>
  <c r="J72" i="1"/>
  <c r="J78" i="1"/>
  <c r="J84" i="1"/>
  <c r="J90" i="1"/>
  <c r="J96" i="1"/>
  <c r="J102" i="1"/>
  <c r="J73" i="1"/>
  <c r="J79" i="1"/>
  <c r="J85" i="1"/>
  <c r="J91" i="1"/>
  <c r="J97" i="1"/>
  <c r="J103" i="1"/>
  <c r="J80" i="1"/>
  <c r="J92" i="1"/>
  <c r="J104" i="1"/>
  <c r="J74" i="1"/>
  <c r="J86" i="1"/>
  <c r="J98" i="1"/>
  <c r="J69" i="1"/>
  <c r="J75" i="1"/>
  <c r="J81" i="1"/>
  <c r="J87" i="1"/>
  <c r="J93" i="1"/>
  <c r="J99" i="1"/>
  <c r="G28" i="1"/>
  <c r="A23" i="1"/>
  <c r="A24" i="1" s="1"/>
  <c r="G24" i="1" s="1"/>
  <c r="A27" i="1" s="1"/>
  <c r="A29" i="1" s="1"/>
  <c r="G29" i="1" s="1"/>
  <c r="G27" i="1" s="1"/>
  <c r="M115" i="19"/>
  <c r="M76" i="19"/>
  <c r="M8" i="19"/>
  <c r="G115" i="19"/>
  <c r="AF137" i="19"/>
  <c r="G8" i="19"/>
  <c r="G76" i="19"/>
  <c r="M32" i="18"/>
  <c r="M8" i="18"/>
  <c r="G32" i="18"/>
  <c r="AF44" i="18"/>
  <c r="M57" i="17"/>
  <c r="M31" i="17"/>
  <c r="M8" i="17"/>
  <c r="M46" i="17"/>
  <c r="AF86" i="17"/>
  <c r="G76" i="17"/>
  <c r="M20" i="16"/>
  <c r="G15" i="16"/>
  <c r="M11" i="15"/>
  <c r="M29" i="15"/>
  <c r="AF68" i="15"/>
  <c r="G11" i="15"/>
  <c r="M213" i="14"/>
  <c r="M352" i="14"/>
  <c r="K352" i="14"/>
  <c r="V272" i="14"/>
  <c r="O213" i="14"/>
  <c r="G91" i="14"/>
  <c r="V352" i="14"/>
  <c r="I352" i="14"/>
  <c r="Q272" i="14"/>
  <c r="V91" i="14"/>
  <c r="AF382" i="14"/>
  <c r="O272" i="14"/>
  <c r="Q91" i="14"/>
  <c r="M32" i="14"/>
  <c r="M31" i="14" s="1"/>
  <c r="G31" i="14"/>
  <c r="Q238" i="14"/>
  <c r="M192" i="14"/>
  <c r="O31" i="14"/>
  <c r="K8" i="14"/>
  <c r="O238" i="14"/>
  <c r="K192" i="14"/>
  <c r="M238" i="14"/>
  <c r="I192" i="14"/>
  <c r="K164" i="14"/>
  <c r="M102" i="14"/>
  <c r="M9" i="14"/>
  <c r="M8" i="14" s="1"/>
  <c r="G8" i="14"/>
  <c r="K238" i="14"/>
  <c r="Q192" i="14"/>
  <c r="G192" i="14"/>
  <c r="I164" i="14"/>
  <c r="K102" i="14"/>
  <c r="V238" i="14"/>
  <c r="I238" i="14"/>
  <c r="G213" i="14"/>
  <c r="M165" i="14"/>
  <c r="M164" i="14" s="1"/>
  <c r="G164" i="14"/>
  <c r="I102" i="14"/>
  <c r="I51" i="14"/>
  <c r="O8" i="14"/>
  <c r="Q352" i="14"/>
  <c r="Q102" i="14"/>
  <c r="G102" i="14"/>
  <c r="G51" i="14"/>
  <c r="O352" i="14"/>
  <c r="G272" i="14"/>
  <c r="V213" i="14"/>
  <c r="O164" i="14"/>
  <c r="O102" i="14"/>
  <c r="M86" i="13"/>
  <c r="M117" i="13"/>
  <c r="M161" i="13"/>
  <c r="G117" i="13"/>
  <c r="G22" i="13"/>
  <c r="G35" i="13"/>
  <c r="G58" i="13"/>
  <c r="G8" i="13"/>
  <c r="M9" i="13"/>
  <c r="M8" i="13" s="1"/>
  <c r="I21" i="1"/>
  <c r="J47" i="1"/>
  <c r="J43" i="1"/>
  <c r="J50" i="1"/>
  <c r="J46" i="1"/>
  <c r="J41" i="1"/>
  <c r="J49" i="1"/>
  <c r="J45" i="1"/>
  <c r="J40" i="1"/>
  <c r="J48" i="1"/>
  <c r="J44" i="1"/>
  <c r="J39" i="1"/>
  <c r="J51" i="1" s="1"/>
  <c r="H51" i="1"/>
  <c r="J10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81DE451E-A95A-4CB9-B1F6-8EA8F6F5BE2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192389E-CB4C-4FAF-B597-DEF48A4668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CD411591-302E-4114-A289-E11923D897F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427E793-AF8B-49F7-AC98-380BF660E82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DF8FB3A3-6137-4CA6-906E-2743743D6B7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2BEC3A0-AC9F-4FF9-A1B1-1109CFD82C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172700C2-C9AB-4849-B170-2F8B23554C8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1E17E0F-F424-45FD-8ED1-6A6E08D608B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E7564406-3B92-483C-9C73-B2086D64EE7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1505342-3F67-4D53-A219-0B862DBB86D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A0FAA9EA-181B-435F-9AE7-C1FF9534DF0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03D5CA6-B913-4CA6-8829-C5B9D237477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E55F1A21-D944-451B-85C9-6B4D9A7E4DA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139DFE2-E529-4698-9E2D-25F209F3AA6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871EAC19-9646-46F8-A243-6C2F56C8113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46B86A7-DB37-4821-AE93-D046D6D8486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<sst xmlns="http://schemas.openxmlformats.org/spreadsheetml/2006/main" count="4173" uniqueCount="933">
  <si>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</si>
  <si>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</si>
  <si>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</si>
  <si>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</si>
  <si>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</si>
  <si>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</si>
  <si>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</si>
  <si>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</si>
  <si>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</si>
  <si>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</si>
  <si>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</si>
  <si>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</si>
  <si>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</si>
  <si>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</si>
  <si>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</si>
  <si>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</si>
  <si>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</si>
  <si>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</si>
  <si>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</si>
  <si>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</si>
  <si>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</si>
  <si>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</si>
  <si>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</si>
  <si>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</si>
  <si>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</si>
  <si>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</si>
  <si>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</si>
  <si>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</si>
  <si>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</si>
  <si>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</si>
  <si>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</si>
  <si>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</si>
  <si>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</si>
  <si>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</si>
  <si>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</si>
  <si>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</si>
  <si>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</si>
  <si>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</si>
  <si>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</si>
  <si>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</si>
  <si>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</si>
  <si>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NAVRKAL/N018</t>
  </si>
  <si>
    <t>REKONSTRUKCE KOTELNY MŠ a ZŠ IVANČICE, p.s.</t>
  </si>
  <si>
    <t>Stavba</t>
  </si>
  <si>
    <t>Ostatní a vedlejší náklady</t>
  </si>
  <si>
    <t>00</t>
  </si>
  <si>
    <t>VEDLEJŠÍ A OSTATNÍ NÁKLADY</t>
  </si>
  <si>
    <t>Stavební objekt</t>
  </si>
  <si>
    <t>SO 01</t>
  </si>
  <si>
    <t>D.1.1.</t>
  </si>
  <si>
    <t xml:space="preserve">ARCHITEKTONICKO - STAVEBNÍ ŘEŠENÍ </t>
  </si>
  <si>
    <t>D.4.1.1</t>
  </si>
  <si>
    <t>VYTÁPĚNÍ - kotelna</t>
  </si>
  <si>
    <t>D.4.1.2</t>
  </si>
  <si>
    <t>VYTÁPĚNÍ - hlavní budova - otopná soustava</t>
  </si>
  <si>
    <t>D.4.1.3</t>
  </si>
  <si>
    <t>VYTÁPĚNÍ - mateřská škola, tělocvična - otopná soustava</t>
  </si>
  <si>
    <t>D.4.1.4</t>
  </si>
  <si>
    <t>VYTÁPĚNÍ - byt  praktické výuky - otopná soustava, zdroj</t>
  </si>
  <si>
    <t>D.4.2</t>
  </si>
  <si>
    <t>PLYN</t>
  </si>
  <si>
    <t>D.4.3</t>
  </si>
  <si>
    <t>Měření a regulace</t>
  </si>
  <si>
    <t>Celkem za stavbu</t>
  </si>
  <si>
    <t>CZK</t>
  </si>
  <si>
    <t>#POPS</t>
  </si>
  <si>
    <t>Popis stavby: NAVRKAL/N018 - REKONSTRUKCE KOTELNY MŠ a ZŠ IVANČICE, p.s.</t>
  </si>
  <si>
    <t>#POPO</t>
  </si>
  <si>
    <t>Popis objektu: 00 - VEDLEJŠÍ A OSTATNÍ NÁKLADY</t>
  </si>
  <si>
    <t>#POPR</t>
  </si>
  <si>
    <t>Popis rozpočtu: 00 - VEDLEJŠÍ A OSTATNÍ NÁKLADY</t>
  </si>
  <si>
    <t>Popis objektu: SO 01 - REKONSTRUKCE KOTELNY MŠ a ZŠ IVANČICE, p.s.</t>
  </si>
  <si>
    <t xml:space="preserve">Popis rozpočtu: D.1.1. - ARCHITEKTONICKO - STAVEBNÍ ŘEŠENÍ </t>
  </si>
  <si>
    <t>Popis rozpočtu: D.4.1.1 - VYTÁPĚNÍ - kotelna</t>
  </si>
  <si>
    <t>Popis rozpočtu: D.4.1.2 - VYTÁPĚNÍ - hlavní budova - otopná soustava</t>
  </si>
  <si>
    <t>Popis rozpočtu: D.4.1.3 - VYTÁPĚNÍ - mateřská škola, tělocvična - otopná soustava</t>
  </si>
  <si>
    <t>Popis rozpočtu: D.4.1.4 - VYTÁPĚNÍ - byt  praktické výuky - otopná soustava, zdroj</t>
  </si>
  <si>
    <t>Popis rozpočtu: D.4.2 - PLYN</t>
  </si>
  <si>
    <t>Popis rozpočtu: D.4.3 - Měření a regulace</t>
  </si>
  <si>
    <t>Rekapitulace dílů</t>
  </si>
  <si>
    <t>Typ dílu</t>
  </si>
  <si>
    <t>3</t>
  </si>
  <si>
    <t>Svislé a kompletní konstrukce</t>
  </si>
  <si>
    <t>399</t>
  </si>
  <si>
    <t>Sádrokartonové kce</t>
  </si>
  <si>
    <t>61</t>
  </si>
  <si>
    <t>Úpravy povrchů vnitřní</t>
  </si>
  <si>
    <t>63</t>
  </si>
  <si>
    <t>Podlahy a podlahové konstrukce</t>
  </si>
  <si>
    <t>730_13</t>
  </si>
  <si>
    <t>Demontáže</t>
  </si>
  <si>
    <t>730_6</t>
  </si>
  <si>
    <t>Úprava a doplňování vody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</si>
  <si>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</si>
  <si>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</si>
  <si>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</si>
  <si>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</si>
  <si>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</si>
  <si>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</si>
  <si>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</si>
  <si>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</si>
  <si>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723</t>
  </si>
  <si>
    <t>Vnitřní plynovod</t>
  </si>
  <si>
    <t>723_28</t>
  </si>
  <si>
    <t>730_11</t>
  </si>
  <si>
    <t>Izolace a  nátěry</t>
  </si>
  <si>
    <t>730_12</t>
  </si>
  <si>
    <t>Ventily a pohony</t>
  </si>
  <si>
    <t>730_15</t>
  </si>
  <si>
    <t>Potrubí</t>
  </si>
  <si>
    <t>730_18</t>
  </si>
  <si>
    <t>730_21</t>
  </si>
  <si>
    <t>730_22</t>
  </si>
  <si>
    <t>Zdroj tepla</t>
  </si>
  <si>
    <t>730_23</t>
  </si>
  <si>
    <t>730_24</t>
  </si>
  <si>
    <t>Armatury</t>
  </si>
  <si>
    <t>730_25</t>
  </si>
  <si>
    <t>Otopná tělesa</t>
  </si>
  <si>
    <t>730_4</t>
  </si>
  <si>
    <t>kouřovod</t>
  </si>
  <si>
    <t>730_5</t>
  </si>
  <si>
    <t>komín</t>
  </si>
  <si>
    <t>730_7</t>
  </si>
  <si>
    <t>Čerpadla</t>
  </si>
  <si>
    <t>733</t>
  </si>
  <si>
    <t>Rozvod potrubí</t>
  </si>
  <si>
    <t>771</t>
  </si>
  <si>
    <t>Podlahy z dlaždic a obklady</t>
  </si>
  <si>
    <t>784</t>
  </si>
  <si>
    <t>Malby</t>
  </si>
  <si>
    <t>730_26</t>
  </si>
  <si>
    <t>730_3</t>
  </si>
  <si>
    <t>Strojovna</t>
  </si>
  <si>
    <t>M21_O</t>
  </si>
  <si>
    <t>Ostatní</t>
  </si>
  <si>
    <t>MR_1</t>
  </si>
  <si>
    <t>1- Periferie rozvaděč RM1</t>
  </si>
  <si>
    <t>MR_2</t>
  </si>
  <si>
    <t>2- Rozvaděč RM1</t>
  </si>
  <si>
    <t>MR_3</t>
  </si>
  <si>
    <t>3- Služby</t>
  </si>
  <si>
    <t>MR_4</t>
  </si>
  <si>
    <t>4- Montážní materiál</t>
  </si>
  <si>
    <t>MR_5</t>
  </si>
  <si>
    <t>5- Ostatní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</si>
  <si>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</si>
  <si>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</si>
  <si>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</si>
  <si>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</si>
  <si>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</si>
  <si>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</si>
  <si>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</si>
  <si>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</si>
  <si>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</si>
  <si>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</si>
  <si>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</si>
  <si>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</si>
  <si>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</si>
  <si>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</si>
  <si>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</si>
  <si>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</si>
  <si>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</si>
  <si>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</si>
  <si>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</si>
  <si>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</si>
  <si>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</si>
  <si>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</si>
  <si>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</si>
  <si>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</si>
  <si>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</si>
  <si>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</si>
  <si>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</si>
  <si>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</si>
  <si>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</si>
  <si>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</si>
  <si>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</si>
  <si>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</si>
  <si>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</si>
  <si>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</si>
  <si>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</si>
  <si>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</si>
  <si>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</si>
  <si>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 xml:space="preserve">sada  </t>
  </si>
  <si>
    <t>RTS 26/ I</t>
  </si>
  <si>
    <t>Indiv</t>
  </si>
  <si>
    <t>VRN</t>
  </si>
  <si>
    <t>Běžná</t>
  </si>
  <si>
    <t>POL99_8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</si>
  <si>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</si>
  <si>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</si>
  <si>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SPU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</si>
  <si>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</si>
  <si>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</si>
  <si>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</si>
  <si>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</si>
  <si>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</si>
  <si>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</si>
  <si>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VN_01</t>
  </si>
  <si>
    <t>Stavebně - technický průzkum</t>
  </si>
  <si>
    <t>Vlastní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</si>
  <si>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</si>
  <si>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</si>
  <si>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</si>
  <si>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</si>
  <si>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</si>
  <si>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</si>
  <si>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005261010R</t>
  </si>
  <si>
    <t>Pojištění dodavatele a pojištění díla</t>
  </si>
  <si>
    <t>Náklady spojené s povinným pojištěním dodavatele nebo stavebního díla či jeho části, v rozsahu obchodních podmínek.</t>
  </si>
  <si>
    <t>SUM</t>
  </si>
  <si>
    <t>END</t>
  </si>
  <si>
    <t>Položkový soupis prací a dodávek</t>
  </si>
  <si>
    <t>310239411RT1</t>
  </si>
  <si>
    <t>Zazdívka otvorů o ploše přes 1 m2 do 4 m2 ve zdivu nadzákladovém cihlami pálenými pro jakoukoliv maltu cementovou</t>
  </si>
  <si>
    <t>m3</t>
  </si>
  <si>
    <t>801-4</t>
  </si>
  <si>
    <t>Práce</t>
  </si>
  <si>
    <t>POL1_</t>
  </si>
  <si>
    <t>včetně pomocného pracovního lešení</t>
  </si>
  <si>
    <t>SPI</t>
  </si>
  <si>
    <t xml:space="preserve">č.v. 1 : </t>
  </si>
  <si>
    <t>VV</t>
  </si>
  <si>
    <t xml:space="preserve">otvor pro kanalizaci : </t>
  </si>
  <si>
    <t>0,95*2,0*1,15</t>
  </si>
  <si>
    <t>342266111RX8</t>
  </si>
  <si>
    <t>Předstěna sádrokartonová (obklad),  1x opláštěná, desky tl. 12,5 mm, včetně dodávky desky SDK protipožární tl. 12,5 mm, bez izolace</t>
  </si>
  <si>
    <t>m2</t>
  </si>
  <si>
    <t>Kalkul</t>
  </si>
  <si>
    <t>rošt stávající</t>
  </si>
  <si>
    <t xml:space="preserve">pozn.2 : </t>
  </si>
  <si>
    <t>9,5</t>
  </si>
  <si>
    <t>612473182R00</t>
  </si>
  <si>
    <t>Omítky vnitřní zdiva ze suchých směsí štukové, strojně</t>
  </si>
  <si>
    <t>801-1</t>
  </si>
  <si>
    <t>omítka vápenocementová, strojně nebo ručně nanášená v podlaží i ve schodišti na jakýkoliv druh podkladu, kompletní souvrství</t>
  </si>
  <si>
    <t>včetně postřiku a jádrové omítky.</t>
  </si>
  <si>
    <t>2,0*1,15*2</t>
  </si>
  <si>
    <t>612481211RT2</t>
  </si>
  <si>
    <t>Vyztužení povrchu vnitřních stěn sklotextilní síťovinou s dodávkou síťoviny a stěrkového tmelu</t>
  </si>
  <si>
    <t>632415110RT2</t>
  </si>
  <si>
    <t>Potěr ze suchých směsí cementový samonivelační vyrovnávací, tloušťky 10 mm, včetně penetrace</t>
  </si>
  <si>
    <t>s rozprostřením a uhlazením</t>
  </si>
  <si>
    <t xml:space="preserve">po demontáži technologie : </t>
  </si>
  <si>
    <t>6,0</t>
  </si>
  <si>
    <t xml:space="preserve">po demontáži bojlerů : </t>
  </si>
  <si>
    <t>3,0</t>
  </si>
  <si>
    <t>631421311R0X</t>
  </si>
  <si>
    <t>Oprava bet. ploch opravným betonem v 30-ti% plochy, vč. penetrace</t>
  </si>
  <si>
    <t>Včetně pomocného pracovního lešení o výšce podlahy do 1900 mm a pro zatížení do 1,5 kPa.</t>
  </si>
  <si>
    <t>941955001R00</t>
  </si>
  <si>
    <t>Lešení lehké pracovní pomocné pomocné, o výšce lešeňové podlahy do 1,2 m</t>
  </si>
  <si>
    <t>800-3</t>
  </si>
  <si>
    <t xml:space="preserve">plocha kotelny : </t>
  </si>
  <si>
    <t>76,0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</si>
  <si>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</si>
  <si>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</si>
  <si>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95_02</t>
  </si>
  <si>
    <t>Zakrývání stávajících prostor  podlah</t>
  </si>
  <si>
    <t>95_03</t>
  </si>
  <si>
    <t>Zakrývání stávajících prostor  folií</t>
  </si>
  <si>
    <t>76,0*2</t>
  </si>
  <si>
    <t>965212177R00</t>
  </si>
  <si>
    <t>D + M Mřížka větrací PVC 300/300</t>
  </si>
  <si>
    <t>kus</t>
  </si>
  <si>
    <t>Včetně montáže a dodávky tvarovek nebo armatur, bez zednických výpomocí.</t>
  </si>
  <si>
    <t xml:space="preserve">pozn.5 : </t>
  </si>
  <si>
    <t>1</t>
  </si>
  <si>
    <t>95-01</t>
  </si>
  <si>
    <t>Zednické výpomoci pro řemesla ( nezahrnuté v rozpočtech profesí a samostaných položkách  )</t>
  </si>
  <si>
    <t xml:space="preserve">hod   </t>
  </si>
  <si>
    <t>HZS</t>
  </si>
  <si>
    <t>POL10_</t>
  </si>
  <si>
    <t>95-02</t>
  </si>
  <si>
    <t>Práce malého rozsahu, nevyrozpočtovatelné detaily</t>
  </si>
  <si>
    <t>95-02m</t>
  </si>
  <si>
    <t>Práce malého rozsahu, nevyrozpočtovatelné detaily - materiál</t>
  </si>
  <si>
    <t>ks</t>
  </si>
  <si>
    <t>965081713R00</t>
  </si>
  <si>
    <t>Bourání podlah z keramických dlaždic, tloušťky do 10 mm, plochy přes 1 m2</t>
  </si>
  <si>
    <t>801-3</t>
  </si>
  <si>
    <t>bez podkladního lože, s jakoukoliv výplní spár</t>
  </si>
  <si>
    <t>95_13</t>
  </si>
  <si>
    <t>D + M bezpečnostních značení povrchů a kcí v kotelně</t>
  </si>
  <si>
    <t xml:space="preserve">pozn 13 : </t>
  </si>
  <si>
    <t>962036412RAA</t>
  </si>
  <si>
    <t>Demontáž SDK předstěny, 1x oplášť.12,5 mm, zachování stávajícího roštu</t>
  </si>
  <si>
    <t>965048150RAY</t>
  </si>
  <si>
    <t>Dočištění povrchu nosné kce podlah a střech po odstranění bouraných vrstev</t>
  </si>
  <si>
    <t>99-01</t>
  </si>
  <si>
    <t>Bourací práce nezměřitelné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</si>
  <si>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</si>
  <si>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</si>
  <si>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</si>
  <si>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</si>
  <si>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</si>
  <si>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oborů 801, 803, 811 a 812</t>
  </si>
  <si>
    <t xml:space="preserve">Hmotnosti z položek s pořadovými čísly: : </t>
  </si>
  <si>
    <t xml:space="preserve">1,2,3,4,5,6,7,8,17, : </t>
  </si>
  <si>
    <t>Součet: : 4,34017</t>
  </si>
  <si>
    <t>771101210RT2</t>
  </si>
  <si>
    <t>Příprava podkladu pod dlažby penetrace podkladu pod dlažby</t>
  </si>
  <si>
    <t>800-771</t>
  </si>
  <si>
    <t>771575107RTX</t>
  </si>
  <si>
    <t>Montáž podlah z dlaždic hladkých keramických, do tmele, rozměr dle stávajících, (flex.lepidlo),  (spár.hmota)</t>
  </si>
  <si>
    <t>59764202RD</t>
  </si>
  <si>
    <t>Dlažba - dle výběru stávajících</t>
  </si>
  <si>
    <t>Specifikace</t>
  </si>
  <si>
    <t>POL3_</t>
  </si>
  <si>
    <t>6,0*1,15</t>
  </si>
  <si>
    <t>3,0*1,15</t>
  </si>
  <si>
    <t>998771201R00</t>
  </si>
  <si>
    <t>Přesun hmot pro podlahy z dlaždic v objektech výšky do 6 m</t>
  </si>
  <si>
    <t>50 m vodorovně</t>
  </si>
  <si>
    <t>784450020RA0</t>
  </si>
  <si>
    <t>Malby z malířských směsí disperzní, penetrace jednonásobná, malba dvojnásobná, bílá</t>
  </si>
  <si>
    <t>AP-PSV</t>
  </si>
  <si>
    <t>Agregovaná položka</t>
  </si>
  <si>
    <t>POL2_</t>
  </si>
  <si>
    <t>784450025RA0</t>
  </si>
  <si>
    <t>Malby z malířských směsí disperzní na SDK, penetrace jednonásobná, malba dvojnásobná, bílá</t>
  </si>
  <si>
    <t>784950030RAA</t>
  </si>
  <si>
    <t>Oprava maleb z malířských směsí</t>
  </si>
  <si>
    <t>Oškrabání, jednonásobné mydlení, částečné vyhlazení malířskou masou jednonásobné, malba dvojnásobná, bez pačokování, jednobarevná s bílým stropem.</t>
  </si>
  <si>
    <t xml:space="preserve">strop kotelny : </t>
  </si>
  <si>
    <t xml:space="preserve">stěny kotelny : </t>
  </si>
  <si>
    <t>180,0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</si>
  <si>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</si>
  <si>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</si>
  <si>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</si>
  <si>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</si>
  <si>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</si>
  <si>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</si>
  <si>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</si>
  <si>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</si>
  <si>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</si>
  <si>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</si>
  <si>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Demontážní hmotnosti z položek s pořadovými čísly: : </t>
  </si>
  <si>
    <t xml:space="preserve">15,17, : </t>
  </si>
  <si>
    <t>Součet: : 0,23618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</si>
  <si>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</si>
  <si>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</si>
  <si>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</si>
  <si>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</si>
  <si>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</si>
  <si>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4,48751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</si>
  <si>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</si>
  <si>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</si>
  <si>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</si>
  <si>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</si>
  <si>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</si>
  <si>
    <t>Součet: : 3,54278</t>
  </si>
  <si>
    <t>979990107R00</t>
  </si>
  <si>
    <t>Poplatek za uložení, směs betonu, cihel a dřeva,  , skupina 17 09 04 z Katalogu odpadů</t>
  </si>
  <si>
    <t>Pol__0121</t>
  </si>
  <si>
    <t>tlakový hořák weishaupt</t>
  </si>
  <si>
    <t>kpl</t>
  </si>
  <si>
    <t>POL1_1</t>
  </si>
  <si>
    <t>Pol__0122</t>
  </si>
  <si>
    <t>sdružený rozdělovač, sběrač DN 200, 4,1 m, izolace</t>
  </si>
  <si>
    <t>Pol__0123</t>
  </si>
  <si>
    <t>hydraulický vyrovnávač tlaků typ VI,</t>
  </si>
  <si>
    <t>Pol__0124</t>
  </si>
  <si>
    <t>čerpadla , armatury (5 topných větví, do DN 65)</t>
  </si>
  <si>
    <t>Pol__0125</t>
  </si>
  <si>
    <t>demontáž potrubí do DN 125 včetně izolace</t>
  </si>
  <si>
    <t>m</t>
  </si>
  <si>
    <t>Pol__0126</t>
  </si>
  <si>
    <t>demontáž potrubí Cu 35, kaučuková izolace (solar)</t>
  </si>
  <si>
    <t>Pol__0127</t>
  </si>
  <si>
    <t>zásobníkový ohřívač 1000 l, včetně izolace</t>
  </si>
  <si>
    <t>Pol__0128</t>
  </si>
  <si>
    <t>kouřovod DN 300</t>
  </si>
  <si>
    <t>bm</t>
  </si>
  <si>
    <t>Pol__0129</t>
  </si>
  <si>
    <t>komínový nástavec třívrstvý, 1 m</t>
  </si>
  <si>
    <t>Pol__0120</t>
  </si>
  <si>
    <t>kotel článkový 400 kW</t>
  </si>
  <si>
    <t>POL3_0</t>
  </si>
  <si>
    <t>Pol__0130</t>
  </si>
  <si>
    <t>ostatní zařízení kotelny</t>
  </si>
  <si>
    <t>kg</t>
  </si>
  <si>
    <t>Pol__0038</t>
  </si>
  <si>
    <t>Oddělovací člen s kontaktním vodoměrem pro přímé doplňování z rozvodu pitné vody do topných soustav, asoustav chladicí vody.Šířka (mm): 293; Výška (mm): 230; Hmotnost (kg): 1,7; DN připojení: R 1/2,</t>
  </si>
  <si>
    <t>R 1/2; Fillset FKV</t>
  </si>
  <si>
    <t>Pol__0039</t>
  </si>
  <si>
    <t>kulový kohout DN 20</t>
  </si>
  <si>
    <t>Pol__0041</t>
  </si>
  <si>
    <t>filtr hrubých nečistot DN 20</t>
  </si>
  <si>
    <t>Pol__0042</t>
  </si>
  <si>
    <t>reverzní osmóza s malým výkonem cca 300 litrů za den, zásobní nádrž z plastu, plnící čerpadlo nerez,, drobný montážní materiál</t>
  </si>
  <si>
    <t>Pol__0043</t>
  </si>
  <si>
    <t>vypuštění, napuštění otopné soustavy (7 m3), proplach k odstranění mech. Nečistot</t>
  </si>
  <si>
    <t>Pol__0044</t>
  </si>
  <si>
    <t>Předčištění - obsahuje jednorázové naplnění, jednorázové dávkování neutrálních dispergátorů - 7 kg, (objem soustavy 7 m3), doprava, práce</t>
  </si>
  <si>
    <t>dle nabídky FIPEKO</t>
  </si>
  <si>
    <t>Pol__0045</t>
  </si>
  <si>
    <t>Proplach a finální ošetření - obsahuje:- proplach pomocí přenosné reverzní osmózy, antiscalant-, Inhibitor 17,5 kg- práce a doprava</t>
  </si>
  <si>
    <t>Pol__0040</t>
  </si>
  <si>
    <t>vypouštěcí kohout DN 15</t>
  </si>
  <si>
    <t>Pol__0101</t>
  </si>
  <si>
    <t>potrubní pouzdra z minerální vlny s hliníkovou fólií  133x80</t>
  </si>
  <si>
    <t>Rockwool PIPO ALS</t>
  </si>
  <si>
    <t>Pol__0102</t>
  </si>
  <si>
    <t>potrubní pouzdra z minerální vlny s hliníkovou fólií 108x80</t>
  </si>
  <si>
    <t>Pol__0103</t>
  </si>
  <si>
    <t>potrubní pouzdra z minerální vlny s hliníkovou fólií  89x50</t>
  </si>
  <si>
    <t>Pol__0104</t>
  </si>
  <si>
    <t>potrubní pouzdra z minerální vlny s hliníkovou fólií  76x50</t>
  </si>
  <si>
    <t>Pol__0105</t>
  </si>
  <si>
    <t>potrubní pouzdra z minerální vlny s hliníkovou fólií  60x40</t>
  </si>
  <si>
    <t>Pol__0106</t>
  </si>
  <si>
    <t>potrubní pouzdra z minerální vlny s hliníkovou fólií  49x40</t>
  </si>
  <si>
    <t>Pol__0107</t>
  </si>
  <si>
    <t>potrubní pouzdra z minerální vlny s hliníkovou fólií  42x30</t>
  </si>
  <si>
    <t>Pol__0108</t>
  </si>
  <si>
    <t>potrubní pouzdra z minerální vlny s hliníkovou fólií  35x30</t>
  </si>
  <si>
    <t>Pol__0111</t>
  </si>
  <si>
    <t>potrubní pouzdra PE, 32x20</t>
  </si>
  <si>
    <t>Mirelon PRO</t>
  </si>
  <si>
    <t>Pol__0112</t>
  </si>
  <si>
    <t>potrubní pouzdra PE, 40x25</t>
  </si>
  <si>
    <t>Pol__0113</t>
  </si>
  <si>
    <t>potrubní pouzdra PE, 50x20</t>
  </si>
  <si>
    <t>Pol__0114</t>
  </si>
  <si>
    <t>potrubní pouzdra PE, 63x20</t>
  </si>
  <si>
    <t>Pol__0110</t>
  </si>
  <si>
    <t>potrubní pouzdra PE, 25x20</t>
  </si>
  <si>
    <t>Pol__0115</t>
  </si>
  <si>
    <t>třícestný ventil závitový,DN 25, kvs 6,3, s pohonem, ovládání 0-10 V DC, napájení 24V AC (ovládací, napětí konzultovat s MaR)</t>
  </si>
  <si>
    <t>Pol__0116</t>
  </si>
  <si>
    <t>třícestný ventil závitový,DN 32, kvs 10, s pohonem, ovládání 0-10 V DC, napájení 24V AC (ovládací, napětí konzultovat s MaR)</t>
  </si>
  <si>
    <t>Pol__0117</t>
  </si>
  <si>
    <t>třícestný ventil závitový,DN 40, kvs 16, s pohonem, ovládání 0-10 V DC, napájení 24V AC (ovládací, napětí konzultovat s MaR)</t>
  </si>
  <si>
    <t>Pol__0118</t>
  </si>
  <si>
    <t>třícestný ventil závitový,DN 50, kvs 25, s pohonem, ovládání 0-10 V DC, napájení 24V AC (ovládací, napětí konzultovat s MaR)</t>
  </si>
  <si>
    <t>Pol__0119</t>
  </si>
  <si>
    <t>kulový kohout  DN50, s el. pohonem, 24V AC, ON/OFF</t>
  </si>
  <si>
    <t>Pol__0054</t>
  </si>
  <si>
    <t>mezipřírubová uzavírací klapka DN65, protipříruby</t>
  </si>
  <si>
    <t>Pol__0055</t>
  </si>
  <si>
    <t>mezipřírubová zpětná klapka DN 65, protipříruby</t>
  </si>
  <si>
    <t>Pol__0056</t>
  </si>
  <si>
    <t>filtr přírubový DN 65</t>
  </si>
  <si>
    <t>Pol__0057</t>
  </si>
  <si>
    <t>protipříruby DN 80</t>
  </si>
  <si>
    <t>Pol__0058</t>
  </si>
  <si>
    <t>protipříruby DN 125</t>
  </si>
  <si>
    <t>Pol__0059</t>
  </si>
  <si>
    <t>kulový kohout DN 50</t>
  </si>
  <si>
    <t>Pol__0062</t>
  </si>
  <si>
    <t>kulový kohout DN 25</t>
  </si>
  <si>
    <t>Pol__0063</t>
  </si>
  <si>
    <t>Pol__0064</t>
  </si>
  <si>
    <t>vypouštěcí kohout, DN 15</t>
  </si>
  <si>
    <t>Pol__0065</t>
  </si>
  <si>
    <t>vyvažovací ventil DN 20, měřící vsuvky, bez vypouštění</t>
  </si>
  <si>
    <t>Pol__0066</t>
  </si>
  <si>
    <t>vyvažovací ventil DN 32, měřící vsuvky, bez vypouštění</t>
  </si>
  <si>
    <t>Pol__0067</t>
  </si>
  <si>
    <t>vyvažovací ventil DN 40, měřící vsuvky, bez vypouštění</t>
  </si>
  <si>
    <t>Pol__0068</t>
  </si>
  <si>
    <t>vyvažovací ventil DN 50, měřící vsuvky, bez vypouštění</t>
  </si>
  <si>
    <t>Pol__0069</t>
  </si>
  <si>
    <t>automatický odvzdušňovací ventil DN 15</t>
  </si>
  <si>
    <t>Pol__0072</t>
  </si>
  <si>
    <t>filtr závitový DN 40</t>
  </si>
  <si>
    <t>Pol__0073</t>
  </si>
  <si>
    <t>filtr závitový DN 50</t>
  </si>
  <si>
    <t>Pol__0074</t>
  </si>
  <si>
    <t>zpětný ventil závitový DN 20</t>
  </si>
  <si>
    <t>Pol__0075</t>
  </si>
  <si>
    <t>zpětný ventil závitový DN 25</t>
  </si>
  <si>
    <t>Pol__0077</t>
  </si>
  <si>
    <t>zpětný ventil závitový DN 40</t>
  </si>
  <si>
    <t>Pol__0078</t>
  </si>
  <si>
    <t>zpětný ventil závitový DN 50</t>
  </si>
  <si>
    <t>Pol__0079</t>
  </si>
  <si>
    <t>teploměr do potrubí TR 60-60, rozsah 0-120 °C, jímka 65 mm, návarek G15</t>
  </si>
  <si>
    <t>Pol__0081</t>
  </si>
  <si>
    <t>tlakoměr typ 312, rozsah 0-1000 kPa, trojcestný kohout, přivařovací smyčka</t>
  </si>
  <si>
    <t>Pol__0082</t>
  </si>
  <si>
    <t>návarky pro čidla (dle MaR)</t>
  </si>
  <si>
    <t>Pol__0083</t>
  </si>
  <si>
    <t>pojistný ventil vytápění, DN 25, 4 bar</t>
  </si>
  <si>
    <t>Pol__0084</t>
  </si>
  <si>
    <t>pojistný ventil pitná voda, DN 25, 8 bar</t>
  </si>
  <si>
    <t>Pol__0085</t>
  </si>
  <si>
    <t>Termostatický směšovací ventil pro teplou vodu, DN 32, výstupní teplota 45-65°C</t>
  </si>
  <si>
    <t>Termostatický směšovací ventil JRG DN 32 45-65°C</t>
  </si>
  <si>
    <t>Pol__0086</t>
  </si>
  <si>
    <t>vodoměr na studenou vodu, DN 32, Qp 10</t>
  </si>
  <si>
    <t>Pol__0060</t>
  </si>
  <si>
    <t>kulový kohout DN 40</t>
  </si>
  <si>
    <t>Pol__0070</t>
  </si>
  <si>
    <t>filtr závitový DN 25</t>
  </si>
  <si>
    <t>Pol__0080</t>
  </si>
  <si>
    <t>tlakoměr typ 312, rozsah 0-600 kPa, trojcestný kohout, přivařovací smyčka</t>
  </si>
  <si>
    <t>Pol__0022</t>
  </si>
  <si>
    <t>STARR Trubka s hrdlem; 0,5m; černá; DN200</t>
  </si>
  <si>
    <t>PBRM50</t>
  </si>
  <si>
    <t>Pol__0023</t>
  </si>
  <si>
    <t>STARR Revizní T-kus se změnou směru; černá; DN200</t>
  </si>
  <si>
    <t>PBUTD0</t>
  </si>
  <si>
    <t>Pol__0024</t>
  </si>
  <si>
    <t>STARR Trubka s hrdlem; 2m; černá; DN200</t>
  </si>
  <si>
    <t>PBRM20</t>
  </si>
  <si>
    <t>Pol__0025</t>
  </si>
  <si>
    <t>STARR Koleno 30°; černá; DN200</t>
  </si>
  <si>
    <t>PBSB30</t>
  </si>
  <si>
    <t>Pol__0026</t>
  </si>
  <si>
    <t>STARR Trubka s hrdlem; 1m; černá; DN200</t>
  </si>
  <si>
    <t>PBRM10</t>
  </si>
  <si>
    <t>Pol__0027</t>
  </si>
  <si>
    <t>STARR Revizní T-kus; černá; DN200</t>
  </si>
  <si>
    <t>PBRTD0</t>
  </si>
  <si>
    <t>Pol__0028</t>
  </si>
  <si>
    <t>Pol__0029</t>
  </si>
  <si>
    <t>ZUB Silikonové mazivo 250g</t>
  </si>
  <si>
    <t>ZUSF25</t>
  </si>
  <si>
    <t>Pol__0030</t>
  </si>
  <si>
    <t>ZUB Objímka M8/10; DN200</t>
  </si>
  <si>
    <t>ZOBJ00</t>
  </si>
  <si>
    <t>Pol__0031</t>
  </si>
  <si>
    <t>STARR Patní koleno starr 87° s kotvením; černá; DN200</t>
  </si>
  <si>
    <t>PBTU00</t>
  </si>
  <si>
    <t>Pol__0032</t>
  </si>
  <si>
    <t>Přechodka pevná / flex do STARR hrdla IFG/200</t>
  </si>
  <si>
    <t>IGAK20</t>
  </si>
  <si>
    <t>Pol__0033</t>
  </si>
  <si>
    <t>Flexibilní trubka 1,0 m IFG/200</t>
  </si>
  <si>
    <t>IGRF20</t>
  </si>
  <si>
    <t>Pol__0034</t>
  </si>
  <si>
    <t>Spojka flex / flex IFG/200</t>
  </si>
  <si>
    <t>IGKU20</t>
  </si>
  <si>
    <t>Pol__0035</t>
  </si>
  <si>
    <t>Kotvící spona IFG/200</t>
  </si>
  <si>
    <t>IGSI20</t>
  </si>
  <si>
    <t>Pol__0036</t>
  </si>
  <si>
    <t>Krycí deska se závěsnou maticí IFG/200</t>
  </si>
  <si>
    <t>IGSA20</t>
  </si>
  <si>
    <t>Pol__0037</t>
  </si>
  <si>
    <t>doprava a montáž spalinových cest</t>
  </si>
  <si>
    <t>Pol__0046</t>
  </si>
  <si>
    <t>ELEKTRONICKÉ OBĚHOVÉ ČERPADLO, 230V, 50Hz, 136W, S FCÍ AUTOADAPT, VELIKOST 32-80F NASTAVENÍ KONST., TLAK, PŘEDPOKLÁDANÝ PRAC. BOD Q=5,1m3/h, H=46kPa</t>
  </si>
  <si>
    <t>ČERPADLO GRUNDFOS MAGNA 3 32-80F, 230V, 50Hz, 136W</t>
  </si>
  <si>
    <t>Pol__0047</t>
  </si>
  <si>
    <t>ELEKTRONICKÉ OBĚHOVÉ ČERPADLO, 230V, 50Hz, 75W, S FCÍ AUTOADAPT, VELIKOST 25-75 GO,  NASTAVENÍ PROP., TLAK, PŘEDPOKLÁDANÝ PRAC. BOD Q=2,2m3/h, H=30kPa</t>
  </si>
  <si>
    <t>ČERPADLO GRUNDFOS ALPHA 2 GO 25-75, 230V, 50Hz, 75W</t>
  </si>
  <si>
    <t>Pol__0048</t>
  </si>
  <si>
    <t>ELEKTRONICKÉ OBĚHOVÉ ČERPADLO, 230V, 50Hz, 267W, S FCÍ AUTOADAPT, VELIKOST 40-80F NASTAVENÍ KONST., TLAK, PŘEDPOKLÁDANÝ PRAC. BOD Q=7,93m3/h, H=50kPa</t>
  </si>
  <si>
    <t>ČERPADLO GRUNDFOS MAGNA 3 40-80F, 230V, 50Hz, 267W</t>
  </si>
  <si>
    <t>Pol__0049</t>
  </si>
  <si>
    <t>ELEKTRONICKÉ OBĚHOVÉ ČERPADLO, 230V, 50Hz, 84W, S FCÍ AUTOADAPT, VELIKOST 25-60 NASTAVENÍ KONST., TLAK, PŘEDPOKLÁDANÝ PRAC. BOD Q=2,72m3/h, H=40kPa</t>
  </si>
  <si>
    <t>ČERPADLO GRUNDFOS MAGNA 3 25-60, 230V, 50Hz, 84W</t>
  </si>
  <si>
    <t>Pol__0050</t>
  </si>
  <si>
    <t>ELEKTRONICKÉ OBĚHOVÉ ČERPADLO, 230V, 50Hz, 75W, S FCÍ AUTOADAPT, VELIKOST 25-75 GO,  NASTAVENÍ, KONST. TLAK, PŘEDPOKLÁDANÝ PRAC. BOD Q=1,45m3/h, H=40kPa</t>
  </si>
  <si>
    <t>Pol__0051</t>
  </si>
  <si>
    <t>ELEKTRONICKÉ OBĚHOVÉ ČERPADLO, 230V, 50Hz, 75W, S FCÍ AUTOADAPT, VELIKOST 25-75 GO,  NASTAVENÍ, KONST. TLAK, PŘEDPOKLÁDANÝ PRAC. BOD Q=2,6m3/h, H=30kPa</t>
  </si>
  <si>
    <t>Pol__0052</t>
  </si>
  <si>
    <t>ELEKTRONICKÉ OBĚHOVÉ ČERPADLO, 230V, 34W, VHODNÉ PRO STYK S PITNOU VODOU, VELIKOST 25-60</t>
  </si>
  <si>
    <t>GRUNDFOS ALPHA2 25-60 N 180, 230V, 34W</t>
  </si>
  <si>
    <t>Pol__0053</t>
  </si>
  <si>
    <t>ELEKTRONICKÉ OBĚHOVÉ ČERPADLO, 230V, 50W, VHODNÉ PRO STYK S PITNOU VODOU, VELIKOST 25-80</t>
  </si>
  <si>
    <t>GRUNDFOS ALPHA2 25-80 N 180, 230V, 50W</t>
  </si>
  <si>
    <t>Pol__0087</t>
  </si>
  <si>
    <t>Ocelová trubka závitová běžná, včetně fitinek - DN 50</t>
  </si>
  <si>
    <t>Pol__0088</t>
  </si>
  <si>
    <t>Ocelová trubka závitová běžná, včetně fitinek - DN 40</t>
  </si>
  <si>
    <t>Pol__0089</t>
  </si>
  <si>
    <t>Ocelová trubka závitová běžná, včetně fitinek - DN 32</t>
  </si>
  <si>
    <t>Pol__0090</t>
  </si>
  <si>
    <t>Ocelová trubka závitová běžná, včetně fitinek - DN 25</t>
  </si>
  <si>
    <t>Pol__0091</t>
  </si>
  <si>
    <t>ocelová trubka bezešvá DN 65, včetně fitinek</t>
  </si>
  <si>
    <t>Pol__0092</t>
  </si>
  <si>
    <t>ocelová trubka bezešvá DN 80, včetně fitinek</t>
  </si>
  <si>
    <t>Pol__0093</t>
  </si>
  <si>
    <t>ocelová trubka bezešvá DN 100, včetně fitinek</t>
  </si>
  <si>
    <t>Pol__0094</t>
  </si>
  <si>
    <t>ocelová trubka bezešvá DN 125, včetně fitinek</t>
  </si>
  <si>
    <t>Pol__0095</t>
  </si>
  <si>
    <t>trubka PP-RCT , 25x2,8 včetně tvarovek</t>
  </si>
  <si>
    <t>Wavin EVO</t>
  </si>
  <si>
    <t>Pol__0096</t>
  </si>
  <si>
    <t>trubka PP-RCT , 32x3,6 včetně tvarovek</t>
  </si>
  <si>
    <t>Pol__0097</t>
  </si>
  <si>
    <t>trubka PP-RCT , 40x4,5 včetně tvarovek</t>
  </si>
  <si>
    <t>Pol__0098</t>
  </si>
  <si>
    <t>trubka PP-RCT , 50x5,6 včetně tvarovek</t>
  </si>
  <si>
    <t>Pol__0099</t>
  </si>
  <si>
    <t>trubka PP-RCT , 63x7,1 včetně tvarovek</t>
  </si>
  <si>
    <t>Pol__0100</t>
  </si>
  <si>
    <t>trubka odpadní HT 50, včetně tvarovek</t>
  </si>
  <si>
    <t>Pol__0002</t>
  </si>
  <si>
    <t>Stacionární kondenzační kotel o výkonu 300 kW při spádu 50/30 °C (280 kW při spádu 80/60, °C)Minimální výkon 25,7 kW při spádu 50/30 °C (23,2 kW při spádu 80/60 °C) – modulace 1:6Min.-max.</t>
  </si>
  <si>
    <t>příkon 47,6 – 285,7 kW</t>
  </si>
  <si>
    <t>Účinnost při 30 % jmenovitého tepelného výkonu a v nízkoteplotním režimu ?1 97,7%</t>
  </si>
  <si>
    <t>Účinnost při jmenovitém výkonu a ve vysokoteplotním režimu ?4 88,3%</t>
  </si>
  <si>
    <t>Integrovaný předsměšovací hořák, normovaný emisní faktor dle EN15502 - CO 18 mg/kWh, NOx 39 mg/kWh</t>
  </si>
  <si>
    <t>Připojovací tlak plynu 17-25 mbar</t>
  </si>
  <si>
    <t>Max. výstupní teplota až 95 °C</t>
  </si>
  <si>
    <t>Max. provozní tlak 6 bar</t>
  </si>
  <si>
    <t>Max. ?T výstup-zpátečka je 50 K při plném výkonu</t>
  </si>
  <si>
    <t>Elektrický příkon min/max – 48/336 W</t>
  </si>
  <si>
    <t>Hmotnost 283 kg (minimální transportní 200 kg), levé provedení, záruka 5 let Stacionární kondenzační kotel Logano plus KB372-300, levé provedení, 7736603002</t>
  </si>
  <si>
    <t>Pol__0003</t>
  </si>
  <si>
    <t>Hmotnost 283 kg (minimální transportní 200 kg), pravé provedení, záruka  5 let Stacionární kondenzační kotel Logano plus KB372-300, pravé provedení, 7736602996</t>
  </si>
  <si>
    <t>Pol__0004</t>
  </si>
  <si>
    <t>Plynový filtr 5/4" pro kotel</t>
  </si>
  <si>
    <t>83179086</t>
  </si>
  <si>
    <t>Pol__0005</t>
  </si>
  <si>
    <t>Pojistná skupina, pro 2" závitový pojistný ventil, vč. manometru a izolace</t>
  </si>
  <si>
    <t>7736606991</t>
  </si>
  <si>
    <t>Pol__0006</t>
  </si>
  <si>
    <t>Pojistný ventil 4 bar, závitový 1 1/2" x 2"</t>
  </si>
  <si>
    <t>7736606045</t>
  </si>
  <si>
    <t>Pol__0007</t>
  </si>
  <si>
    <t>Sada pro připojení expanzní nádoby na kotel, vč. vypouštění, 1 1/4"</t>
  </si>
  <si>
    <t>7736602647</t>
  </si>
  <si>
    <t>Pol__0008</t>
  </si>
  <si>
    <t>Expanzní nádoba 50 l / 6 bar, stříbrná</t>
  </si>
  <si>
    <t>7738344608</t>
  </si>
  <si>
    <t>Pol__0009</t>
  </si>
  <si>
    <t>Servisní ventil k expanzní nádobě, 3/4"</t>
  </si>
  <si>
    <t>7738342117</t>
  </si>
  <si>
    <t>Pol__0010</t>
  </si>
  <si>
    <t>Neutralizační zařízení KN1000, s provětráním granulátoru, max. výkon 60 l/h, vč. Granulátu</t>
  </si>
  <si>
    <t>7739623855</t>
  </si>
  <si>
    <t>Pol__0011</t>
  </si>
  <si>
    <t>Propojovací sada DN65/DN80 pro 2xKB372-300, vč. kotlových čerpadel KSB Calio 40-100, zpětných klapek, , uzávěrů a izolace</t>
  </si>
  <si>
    <t>7736604078</t>
  </si>
  <si>
    <t>Pol__0012</t>
  </si>
  <si>
    <t>Sada termohydraulického rozdělovače pro 2x KB372-300, vč. izolace a jímky, připojení DN80</t>
  </si>
  <si>
    <t>7736604090</t>
  </si>
  <si>
    <t>Pol__0013</t>
  </si>
  <si>
    <t>Regulační přístroj Logamatic 5313, možnost napojení přes ModBus TCP/IP, vč. čidla venkovní teploty</t>
  </si>
  <si>
    <t>7736602048</t>
  </si>
  <si>
    <t>Pol__0014</t>
  </si>
  <si>
    <t>Konektor pro připojení kotlových čerpadel 0-10 V</t>
  </si>
  <si>
    <t>89094252</t>
  </si>
  <si>
    <t>Pol__0015</t>
  </si>
  <si>
    <t>Kaskádový modul FM-CM až pro 4 kotle, vč. čidla do THR</t>
  </si>
  <si>
    <t>7736602089</t>
  </si>
  <si>
    <t>Pol__0016</t>
  </si>
  <si>
    <t>Sada pro vertikální odkouření DN200 pro KB372</t>
  </si>
  <si>
    <t>7736602653</t>
  </si>
  <si>
    <t>Pol__0017</t>
  </si>
  <si>
    <t>sdružený rozdělovač - sběrač, PN6, l=4100mm, modul 200, 14 odbočných hrdel, konzoly,  izolace min., vlnou s al polepem 80mm, dílenská výroba</t>
  </si>
  <si>
    <t>Pol__0018</t>
  </si>
  <si>
    <t>magnetický odlučovač nečistot DN 100, přivařovací připojení, 10 bar, kv 311</t>
  </si>
  <si>
    <t>Flamco Clean Smart S DN 100</t>
  </si>
  <si>
    <t>Pol__0019</t>
  </si>
  <si>
    <t>zásobník TV bez výměníků, objem 885l, 10 bar, s vnitřní úpravou pro pitnou vodu, příprava pro, osazení el. topného tělesa G 6/4", vč. Tepelné izolace</t>
  </si>
  <si>
    <t>Regulus ROBC 1000</t>
  </si>
  <si>
    <t>Pol__0021</t>
  </si>
  <si>
    <t>průtočný ventil do T kusu 3/4"</t>
  </si>
  <si>
    <t>Reflex Flowjet 3/4"</t>
  </si>
  <si>
    <t>Pol__0020</t>
  </si>
  <si>
    <t>expanzní membránová nádoba na pitnou vodu 33/10, objem33l, max. tlak 10 bar, průtočné provedení</t>
  </si>
  <si>
    <t>REFLEX REFIX DT 33</t>
  </si>
  <si>
    <t>Pol__0131</t>
  </si>
  <si>
    <t>doprava a přesun hmot</t>
  </si>
  <si>
    <t>POL1_9</t>
  </si>
  <si>
    <t>Pol__0132</t>
  </si>
  <si>
    <t>revize spalinových cest</t>
  </si>
  <si>
    <t>Pol__0133</t>
  </si>
  <si>
    <t>Topná a tlaková zkouška</t>
  </si>
  <si>
    <t>Pol__0134</t>
  </si>
  <si>
    <t>montážní a úpevňovací materiál</t>
  </si>
  <si>
    <t>Pol__0135</t>
  </si>
  <si>
    <t>požární dohled po svařování, 16 hod.</t>
  </si>
  <si>
    <t>Pol__0136</t>
  </si>
  <si>
    <t>vypuštění, proplach, desinfekce, napuštění potrubí ZTI</t>
  </si>
  <si>
    <t>Pol__0137</t>
  </si>
  <si>
    <t>tlaková zkouška potrubí ZTI</t>
  </si>
  <si>
    <t>Pol__0138</t>
  </si>
  <si>
    <t>prostupy a drážky</t>
  </si>
  <si>
    <t>Pol__0139</t>
  </si>
  <si>
    <t>uvedení do provozu</t>
  </si>
  <si>
    <t>Pol__0141</t>
  </si>
  <si>
    <t>dokumentace skutečného provedení</t>
  </si>
  <si>
    <t>Pol__0142</t>
  </si>
  <si>
    <t>popisné štítky větví a výstražné cedule</t>
  </si>
  <si>
    <t>Pol__0143</t>
  </si>
  <si>
    <t>návrh provozního řádu kotelny</t>
  </si>
  <si>
    <t>Pol__0144</t>
  </si>
  <si>
    <t>zaškolení obsluhy</t>
  </si>
  <si>
    <t>Pol__0140</t>
  </si>
  <si>
    <t>servis zařízení ETL VDZ, při uvádění kotelny do provozu</t>
  </si>
  <si>
    <t>Výměník tepla ze slitiny Al-Si</t>
  </si>
  <si>
    <t>Pol__0145</t>
  </si>
  <si>
    <t>trubka CU 15x1, včetně tvarovek</t>
  </si>
  <si>
    <t>Pol__0167</t>
  </si>
  <si>
    <t>demontáž stoupačkových armatur DN 15-DN 25</t>
  </si>
  <si>
    <t>Pol__0168</t>
  </si>
  <si>
    <t>demontáž radiátorových ventilů</t>
  </si>
  <si>
    <t>Pol__0169</t>
  </si>
  <si>
    <t>demontáž radiátorových odvzdušňovacích ventilů</t>
  </si>
  <si>
    <t>Pol__0146</t>
  </si>
  <si>
    <t>kulový kohout závitový, DN 15</t>
  </si>
  <si>
    <t>POL1_7</t>
  </si>
  <si>
    <t>Pol__0147</t>
  </si>
  <si>
    <t>kulový kohout závitový, DN 20</t>
  </si>
  <si>
    <t>Pol__0148</t>
  </si>
  <si>
    <t>kulový kohout závitový, DN 25</t>
  </si>
  <si>
    <t>Pol__0149</t>
  </si>
  <si>
    <t>kulový kohout závitový, DN 50</t>
  </si>
  <si>
    <t>Pol__0150</t>
  </si>
  <si>
    <t>Pol__0151</t>
  </si>
  <si>
    <t>ocelové deskové těleso, boční připojení 21-050160-50</t>
  </si>
  <si>
    <t>Radik Klasik 21-050160-50</t>
  </si>
  <si>
    <t>Pol__0153</t>
  </si>
  <si>
    <t>termostatický radiátorový ventil s automatickým omezením průtoku DN 15 přímý</t>
  </si>
  <si>
    <t>Heimeier Eclipse DN 15, přímý</t>
  </si>
  <si>
    <t>Pol__0154</t>
  </si>
  <si>
    <t>termostatický radiátorový ventil s automatickým omezením průtoku DN 20 přímý</t>
  </si>
  <si>
    <t>Heimeier Eclipse DN 20, přímý</t>
  </si>
  <si>
    <t>Pol__0155</t>
  </si>
  <si>
    <t>termostatická ventilová vložka DN15 pro těleso typu VK</t>
  </si>
  <si>
    <t>Termostatická vložka  Eclipse G1/2"</t>
  </si>
  <si>
    <t>Pol__0156</t>
  </si>
  <si>
    <t>termostatický radiátorový ventil s automatickým omezením průtoku DN 15 rohový</t>
  </si>
  <si>
    <t>Heimeier Eclipse DN 15, rohový</t>
  </si>
  <si>
    <t>Pol__0157</t>
  </si>
  <si>
    <t>Pol__0158</t>
  </si>
  <si>
    <t>radiátorové uzavírací a regulační šroubení s vypouštěním DN 15, přímé</t>
  </si>
  <si>
    <t>Heimeier Regulux DN 15, přímé</t>
  </si>
  <si>
    <t>Pol__0159</t>
  </si>
  <si>
    <t>termostatická hlavice</t>
  </si>
  <si>
    <t>Pol__0161</t>
  </si>
  <si>
    <t>odvzdušňovací ventil radiátorový 1/2"</t>
  </si>
  <si>
    <t>Pol__0162</t>
  </si>
  <si>
    <t>úprava přípojek těles (v případě jiné stavební délky ventilu)</t>
  </si>
  <si>
    <t>Pol__0163</t>
  </si>
  <si>
    <t>úprava potrubí pro montáž stoupačkových armatur</t>
  </si>
  <si>
    <t>Pol__0164</t>
  </si>
  <si>
    <t>dodávka a vysazení odboček na potrubí CU 15x1 pro montáž vypouštěcích kohoutů</t>
  </si>
  <si>
    <t>Pol__0165</t>
  </si>
  <si>
    <t>zaregulování ventilů otopných těles</t>
  </si>
  <si>
    <t>Pol__0166</t>
  </si>
  <si>
    <t>protokol o zaregulování</t>
  </si>
  <si>
    <t>Pol__0160</t>
  </si>
  <si>
    <t>odvzdušňovací ventil radiátorový 1/4"</t>
  </si>
  <si>
    <t>Pol__0186</t>
  </si>
  <si>
    <t>demontáž ocelového článkového otopného tělesa</t>
  </si>
  <si>
    <t>Pol__0187</t>
  </si>
  <si>
    <t>Pol__0188</t>
  </si>
  <si>
    <t>Pol__0171</t>
  </si>
  <si>
    <t>Pol__0170</t>
  </si>
  <si>
    <t>Pol__0172</t>
  </si>
  <si>
    <t>ocelové deskové těleso pro rekonstrukce, boční připojení 30-055040-R0</t>
  </si>
  <si>
    <t>Radik R 20-055040-R0</t>
  </si>
  <si>
    <t>Pol__0173</t>
  </si>
  <si>
    <t>ocelové deskové těleso pro rekonstrukce, boční připojení 33-055080-R0</t>
  </si>
  <si>
    <t>Radik R 33-055080-R0</t>
  </si>
  <si>
    <t>Pol__0174</t>
  </si>
  <si>
    <t>ocelové deskové těleso pro rekonstrukce, boční připojení 33-055100-R0</t>
  </si>
  <si>
    <t>Radik R 33-055100-R0</t>
  </si>
  <si>
    <t>Pol__0175</t>
  </si>
  <si>
    <t>ocelové deskové těleso pro rekonstrukce, boční připojení 33-055120-R0</t>
  </si>
  <si>
    <t>Radik R 33-055120-R0</t>
  </si>
  <si>
    <t>Pol__0176</t>
  </si>
  <si>
    <t>termostatický radiátorový ventil s automatickým omezením průtoku DN 10 přímý</t>
  </si>
  <si>
    <t>Heimeier Eclipse DN 10, přímý</t>
  </si>
  <si>
    <t>Pol__0177</t>
  </si>
  <si>
    <t>Pol__0178</t>
  </si>
  <si>
    <t>Pol__0179</t>
  </si>
  <si>
    <t>Pol__0181</t>
  </si>
  <si>
    <t>Pol__0182</t>
  </si>
  <si>
    <t>Pol__0183</t>
  </si>
  <si>
    <t>Pol__0184</t>
  </si>
  <si>
    <t>Pol__0185</t>
  </si>
  <si>
    <t>Pol__0180</t>
  </si>
  <si>
    <t>Pol__0189</t>
  </si>
  <si>
    <t>Nástěnný kondenzační kotel  (výkon při 50/30 °C - 3,4 až 25,0 kW) s průtokovým ohřev TV, s oběhovým, čerpadlem, pojistným ventilem, expanzní nádobou 12l</t>
  </si>
  <si>
    <t>Logamax plus GB172i.2-24 K</t>
  </si>
  <si>
    <t>Pol__0190</t>
  </si>
  <si>
    <t>Sada sifonu</t>
  </si>
  <si>
    <t>Pol__0191</t>
  </si>
  <si>
    <t>Odlučovač nečistot s magnetem, vč. izolace, vnitřní závit G3/4"</t>
  </si>
  <si>
    <t>Pol__0192</t>
  </si>
  <si>
    <t>Čerpadlo kondenzátu, max. 50 W, výtlačná výška až 4,5 m</t>
  </si>
  <si>
    <t>Buderus CP1-2</t>
  </si>
  <si>
    <t>Pol__0193</t>
  </si>
  <si>
    <t>Regulační přístroj, vč. venkovního čidla FA</t>
  </si>
  <si>
    <t>Logamatic RC310, vč. venkovního čidla FA</t>
  </si>
  <si>
    <t>Pol__0194</t>
  </si>
  <si>
    <t>Modul pro ovládání topného systému přes aplikaci v telefonu (připojení přes wifi nebo LAN kabel)</t>
  </si>
  <si>
    <t>Modul MX400</t>
  </si>
  <si>
    <t>Pol__0195</t>
  </si>
  <si>
    <t>Sada vodorovného odkouření DN80/125 s revizním kolenem 87°, průchodkou zdí s variabilní délkou, 335-530 mm s vnější koncovkou délky 100 mm</t>
  </si>
  <si>
    <t>Pol__0196</t>
  </si>
  <si>
    <t>Koleno DN80/125, 87°</t>
  </si>
  <si>
    <t>Pol__0197</t>
  </si>
  <si>
    <t>Trubka DN80/125, 1000 mm</t>
  </si>
  <si>
    <t>Pol__0198</t>
  </si>
  <si>
    <t>trubka CU 28x1,5, včetně tvarovek</t>
  </si>
  <si>
    <t>Pol__0199</t>
  </si>
  <si>
    <t>PPR PN20, d32</t>
  </si>
  <si>
    <t>Pol__0200</t>
  </si>
  <si>
    <t>PPR PN20, d25</t>
  </si>
  <si>
    <t>Pol__0201</t>
  </si>
  <si>
    <t>PPR PN16, d20</t>
  </si>
  <si>
    <t>Pol__0202</t>
  </si>
  <si>
    <t>Pol__0203</t>
  </si>
  <si>
    <t>Pol__0204</t>
  </si>
  <si>
    <t>Pol__0205</t>
  </si>
  <si>
    <t>Pol__0206</t>
  </si>
  <si>
    <t>kulový kohout plyn, DN 20</t>
  </si>
  <si>
    <t>Pol__0207</t>
  </si>
  <si>
    <t>Pol__0208</t>
  </si>
  <si>
    <t>vodoměr DN 20,qn 2,5</t>
  </si>
  <si>
    <t>Pol__0209</t>
  </si>
  <si>
    <t>Pol__0211</t>
  </si>
  <si>
    <t>Pol__0212</t>
  </si>
  <si>
    <t>Pol__0213</t>
  </si>
  <si>
    <t>Pol__0214</t>
  </si>
  <si>
    <t>Pol__0215</t>
  </si>
  <si>
    <t>Pol__0216</t>
  </si>
  <si>
    <t>Pol__0210</t>
  </si>
  <si>
    <t>Pol__0217</t>
  </si>
  <si>
    <t>demontáž závěsného plynového kotle 24 kW, včetně odkouření přes zeď</t>
  </si>
  <si>
    <t>Pol__0218</t>
  </si>
  <si>
    <t>demontáž připojovacího potrubí kotle, DN 25</t>
  </si>
  <si>
    <t>Pol__0219</t>
  </si>
  <si>
    <t>Pol__0220</t>
  </si>
  <si>
    <t>Pol__0001</t>
  </si>
  <si>
    <t>kulový kohout plyn DN 50</t>
  </si>
  <si>
    <t>kulový kohout plyn DN 20</t>
  </si>
  <si>
    <t>kulový kohout plyn DN 15, VZORKOVACÍ</t>
  </si>
  <si>
    <t>filtr plynový závitový DN 50</t>
  </si>
  <si>
    <t>manomentr 0-6 kPa, trojcestný kohout, přivařovací smyčka</t>
  </si>
  <si>
    <t>přímé šroubení DN 32</t>
  </si>
  <si>
    <t>ocelová trubka závitová DN 20</t>
  </si>
  <si>
    <t>ocelová trubka závitová DN 50</t>
  </si>
  <si>
    <t>ocelová trubka DN 65</t>
  </si>
  <si>
    <t>nátěr základní + dvojnásobný email žlutý pro potrubí do DN 100</t>
  </si>
  <si>
    <t>přípojky kotlů DN65 - 4m, armatury</t>
  </si>
  <si>
    <t>revize plyn (kotelna)</t>
  </si>
  <si>
    <t>revize plyn (byt)</t>
  </si>
  <si>
    <t>požární dohled po svařování, 8 hod.</t>
  </si>
  <si>
    <t>FVE</t>
  </si>
  <si>
    <t>Zajištění blokování FVE při teplotě 90°C v zásobníku TV, beznapěťový kontakt na svorkách v rozvaděči, MaR</t>
  </si>
  <si>
    <t>soubor</t>
  </si>
  <si>
    <t>příprava</t>
  </si>
  <si>
    <t>ZRO12</t>
  </si>
  <si>
    <t>Zařízení na výrobu reverzní osmózy, zapojení napájení , sig.poruchy dodávka ÚT</t>
  </si>
  <si>
    <t>pouze zapojení</t>
  </si>
  <si>
    <t>AVDZ11</t>
  </si>
  <si>
    <t>Automatické vyrovnávací a doplňovací zařízení ÚT, zapojení napájení , sig.havárie, poruchy dodávka, ÚT</t>
  </si>
  <si>
    <t>EV.HUP</t>
  </si>
  <si>
    <t>Havarijní uzávěr plynu 230V AC, dodávka ÚT</t>
  </si>
  <si>
    <t>EV6</t>
  </si>
  <si>
    <t>dvojcestný uzavírací ventil se servopohonem 24V, zapojení napájení , sig.polohy OTV/ZAV, dodávka ÚT</t>
  </si>
  <si>
    <t>K1</t>
  </si>
  <si>
    <t>Kaskádový regulátor kotlů FM-CM, vč.čidel teploty ,součást K1, dodávka ÚT</t>
  </si>
  <si>
    <t>K1, K2</t>
  </si>
  <si>
    <t>Plynový kotel, zapojení napájení, ovládání a signalizace , kotlové čerpadla MČ1-2 sig.poruchy,, dodávka ÚT</t>
  </si>
  <si>
    <t>LSAH1</t>
  </si>
  <si>
    <t>Snímač zaplavení s reléovým výstupem, napájení 24V DC, vč.sondy DS</t>
  </si>
  <si>
    <t>MČ.xx</t>
  </si>
  <si>
    <t>motor čerpadla 230V zapojení napájení , sig.chodu, dodávka ÚT</t>
  </si>
  <si>
    <t>P11</t>
  </si>
  <si>
    <t>Čidlo tlaku kapaliny (H2O)do potrubí ,  rozsah 0-6 bar, výstup 0-10V,24V DC, G1/2" vč. odběru</t>
  </si>
  <si>
    <t>QAH1.1, QAH1.2</t>
  </si>
  <si>
    <t>Snímač úniku plynu CH4, Napájení: 24 VDC,Výstup relé: porucha čidla,I.stupeň, II.stupeň,, vč.kalibračního listu, Krytí: IP 54</t>
  </si>
  <si>
    <t>QAH2</t>
  </si>
  <si>
    <t>Snímač úniku plynu CO (0-150ppm), Napájení: 24 VDC,Výstup relé: porucha čidla,I.stupeň, II.stupeň,, vč.kalibračního listu, Krytí: IP 54</t>
  </si>
  <si>
    <t>T.TUV1-2</t>
  </si>
  <si>
    <t>Čidlo teploty stonkové, odporové, l=240mm,IP65 vč. jímky nerez G1/2" l=220mm</t>
  </si>
  <si>
    <t>T01, T11</t>
  </si>
  <si>
    <t>Čidlo teploty stonkové, odporové, l=120mm,IP65 vč. jímky nerez G1/2" l=100mm</t>
  </si>
  <si>
    <t>TE00</t>
  </si>
  <si>
    <t>Čidlo teploty venkovní, odporové, IP64 vč. příslušenství</t>
  </si>
  <si>
    <t>TP99</t>
  </si>
  <si>
    <t>Čidlo teploty prostorové, odporové, IP54 vč. příslušenství</t>
  </si>
  <si>
    <t>TSAH.TUV</t>
  </si>
  <si>
    <t>Regulátor teploty příložný na potrubí, 40-100°C, jednoobvodový, IP54</t>
  </si>
  <si>
    <t>Tmax=90°C</t>
  </si>
  <si>
    <t>TV1-6, T.TUV3-5</t>
  </si>
  <si>
    <t>Čidlo teploty příložné, odporové, IP54 vč. příslušenství</t>
  </si>
  <si>
    <t>YV1-5</t>
  </si>
  <si>
    <t>Třícestný ventil+servopohon 24 V AC, 0-10V, dodávka ÚT</t>
  </si>
  <si>
    <t>GSM-SMS</t>
  </si>
  <si>
    <t>GD-04K GSM komunikátor a ovladač, který umožňuje hlásit stav. Signalizuje až 4 stavy.Do zařízení je, možno uložit až 100 autorizovaných telefonních čísel.Dodávka včetně napájecího zdroje 230VAC/12VDC</t>
  </si>
  <si>
    <t>a zálohovacího modulu. Zálohovací modul GD-04A je určený pro GSM komunikátory GD-04 a GD-04K. Při výpadku proudu budou GSM komunikátory fungovat cca 12 až 24 hod bez externího napájení. AN-81 externí prutová anténa. Např. Jablotron</t>
  </si>
  <si>
    <t>PLC+I/O</t>
  </si>
  <si>
    <t>Podcentrála ř.s.pro AI=16,AO=6,DI=24,DO=16, CPU+ I/O moduly a další nutné příslušenství, vč., ovládacího grafického dotykového displeje 10" na dveře rozvaděče, Webserver</t>
  </si>
  <si>
    <t>RM1</t>
  </si>
  <si>
    <t>Rozvaděč oceloplechový, vxšxh = 2000+100x800x300 mm, IP54/20, montážní panel,podstavec 100 mm, vč., vybavení, nutného příslušenství a kompletního vydrátování</t>
  </si>
  <si>
    <t>jištění,relé,trafa,osvětlení,přepěťové ochrany, ovládací a signalizační prvky, vodiče, označení  a další nutné přísl. Zapojení řídícího systému</t>
  </si>
  <si>
    <t>SWITCH</t>
  </si>
  <si>
    <t>SWITCH 5xRJ45, LAN, 10/100Mbps, 24V DC, na DIN lištu</t>
  </si>
  <si>
    <t>Dotykový displej  Webserver</t>
  </si>
  <si>
    <t>Aplikace Webserver pro ovládání a monitoring zařízení MaR z dotykového grafického displeje a, vzdáleného PC po LAN, možnost zobrazování a nastavování parametrů pro regulaci kotelny, změny</t>
  </si>
  <si>
    <t>DB</t>
  </si>
  <si>
    <t>nastavení teplot, časů, možnost ručního provozu atd., tvorba obrazovek, parametrizace, archív,nastavení pro koncového uživatele</t>
  </si>
  <si>
    <t>Ož_pr_zk</t>
  </si>
  <si>
    <t>Oživení a provedení zkoušek zařízení MaR, testy zařízení měření a regulace 1:1</t>
  </si>
  <si>
    <t>SW</t>
  </si>
  <si>
    <t>Zpracování uživatelských programů pro zařízení MaR (PLC+I/O), zobrazování stavů a měření v ovládacím, panelu. Možnost nastavování žádaných hodnot. Atd.</t>
  </si>
  <si>
    <t>Kabel stíněný JYTY-O 2x1</t>
  </si>
  <si>
    <t>Kabel stíněný JYTY-O 4x1</t>
  </si>
  <si>
    <t>Kabel stíněný JYTY-O 7x1</t>
  </si>
  <si>
    <t>Kabel silový CYKY-O 2x1,5</t>
  </si>
  <si>
    <t>Kabel silový CYKY-J 3x1,5</t>
  </si>
  <si>
    <t>Kabel silový CYKY-J 3x2,5</t>
  </si>
  <si>
    <t>Kabel silový CYKY-J 5x4</t>
  </si>
  <si>
    <t>Kabel silový CYKY-J 5x6  (bude-li nutno prodloužit stávající kabel, bude použita svorkovací krabice)</t>
  </si>
  <si>
    <t>Ochranné pospojení - vodič CY6 ZŽ, vč. příslušenství</t>
  </si>
  <si>
    <t>Svorkovnice ekvipotenciální EVP-SK s krytem</t>
  </si>
  <si>
    <t>Kabelový žlab drátěný 50/50 mm, vč.  víka, konzol a příslušenství pro upevnění</t>
  </si>
  <si>
    <t>Kabelový žlab drátěný 62/50 mm, vč.  víka, konzol a příslušenství pro upevnění</t>
  </si>
  <si>
    <t>Kabelový žlab drátěný 100/50 mm, vč.  přepážky, víka, konzol a příslušenství pro upevnění</t>
  </si>
  <si>
    <t>Kabelový žlab drátěný 200/50 mm, vč.  přepážky, víka, konzol a příslušenství pro upevnění</t>
  </si>
  <si>
    <t>El.instalační trubka PE 23, vč. upevnění</t>
  </si>
  <si>
    <t>Odbočná hranatá krabice se svorkovnicí Wago 75x75x36 s vývodkami, IP44</t>
  </si>
  <si>
    <t>Zásuvka na povrch 230V,16A, IP44</t>
  </si>
  <si>
    <t>SBS01</t>
  </si>
  <si>
    <t>XAL-K178F Vypínací tlačítko ve skříňce, IP54, barva rudá, kontakt NC, vývodka, nápis. VYPNUTÍ KOTLŮ</t>
  </si>
  <si>
    <t>XS01</t>
  </si>
  <si>
    <t>Zásuvková skříň, 16A/400V/5P, 2x 16A/230V, IP54</t>
  </si>
  <si>
    <t>Testy zařízení měření a regulace 1:1</t>
  </si>
  <si>
    <t>Uvedení do provozu, zaškolení obsluhy vč. návodu k obsluze</t>
  </si>
  <si>
    <t>Spolupráce s profese ÚT na tvorbě software MaR</t>
  </si>
  <si>
    <t>Revize elektrického zařízení MaR+PRS</t>
  </si>
  <si>
    <t>Montáž (veškeré práce pro komplexně funkční dílo)</t>
  </si>
  <si>
    <t>Stavební přípomoc</t>
  </si>
  <si>
    <t>Demontáž starého zařízení MaR a PRS</t>
  </si>
  <si>
    <t>Likvidace odpadů po montáži, úklid staveniště</t>
  </si>
  <si>
    <t>Úprava hromosvodu na komínu</t>
  </si>
  <si>
    <t>VRN, doprava, přesun, zařízení staveniště apod.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</si>
</sst>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2" fontId="12" fillId="2" borderId="7" xfId="0" applyNumberFormat="1" applyFont="1" applyFill="1" applyBorder="1" applyAlignment="1">
      <alignment horizontal="righ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" fontId="12" fillId="2" borderId="7" xfId="0" applyNumberFormat="1" applyFont="1" applyFill="1" applyBorder="1" applyAlignment="1">
      <alignment horizontal="right" vertical="center"/>
    </xf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2" borderId="37" xfId="0" applyNumberFormat="1" applyFont="1" applyFill="1" applyBorder="1" applyAlignment="1">
      <alignment horizontal="center" vertical="center"/>
    </xf>
    <xf numFmtId="4" fontId="3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4" fontId="5" fillId="2" borderId="0" xfId="0" applyNumberFormat="1" applyFont="1" applyFill="1" applyBorder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165" fontId="16" fillId="3" borderId="0" xfId="0" applyNumberFormat="1" applyFont="1" applyFill="1" applyBorder="1" applyAlignment="1" applyProtection="1">
      <alignment vertical="top" shrinkToFit="1"/>
      <protection locked="0"/>
    </xf>
    <xf numFmtId="49" fontId="16" fillId="3" borderId="0" xfId="0" applyNumberFormat="1" applyFont="1" applyFill="1" applyBorder="1" applyAlignment="1" applyProtection="1">
      <alignment vertical="top"/>
      <protection locked="0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6" fillId="3" borderId="0" xfId="0" applyNumberFormat="1" applyFont="1" applyFill="1" applyBorder="1" applyAlignment="1" applyProtection="1">
      <alignment horizontal="left" vertical="top" wrapText="1"/>
      <protection locked="0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0"/>
  <sheetViews>
    <sheetView showGridLines="0" tabSelected="1" topLeftCell="B26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36</v>
      </c>
      <c r="B1" s="76" t="s">
        <v>39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5">
      <c r="A2" s="2"/>
      <c r="B2" s="110" t="s">
        <v>22</v>
      </c>
      <c r="C2" s="111"/>
      <c r="D2" s="112" t="s">
        <v>41</v>
      </c>
      <c r="E2" s="113" t="s">
        <v>42</v>
      </c>
      <c r="F2" s="114"/>
      <c r="G2" s="114"/>
      <c r="H2" s="114"/>
      <c r="I2" s="114"/>
      <c r="J2" s="115"/>
      <c r="O2" s="1"/>
    </row>
    <row r="3" spans="1:15" ht="27" hidden="1" customHeight="1" x14ac:dyDescent="0.25">
      <c r="A3" s="2"/>
      <c r="B3" s="116"/>
      <c r="C3" s="111"/>
      <c r="D3" s="117"/>
      <c r="E3" s="118"/>
      <c r="F3" s="119"/>
      <c r="G3" s="119"/>
      <c r="H3" s="119"/>
      <c r="I3" s="119"/>
      <c r="J3" s="120"/>
    </row>
    <row r="4" spans="1:15" ht="23.25" customHeight="1" x14ac:dyDescent="0.25">
      <c r="A4" s="2"/>
      <c r="B4" s="121"/>
      <c r="C4" s="122"/>
      <c r="D4" s="123"/>
      <c r="E4" s="124"/>
      <c r="F4" s="124"/>
      <c r="G4" s="124"/>
      <c r="H4" s="124"/>
      <c r="I4" s="124"/>
      <c r="J4" s="125"/>
    </row>
    <row r="5" spans="1:15" ht="24" customHeight="1" x14ac:dyDescent="0.25">
      <c r="A5" s="2"/>
      <c r="B5" s="31" t="s">
        <v>40</v>
      </c>
      <c r="D5" s="91"/>
      <c r="E5" s="92"/>
      <c r="F5" s="92"/>
      <c r="G5" s="92"/>
      <c r="H5" s="18" t="s">
        <v>38</v>
      </c>
      <c r="I5" s="22"/>
      <c r="J5" s="8"/>
    </row>
    <row r="6" spans="1:15" ht="15.75" customHeight="1" x14ac:dyDescent="0.25">
      <c r="A6" s="2"/>
      <c r="B6" s="28"/>
      <c r="C6" s="55"/>
      <c r="D6" s="85"/>
      <c r="E6" s="93"/>
      <c r="F6" s="93"/>
      <c r="G6" s="93"/>
      <c r="H6" s="18" t="s">
        <v>34</v>
      </c>
      <c r="I6" s="22"/>
      <c r="J6" s="8"/>
    </row>
    <row r="7" spans="1:15" ht="15.75" customHeight="1" x14ac:dyDescent="0.25">
      <c r="A7" s="2"/>
      <c r="B7" s="29"/>
      <c r="C7" s="56"/>
      <c r="D7" s="53"/>
      <c r="E7" s="94"/>
      <c r="F7" s="95"/>
      <c r="G7" s="95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126"/>
      <c r="E11" s="126"/>
      <c r="F11" s="126"/>
      <c r="G11" s="126"/>
      <c r="H11" s="18" t="s">
        <v>38</v>
      </c>
      <c r="I11" s="131"/>
      <c r="J11" s="8"/>
    </row>
    <row r="12" spans="1:15" ht="15.75" customHeight="1" x14ac:dyDescent="0.25">
      <c r="A12" s="2"/>
      <c r="B12" s="28"/>
      <c r="C12" s="55"/>
      <c r="D12" s="127"/>
      <c r="E12" s="127"/>
      <c r="F12" s="127"/>
      <c r="G12" s="127"/>
      <c r="H12" s="18" t="s">
        <v>34</v>
      </c>
      <c r="I12" s="131"/>
      <c r="J12" s="8"/>
    </row>
    <row r="13" spans="1:15" ht="15.75" customHeight="1" x14ac:dyDescent="0.25">
      <c r="A13" s="2"/>
      <c r="B13" s="29"/>
      <c r="C13" s="56"/>
      <c r="D13" s="130"/>
      <c r="E13" s="128"/>
      <c r="F13" s="129"/>
      <c r="G13" s="129"/>
      <c r="H13" s="19"/>
      <c r="I13" s="23"/>
      <c r="J13" s="34"/>
    </row>
    <row r="14" spans="1:15" ht="24" customHeight="1" x14ac:dyDescent="0.25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5">
      <c r="A16" s="193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SUMIF(F69:F106,A16,I69:I106)+SUMIF(F69:F106,"PSU",I69:I106)</f>
        <v>0</v>
      </c>
      <c r="J16" s="84"/>
    </row>
    <row r="17" spans="1:10" ht="23.25" customHeight="1" x14ac:dyDescent="0.25">
      <c r="A17" s="193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SUMIF(F69:F106,A17,I69:I106)</f>
        <v>0</v>
      </c>
      <c r="J17" s="84"/>
    </row>
    <row r="18" spans="1:10" ht="23.25" customHeight="1" x14ac:dyDescent="0.25">
      <c r="A18" s="193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SUMIF(F69:F106,A18,I69:I106)</f>
        <v>0</v>
      </c>
      <c r="J18" s="84"/>
    </row>
    <row r="19" spans="1:10" ht="23.25" customHeight="1" x14ac:dyDescent="0.25">
      <c r="A19" s="193" t="s">
        <v>149</v>
      </c>
      <c r="B19" s="38" t="s">
        <v>27</v>
      </c>
      <c r="C19" s="62"/>
      <c r="D19" s="63"/>
      <c r="E19" s="82"/>
      <c r="F19" s="83"/>
      <c r="G19" s="82"/>
      <c r="H19" s="83"/>
      <c r="I19" s="82">
        <f>SUMIF(F69:F106,A19,I69:I106)</f>
        <v>0</v>
      </c>
      <c r="J19" s="84"/>
    </row>
    <row r="20" spans="1:10" ht="23.25" customHeight="1" x14ac:dyDescent="0.25">
      <c r="A20" s="193" t="s">
        <v>150</v>
      </c>
      <c r="B20" s="38" t="s">
        <v>28</v>
      </c>
      <c r="C20" s="62"/>
      <c r="D20" s="63"/>
      <c r="E20" s="82"/>
      <c r="F20" s="83"/>
      <c r="G20" s="82"/>
      <c r="H20" s="83"/>
      <c r="I20" s="82">
        <f>SUMIF(F69:F106,A20,I69:I106)</f>
        <v>0</v>
      </c>
      <c r="J20" s="84"/>
    </row>
    <row r="21" spans="1:10" ht="23.25" customHeight="1" x14ac:dyDescent="0.25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101"/>
    </row>
    <row r="22" spans="1:10" ht="33" customHeight="1" x14ac:dyDescent="0.25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7">
        <f>IF(A24&gt;50, ROUNDUP(A23, 0), ROUNDDOWN(A23, 0))</f>
        <v>0</v>
      </c>
      <c r="H24" s="98"/>
      <c r="I24" s="98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79">
        <f>IF(A26&gt;50, ROUNDUP(A25, 0), ROUNDDOWN(A25, 0))</f>
        <v>0</v>
      </c>
      <c r="H26" s="80"/>
      <c r="I26" s="80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1">
        <f>CenaCelkem-(ZakladDPHSni+DPHSni+ZakladDPHZakl+DPHZakl)</f>
        <v>0</v>
      </c>
      <c r="H27" s="81"/>
      <c r="I27" s="81"/>
      <c r="J27" s="41" t="str">
        <f t="shared" si="0"/>
        <v>CZK</v>
      </c>
    </row>
    <row r="28" spans="1:10" ht="27.75" hidden="1" customHeight="1" thickBot="1" x14ac:dyDescent="0.3">
      <c r="A28" s="2"/>
      <c r="B28" s="162" t="s">
        <v>23</v>
      </c>
      <c r="C28" s="163"/>
      <c r="D28" s="163"/>
      <c r="E28" s="164"/>
      <c r="F28" s="165"/>
      <c r="G28" s="166">
        <f>ZakladDPHSniVypocet+ZakladDPHZaklVypocet</f>
        <v>0</v>
      </c>
      <c r="H28" s="166"/>
      <c r="I28" s="166"/>
      <c r="J28" s="167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2" t="s">
        <v>35</v>
      </c>
      <c r="C29" s="168"/>
      <c r="D29" s="168"/>
      <c r="E29" s="168"/>
      <c r="F29" s="169"/>
      <c r="G29" s="170">
        <f>IF(A29&gt;50, ROUNDUP(A27, 0), ROUNDDOWN(A27, 0))</f>
        <v>0</v>
      </c>
      <c r="H29" s="170"/>
      <c r="I29" s="170"/>
      <c r="J29" s="171" t="s">
        <v>64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5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4" t="s">
        <v>16</v>
      </c>
      <c r="C37" s="135"/>
      <c r="D37" s="135"/>
      <c r="E37" s="135"/>
      <c r="F37" s="136"/>
      <c r="G37" s="136"/>
      <c r="H37" s="136"/>
      <c r="I37" s="136"/>
      <c r="J37" s="137"/>
    </row>
    <row r="38" spans="1:10" ht="25.5" customHeight="1" x14ac:dyDescent="0.25">
      <c r="A38" s="133" t="s">
        <v>37</v>
      </c>
      <c r="B38" s="138" t="s">
        <v>17</v>
      </c>
      <c r="C38" s="139" t="s">
        <v>5</v>
      </c>
      <c r="D38" s="139"/>
      <c r="E38" s="139"/>
      <c r="F38" s="140" t="str">
        <f>B23</f>
        <v>Základ pro sníženou DPH</v>
      </c>
      <c r="G38" s="140" t="str">
        <f>B25</f>
        <v>Základ pro základní DPH</v>
      </c>
      <c r="H38" s="141" t="s">
        <v>18</v>
      </c>
      <c r="I38" s="141" t="s">
        <v>1</v>
      </c>
      <c r="J38" s="142" t="s">
        <v>0</v>
      </c>
    </row>
    <row r="39" spans="1:10" ht="25.5" hidden="1" customHeight="1" x14ac:dyDescent="0.25">
      <c r="A39" s="133">
        <v>1</v>
      </c>
      <c r="B39" s="143" t="s">
        <v>43</v>
      </c>
      <c r="C39" s="144"/>
      <c r="D39" s="144"/>
      <c r="E39" s="144"/>
      <c r="F39" s="145">
        <f>'00 00 Naklady'!AE31+'SO 01 D.1.1. Pol'!AE200+'SO 01 D.4.1.1 Pol'!AE382+'SO 01 D.4.1.2 Pol'!AE68+'SO 01 D.4.1.3 Pol'!AE58+'SO 01 D.4.1.4 Pol'!AE86+'SO 01 D.4.2 Pol'!AE44+'SO 01 D.4.3 Pol'!AE137</f>
        <v>0</v>
      </c>
      <c r="G39" s="146">
        <f>'00 00 Naklady'!AF31+'SO 01 D.1.1. Pol'!AF200+'SO 01 D.4.1.1 Pol'!AF382+'SO 01 D.4.1.2 Pol'!AF68+'SO 01 D.4.1.3 Pol'!AF58+'SO 01 D.4.1.4 Pol'!AF86+'SO 01 D.4.2 Pol'!AF44+'SO 01 D.4.3 Pol'!AF137</f>
        <v>0</v>
      </c>
      <c r="H39" s="147">
        <f>(F39*SazbaDPH1/100)+(G39*SazbaDPH2/100)</f>
        <v>0</v>
      </c>
      <c r="I39" s="147">
        <f>F39+G39+H39</f>
        <v>0</v>
      </c>
      <c r="J39" s="148" t="str">
        <f>IF(_xlfn.SINGLE(CenaCelkemVypocet)=0,"",I39/_xlfn.SINGLE(CenaCelkemVypocet)*100)</f>
        <v/>
      </c>
    </row>
    <row r="40" spans="1:10" ht="25.5" customHeight="1" x14ac:dyDescent="0.25">
      <c r="A40" s="133">
        <v>2</v>
      </c>
      <c r="B40" s="149"/>
      <c r="C40" s="150" t="s">
        <v>44</v>
      </c>
      <c r="D40" s="150"/>
      <c r="E40" s="150"/>
      <c r="F40" s="151">
        <f>'00 00 Naklady'!AE31</f>
        <v>0</v>
      </c>
      <c r="G40" s="152">
        <f>'00 00 Naklady'!AF31</f>
        <v>0</v>
      </c>
      <c r="H40" s="152">
        <f>(F40*SazbaDPH1/100)+(G40*SazbaDPH2/100)</f>
        <v>0</v>
      </c>
      <c r="I40" s="152">
        <f>F40+G40+H40</f>
        <v>0</v>
      </c>
      <c r="J40" s="153" t="str">
        <f>IF(_xlfn.SINGLE(CenaCelkemVypocet)=0,"",I40/_xlfn.SINGLE(CenaCelkemVypocet)*100)</f>
        <v/>
      </c>
    </row>
    <row r="41" spans="1:10" ht="25.5" customHeight="1" x14ac:dyDescent="0.25">
      <c r="A41" s="133">
        <v>3</v>
      </c>
      <c r="B41" s="154" t="s">
        <v>45</v>
      </c>
      <c r="C41" s="144" t="s">
        <v>46</v>
      </c>
      <c r="D41" s="144"/>
      <c r="E41" s="144"/>
      <c r="F41" s="155">
        <f>'00 00 Naklady'!AE31</f>
        <v>0</v>
      </c>
      <c r="G41" s="147">
        <f>'00 00 Naklady'!AF31</f>
        <v>0</v>
      </c>
      <c r="H41" s="147">
        <f>(F41*SazbaDPH1/100)+(G41*SazbaDPH2/100)</f>
        <v>0</v>
      </c>
      <c r="I41" s="147">
        <f>F41+G41+H41</f>
        <v>0</v>
      </c>
      <c r="J41" s="148" t="str">
        <f>IF(_xlfn.SINGLE(CenaCelkemVypocet)=0,"",I41/_xlfn.SINGLE(CenaCelkemVypocet)*100)</f>
        <v/>
      </c>
    </row>
    <row r="42" spans="1:10" ht="25.5" customHeight="1" x14ac:dyDescent="0.25">
      <c r="A42" s="133">
        <v>2</v>
      </c>
      <c r="B42" s="149"/>
      <c r="C42" s="150" t="s">
        <v>47</v>
      </c>
      <c r="D42" s="150"/>
      <c r="E42" s="150"/>
      <c r="F42" s="151"/>
      <c r="G42" s="152"/>
      <c r="H42" s="152">
        <f>(F42*SazbaDPH1/100)+(G42*SazbaDPH2/100)</f>
        <v>0</v>
      </c>
      <c r="I42" s="152"/>
      <c r="J42" s="153"/>
    </row>
    <row r="43" spans="1:10" ht="25.5" customHeight="1" x14ac:dyDescent="0.25">
      <c r="A43" s="133">
        <v>2</v>
      </c>
      <c r="B43" s="149" t="s">
        <v>48</v>
      </c>
      <c r="C43" s="150" t="s">
        <v>42</v>
      </c>
      <c r="D43" s="150"/>
      <c r="E43" s="150"/>
      <c r="F43" s="151">
        <f>'SO 01 D.1.1. Pol'!AE200+'SO 01 D.4.1.1 Pol'!AE382+'SO 01 D.4.1.2 Pol'!AE68+'SO 01 D.4.1.3 Pol'!AE58+'SO 01 D.4.1.4 Pol'!AE86+'SO 01 D.4.2 Pol'!AE44+'SO 01 D.4.3 Pol'!AE137</f>
        <v>0</v>
      </c>
      <c r="G43" s="152">
        <f>'SO 01 D.1.1. Pol'!AF200+'SO 01 D.4.1.1 Pol'!AF382+'SO 01 D.4.1.2 Pol'!AF68+'SO 01 D.4.1.3 Pol'!AF58+'SO 01 D.4.1.4 Pol'!AF86+'SO 01 D.4.2 Pol'!AF44+'SO 01 D.4.3 Pol'!AF137</f>
        <v>0</v>
      </c>
      <c r="H43" s="152">
        <f>(F43*SazbaDPH1/100)+(G43*SazbaDPH2/100)</f>
        <v>0</v>
      </c>
      <c r="I43" s="152">
        <f>F43+G43+H43</f>
        <v>0</v>
      </c>
      <c r="J43" s="153" t="str">
        <f>IF(_xlfn.SINGLE(CenaCelkemVypocet)=0,"",I43/_xlfn.SINGLE(CenaCelkemVypocet)*100)</f>
        <v/>
      </c>
    </row>
    <row r="44" spans="1:10" ht="25.5" customHeight="1" x14ac:dyDescent="0.25">
      <c r="A44" s="133">
        <v>3</v>
      </c>
      <c r="B44" s="154" t="s">
        <v>49</v>
      </c>
      <c r="C44" s="144" t="s">
        <v>50</v>
      </c>
      <c r="D44" s="144"/>
      <c r="E44" s="144"/>
      <c r="F44" s="155">
        <f>'SO 01 D.1.1. Pol'!AE200</f>
        <v>0</v>
      </c>
      <c r="G44" s="147">
        <f>'SO 01 D.1.1. Pol'!AF200</f>
        <v>0</v>
      </c>
      <c r="H44" s="147">
        <f>(F44*SazbaDPH1/100)+(G44*SazbaDPH2/100)</f>
        <v>0</v>
      </c>
      <c r="I44" s="147">
        <f>F44+G44+H44</f>
        <v>0</v>
      </c>
      <c r="J44" s="148" t="str">
        <f>IF(_xlfn.SINGLE(CenaCelkemVypocet)=0,"",I44/_xlfn.SINGLE(CenaCelkemVypocet)*100)</f>
        <v/>
      </c>
    </row>
    <row r="45" spans="1:10" ht="25.5" customHeight="1" x14ac:dyDescent="0.25">
      <c r="A45" s="133">
        <v>3</v>
      </c>
      <c r="B45" s="154" t="s">
        <v>51</v>
      </c>
      <c r="C45" s="144" t="s">
        <v>52</v>
      </c>
      <c r="D45" s="144"/>
      <c r="E45" s="144"/>
      <c r="F45" s="155">
        <f>'SO 01 D.4.1.1 Pol'!AE382</f>
        <v>0</v>
      </c>
      <c r="G45" s="147">
        <f>'SO 01 D.4.1.1 Pol'!AF382</f>
        <v>0</v>
      </c>
      <c r="H45" s="147">
        <f>(F45*SazbaDPH1/100)+(G45*SazbaDPH2/100)</f>
        <v>0</v>
      </c>
      <c r="I45" s="147">
        <f>F45+G45+H45</f>
        <v>0</v>
      </c>
      <c r="J45" s="148" t="str">
        <f>IF(_xlfn.SINGLE(CenaCelkemVypocet)=0,"",I45/_xlfn.SINGLE(CenaCelkemVypocet)*100)</f>
        <v/>
      </c>
    </row>
    <row r="46" spans="1:10" ht="25.5" customHeight="1" x14ac:dyDescent="0.25">
      <c r="A46" s="133">
        <v>3</v>
      </c>
      <c r="B46" s="154" t="s">
        <v>53</v>
      </c>
      <c r="C46" s="144" t="s">
        <v>54</v>
      </c>
      <c r="D46" s="144"/>
      <c r="E46" s="144"/>
      <c r="F46" s="155">
        <f>'SO 01 D.4.1.2 Pol'!AE68</f>
        <v>0</v>
      </c>
      <c r="G46" s="147">
        <f>'SO 01 D.4.1.2 Pol'!AF68</f>
        <v>0</v>
      </c>
      <c r="H46" s="147">
        <f>(F46*SazbaDPH1/100)+(G46*SazbaDPH2/100)</f>
        <v>0</v>
      </c>
      <c r="I46" s="147">
        <f>F46+G46+H46</f>
        <v>0</v>
      </c>
      <c r="J46" s="148" t="str">
        <f>IF(_xlfn.SINGLE(CenaCelkemVypocet)=0,"",I46/_xlfn.SINGLE(CenaCelkemVypocet)*100)</f>
        <v/>
      </c>
    </row>
    <row r="47" spans="1:10" ht="25.5" customHeight="1" x14ac:dyDescent="0.25">
      <c r="A47" s="133">
        <v>3</v>
      </c>
      <c r="B47" s="154" t="s">
        <v>55</v>
      </c>
      <c r="C47" s="144" t="s">
        <v>56</v>
      </c>
      <c r="D47" s="144"/>
      <c r="E47" s="144"/>
      <c r="F47" s="155">
        <f>'SO 01 D.4.1.3 Pol'!AE58</f>
        <v>0</v>
      </c>
      <c r="G47" s="147">
        <f>'SO 01 D.4.1.3 Pol'!AF58</f>
        <v>0</v>
      </c>
      <c r="H47" s="147">
        <f>(F47*SazbaDPH1/100)+(G47*SazbaDPH2/100)</f>
        <v>0</v>
      </c>
      <c r="I47" s="147">
        <f>F47+G47+H47</f>
        <v>0</v>
      </c>
      <c r="J47" s="148" t="str">
        <f>IF(_xlfn.SINGLE(CenaCelkemVypocet)=0,"",I47/_xlfn.SINGLE(CenaCelkemVypocet)*100)</f>
        <v/>
      </c>
    </row>
    <row r="48" spans="1:10" ht="25.5" customHeight="1" x14ac:dyDescent="0.25">
      <c r="A48" s="133">
        <v>3</v>
      </c>
      <c r="B48" s="154" t="s">
        <v>57</v>
      </c>
      <c r="C48" s="144" t="s">
        <v>58</v>
      </c>
      <c r="D48" s="144"/>
      <c r="E48" s="144"/>
      <c r="F48" s="155">
        <f>'SO 01 D.4.1.4 Pol'!AE86</f>
        <v>0</v>
      </c>
      <c r="G48" s="147">
        <f>'SO 01 D.4.1.4 Pol'!AF86</f>
        <v>0</v>
      </c>
      <c r="H48" s="147">
        <f>(F48*SazbaDPH1/100)+(G48*SazbaDPH2/100)</f>
        <v>0</v>
      </c>
      <c r="I48" s="147">
        <f>F48+G48+H48</f>
        <v>0</v>
      </c>
      <c r="J48" s="148" t="str">
        <f>IF(_xlfn.SINGLE(CenaCelkemVypocet)=0,"",I48/_xlfn.SINGLE(CenaCelkemVypocet)*100)</f>
        <v/>
      </c>
    </row>
    <row r="49" spans="1:10" ht="25.5" customHeight="1" x14ac:dyDescent="0.25">
      <c r="A49" s="133">
        <v>3</v>
      </c>
      <c r="B49" s="154" t="s">
        <v>59</v>
      </c>
      <c r="C49" s="144" t="s">
        <v>60</v>
      </c>
      <c r="D49" s="144"/>
      <c r="E49" s="144"/>
      <c r="F49" s="155">
        <f>'SO 01 D.4.2 Pol'!AE44</f>
        <v>0</v>
      </c>
      <c r="G49" s="147">
        <f>'SO 01 D.4.2 Pol'!AF44</f>
        <v>0</v>
      </c>
      <c r="H49" s="147">
        <f>(F49*SazbaDPH1/100)+(G49*SazbaDPH2/100)</f>
        <v>0</v>
      </c>
      <c r="I49" s="147">
        <f>F49+G49+H49</f>
        <v>0</v>
      </c>
      <c r="J49" s="148" t="str">
        <f>IF(_xlfn.SINGLE(CenaCelkemVypocet)=0,"",I49/_xlfn.SINGLE(CenaCelkemVypocet)*100)</f>
        <v/>
      </c>
    </row>
    <row r="50" spans="1:10" ht="25.5" customHeight="1" x14ac:dyDescent="0.25">
      <c r="A50" s="133">
        <v>3</v>
      </c>
      <c r="B50" s="154" t="s">
        <v>61</v>
      </c>
      <c r="C50" s="144" t="s">
        <v>62</v>
      </c>
      <c r="D50" s="144"/>
      <c r="E50" s="144"/>
      <c r="F50" s="155">
        <f>'SO 01 D.4.3 Pol'!AE137</f>
        <v>0</v>
      </c>
      <c r="G50" s="147">
        <f>'SO 01 D.4.3 Pol'!AF137</f>
        <v>0</v>
      </c>
      <c r="H50" s="147">
        <f>(F50*SazbaDPH1/100)+(G50*SazbaDPH2/100)</f>
        <v>0</v>
      </c>
      <c r="I50" s="147">
        <f>F50+G50+H50</f>
        <v>0</v>
      </c>
      <c r="J50" s="148" t="str">
        <f>IF(_xlfn.SINGLE(CenaCelkemVypocet)=0,"",I50/_xlfn.SINGLE(CenaCelkemVypocet)*100)</f>
        <v/>
      </c>
    </row>
    <row r="51" spans="1:10" ht="25.5" customHeight="1" x14ac:dyDescent="0.25">
      <c r="A51" s="133"/>
      <c r="B51" s="156" t="s">
        <v>63</v>
      </c>
      <c r="C51" s="157"/>
      <c r="D51" s="157"/>
      <c r="E51" s="158"/>
      <c r="F51" s="159">
        <f>SUMIF(A39:A50,"=1",F39:F50)</f>
        <v>0</v>
      </c>
      <c r="G51" s="160">
        <f>SUMIF(A39:A50,"=1",G39:G50)</f>
        <v>0</v>
      </c>
      <c r="H51" s="160">
        <f>SUMIF(A39:A50,"=1",H39:H50)</f>
        <v>0</v>
      </c>
      <c r="I51" s="160">
        <f>SUMIF(A39:A50,"=1",I39:I50)</f>
        <v>0</v>
      </c>
      <c r="J51" s="161">
        <f>SUMIF(A39:A50,"=1",J39:J50)</f>
        <v>0</v>
      </c>
    </row>
    <row r="53" spans="1:10" x14ac:dyDescent="0.25">
      <c r="A53" t="s">
        <v>65</v>
      </c>
      <c r="B53" t="s">
        <v>66</v>
      </c>
    </row>
    <row r="54" spans="1:10" x14ac:dyDescent="0.25">
      <c r="A54" t="s">
        <v>67</v>
      </c>
      <c r="B54" t="s">
        <v>68</v>
      </c>
    </row>
    <row r="55" spans="1:10" x14ac:dyDescent="0.25">
      <c r="A55" t="s">
        <v>69</v>
      </c>
      <c r="B55" t="s">
        <v>70</v>
      </c>
    </row>
    <row r="56" spans="1:10" x14ac:dyDescent="0.25">
      <c r="A56" t="s">
        <v>67</v>
      </c>
      <c r="B56" t="s">
        <v>71</v>
      </c>
    </row>
    <row r="57" spans="1:10" x14ac:dyDescent="0.25">
      <c r="A57" t="s">
        <v>69</v>
      </c>
      <c r="B57" t="s">
        <v>72</v>
      </c>
    </row>
    <row r="58" spans="1:10" x14ac:dyDescent="0.25">
      <c r="A58" t="s">
        <v>69</v>
      </c>
      <c r="B58" t="s">
        <v>73</v>
      </c>
    </row>
    <row r="59" spans="1:10" x14ac:dyDescent="0.25">
      <c r="A59" t="s">
        <v>69</v>
      </c>
      <c r="B59" t="s">
        <v>74</v>
      </c>
    </row>
    <row r="60" spans="1:10" x14ac:dyDescent="0.25">
      <c r="A60" t="s">
        <v>69</v>
      </c>
      <c r="B60" t="s">
        <v>75</v>
      </c>
    </row>
    <row r="61" spans="1:10" x14ac:dyDescent="0.25">
      <c r="A61" t="s">
        <v>69</v>
      </c>
      <c r="B61" t="s">
        <v>76</v>
      </c>
    </row>
    <row r="62" spans="1:10" x14ac:dyDescent="0.25">
      <c r="A62" t="s">
        <v>69</v>
      </c>
      <c r="B62" t="s">
        <v>77</v>
      </c>
    </row>
    <row r="63" spans="1:10" x14ac:dyDescent="0.25">
      <c r="A63" t="s">
        <v>69</v>
      </c>
      <c r="B63" t="s">
        <v>78</v>
      </c>
    </row>
    <row r="66" spans="1:10" ht="15.6" x14ac:dyDescent="0.3">
      <c r="B66" s="172" t="s">
        <v>79</v>
      </c>
    </row>
    <row r="68" spans="1:10" ht="25.5" customHeight="1" x14ac:dyDescent="0.25">
      <c r="A68" s="174"/>
      <c r="B68" s="177" t="s">
        <v>17</v>
      </c>
      <c r="C68" s="177" t="s">
        <v>5</v>
      </c>
      <c r="D68" s="178"/>
      <c r="E68" s="178"/>
      <c r="F68" s="179" t="s">
        <v>80</v>
      </c>
      <c r="G68" s="179"/>
      <c r="H68" s="179"/>
      <c r="I68" s="179" t="s">
        <v>29</v>
      </c>
      <c r="J68" s="179" t="s">
        <v>0</v>
      </c>
    </row>
    <row r="69" spans="1:10" ht="36.75" customHeight="1" x14ac:dyDescent="0.25">
      <c r="A69" s="175"/>
      <c r="B69" s="180" t="s">
        <v>81</v>
      </c>
      <c r="C69" s="181" t="s">
        <v>82</v>
      </c>
      <c r="D69" s="182"/>
      <c r="E69" s="182"/>
      <c r="F69" s="189" t="s">
        <v>24</v>
      </c>
      <c r="G69" s="190"/>
      <c r="H69" s="190"/>
      <c r="I69" s="190">
        <f>'SO 01 D.1.1. Pol'!G8</f>
        <v>0</v>
      </c>
      <c r="J69" s="186" t="str">
        <f>IF(I107=0,"",I69/I107*100)</f>
        <v/>
      </c>
    </row>
    <row r="70" spans="1:10" ht="36.75" customHeight="1" x14ac:dyDescent="0.25">
      <c r="A70" s="175"/>
      <c r="B70" s="180" t="s">
        <v>83</v>
      </c>
      <c r="C70" s="181" t="s">
        <v>84</v>
      </c>
      <c r="D70" s="182"/>
      <c r="E70" s="182"/>
      <c r="F70" s="189" t="s">
        <v>24</v>
      </c>
      <c r="G70" s="190"/>
      <c r="H70" s="190"/>
      <c r="I70" s="190">
        <f>'SO 01 D.1.1. Pol'!G15</f>
        <v>0</v>
      </c>
      <c r="J70" s="186" t="str">
        <f>IF(I107=0,"",I70/I107*100)</f>
        <v/>
      </c>
    </row>
    <row r="71" spans="1:10" ht="36.75" customHeight="1" x14ac:dyDescent="0.25">
      <c r="A71" s="175"/>
      <c r="B71" s="180" t="s">
        <v>85</v>
      </c>
      <c r="C71" s="181" t="s">
        <v>86</v>
      </c>
      <c r="D71" s="182"/>
      <c r="E71" s="182"/>
      <c r="F71" s="189" t="s">
        <v>24</v>
      </c>
      <c r="G71" s="190"/>
      <c r="H71" s="190"/>
      <c r="I71" s="190">
        <f>'SO 01 D.1.1. Pol'!G22</f>
        <v>0</v>
      </c>
      <c r="J71" s="186" t="str">
        <f>IF(I107=0,"",I71/I107*100)</f>
        <v/>
      </c>
    </row>
    <row r="72" spans="1:10" ht="36.75" customHeight="1" x14ac:dyDescent="0.25">
      <c r="A72" s="175"/>
      <c r="B72" s="180" t="s">
        <v>87</v>
      </c>
      <c r="C72" s="181" t="s">
        <v>88</v>
      </c>
      <c r="D72" s="182"/>
      <c r="E72" s="182"/>
      <c r="F72" s="189" t="s">
        <v>24</v>
      </c>
      <c r="G72" s="190"/>
      <c r="H72" s="190"/>
      <c r="I72" s="190">
        <f>'SO 01 D.1.1. Pol'!G35</f>
        <v>0</v>
      </c>
      <c r="J72" s="186" t="str">
        <f>IF(I107=0,"",I72/I107*100)</f>
        <v/>
      </c>
    </row>
    <row r="73" spans="1:10" ht="36.75" customHeight="1" x14ac:dyDescent="0.25">
      <c r="A73" s="175"/>
      <c r="B73" s="180" t="s">
        <v>89</v>
      </c>
      <c r="C73" s="181" t="s">
        <v>90</v>
      </c>
      <c r="D73" s="182"/>
      <c r="E73" s="182"/>
      <c r="F73" s="189" t="s">
        <v>24</v>
      </c>
      <c r="G73" s="190"/>
      <c r="H73" s="190"/>
      <c r="I73" s="190">
        <f>'SO 01 D.4.1.1 Pol'!G8</f>
        <v>0</v>
      </c>
      <c r="J73" s="186" t="str">
        <f>IF(I107=0,"",I73/I107*100)</f>
        <v/>
      </c>
    </row>
    <row r="74" spans="1:10" ht="36.75" customHeight="1" x14ac:dyDescent="0.25">
      <c r="A74" s="175"/>
      <c r="B74" s="180" t="s">
        <v>91</v>
      </c>
      <c r="C74" s="181" t="s">
        <v>92</v>
      </c>
      <c r="D74" s="182"/>
      <c r="E74" s="182"/>
      <c r="F74" s="189" t="s">
        <v>24</v>
      </c>
      <c r="G74" s="190"/>
      <c r="H74" s="190"/>
      <c r="I74" s="190">
        <f>'SO 01 D.4.1.1 Pol'!G31</f>
        <v>0</v>
      </c>
      <c r="J74" s="186" t="str">
        <f>IF(I107=0,"",I74/I107*100)</f>
        <v/>
      </c>
    </row>
    <row r="75" spans="1:10" ht="36.75" customHeight="1" x14ac:dyDescent="0.25">
      <c r="A75" s="175"/>
      <c r="B75" s="180" t="s">
        <v>93</v>
      </c>
      <c r="C75" s="181" t="s">
        <v>94</v>
      </c>
      <c r="D75" s="182"/>
      <c r="E75" s="182"/>
      <c r="F75" s="189" t="s">
        <v>24</v>
      </c>
      <c r="G75" s="190"/>
      <c r="H75" s="190"/>
      <c r="I75" s="190">
        <f>'SO 01 D.1.1. Pol'!G52</f>
        <v>0</v>
      </c>
      <c r="J75" s="186" t="str">
        <f>IF(I107=0,"",I75/I107*100)</f>
        <v/>
      </c>
    </row>
    <row r="76" spans="1:10" ht="36.75" customHeight="1" x14ac:dyDescent="0.25">
      <c r="A76" s="175"/>
      <c r="B76" s="180" t="s">
        <v>95</v>
      </c>
      <c r="C76" s="181" t="s">
        <v>96</v>
      </c>
      <c r="D76" s="182"/>
      <c r="E76" s="182"/>
      <c r="F76" s="189" t="s">
        <v>24</v>
      </c>
      <c r="G76" s="190"/>
      <c r="H76" s="190"/>
      <c r="I76" s="190">
        <f>'SO 01 D.1.1. Pol'!G58</f>
        <v>0</v>
      </c>
      <c r="J76" s="186" t="str">
        <f>IF(I107=0,"",I76/I107*100)</f>
        <v/>
      </c>
    </row>
    <row r="77" spans="1:10" ht="36.75" customHeight="1" x14ac:dyDescent="0.25">
      <c r="A77" s="175"/>
      <c r="B77" s="180" t="s">
        <v>97</v>
      </c>
      <c r="C77" s="181" t="s">
        <v>98</v>
      </c>
      <c r="D77" s="182"/>
      <c r="E77" s="182"/>
      <c r="F77" s="189" t="s">
        <v>24</v>
      </c>
      <c r="G77" s="190"/>
      <c r="H77" s="190"/>
      <c r="I77" s="190">
        <f>'SO 01 D.1.1. Pol'!G86</f>
        <v>0</v>
      </c>
      <c r="J77" s="186" t="str">
        <f>IF(I107=0,"",I77/I107*100)</f>
        <v/>
      </c>
    </row>
    <row r="78" spans="1:10" ht="36.75" customHeight="1" x14ac:dyDescent="0.25">
      <c r="A78" s="175"/>
      <c r="B78" s="180" t="s">
        <v>99</v>
      </c>
      <c r="C78" s="181" t="s">
        <v>100</v>
      </c>
      <c r="D78" s="182"/>
      <c r="E78" s="182"/>
      <c r="F78" s="189" t="s">
        <v>24</v>
      </c>
      <c r="G78" s="190"/>
      <c r="H78" s="190"/>
      <c r="I78" s="190">
        <f>'SO 01 D.1.1. Pol'!G110</f>
        <v>0</v>
      </c>
      <c r="J78" s="186" t="str">
        <f>IF(I107=0,"",I78/I107*100)</f>
        <v/>
      </c>
    </row>
    <row r="79" spans="1:10" ht="36.75" customHeight="1" x14ac:dyDescent="0.25">
      <c r="A79" s="175"/>
      <c r="B79" s="180" t="s">
        <v>101</v>
      </c>
      <c r="C79" s="181" t="s">
        <v>102</v>
      </c>
      <c r="D79" s="182"/>
      <c r="E79" s="182"/>
      <c r="F79" s="189" t="s">
        <v>25</v>
      </c>
      <c r="G79" s="190"/>
      <c r="H79" s="190"/>
      <c r="I79" s="190">
        <f>'SO 01 D.4.2 Pol'!G8</f>
        <v>0</v>
      </c>
      <c r="J79" s="186" t="str">
        <f>IF(I107=0,"",I79/I107*100)</f>
        <v/>
      </c>
    </row>
    <row r="80" spans="1:10" ht="36.75" customHeight="1" x14ac:dyDescent="0.25">
      <c r="A80" s="175"/>
      <c r="B80" s="180" t="s">
        <v>103</v>
      </c>
      <c r="C80" s="181" t="s">
        <v>90</v>
      </c>
      <c r="D80" s="182"/>
      <c r="E80" s="182"/>
      <c r="F80" s="189" t="s">
        <v>25</v>
      </c>
      <c r="G80" s="190"/>
      <c r="H80" s="190"/>
      <c r="I80" s="190">
        <f>'SO 01 D.4.2 Pol'!G29</f>
        <v>0</v>
      </c>
      <c r="J80" s="186" t="str">
        <f>IF(I107=0,"",I80/I107*100)</f>
        <v/>
      </c>
    </row>
    <row r="81" spans="1:10" ht="36.75" customHeight="1" x14ac:dyDescent="0.25">
      <c r="A81" s="175"/>
      <c r="B81" s="180" t="s">
        <v>104</v>
      </c>
      <c r="C81" s="181" t="s">
        <v>105</v>
      </c>
      <c r="D81" s="182"/>
      <c r="E81" s="182"/>
      <c r="F81" s="189" t="s">
        <v>25</v>
      </c>
      <c r="G81" s="190"/>
      <c r="H81" s="190"/>
      <c r="I81" s="190">
        <f>'SO 01 D.4.1.1 Pol'!G51</f>
        <v>0</v>
      </c>
      <c r="J81" s="186" t="str">
        <f>IF(I107=0,"",I81/I107*100)</f>
        <v/>
      </c>
    </row>
    <row r="82" spans="1:10" ht="36.75" customHeight="1" x14ac:dyDescent="0.25">
      <c r="A82" s="175"/>
      <c r="B82" s="180" t="s">
        <v>106</v>
      </c>
      <c r="C82" s="181" t="s">
        <v>107</v>
      </c>
      <c r="D82" s="182"/>
      <c r="E82" s="182"/>
      <c r="F82" s="189" t="s">
        <v>25</v>
      </c>
      <c r="G82" s="190"/>
      <c r="H82" s="190"/>
      <c r="I82" s="190">
        <f>'SO 01 D.4.1.1 Pol'!G91</f>
        <v>0</v>
      </c>
      <c r="J82" s="186" t="str">
        <f>IF(I107=0,"",I82/I107*100)</f>
        <v/>
      </c>
    </row>
    <row r="83" spans="1:10" ht="36.75" customHeight="1" x14ac:dyDescent="0.25">
      <c r="A83" s="175"/>
      <c r="B83" s="180" t="s">
        <v>108</v>
      </c>
      <c r="C83" s="181" t="s">
        <v>109</v>
      </c>
      <c r="D83" s="182"/>
      <c r="E83" s="182"/>
      <c r="F83" s="189" t="s">
        <v>25</v>
      </c>
      <c r="G83" s="190"/>
      <c r="H83" s="190"/>
      <c r="I83" s="190">
        <f>'SO 01 D.4.1.2 Pol'!G8</f>
        <v>0</v>
      </c>
      <c r="J83" s="186" t="str">
        <f>IF(I107=0,"",I83/I107*100)</f>
        <v/>
      </c>
    </row>
    <row r="84" spans="1:10" ht="36.75" customHeight="1" x14ac:dyDescent="0.25">
      <c r="A84" s="175"/>
      <c r="B84" s="180" t="s">
        <v>110</v>
      </c>
      <c r="C84" s="181" t="s">
        <v>90</v>
      </c>
      <c r="D84" s="182"/>
      <c r="E84" s="182"/>
      <c r="F84" s="189" t="s">
        <v>25</v>
      </c>
      <c r="G84" s="190"/>
      <c r="H84" s="190"/>
      <c r="I84" s="190">
        <f>'SO 01 D.4.1.2 Pol'!G11</f>
        <v>0</v>
      </c>
      <c r="J84" s="186" t="str">
        <f>IF(I107=0,"",I84/I107*100)</f>
        <v/>
      </c>
    </row>
    <row r="85" spans="1:10" ht="36.75" customHeight="1" x14ac:dyDescent="0.25">
      <c r="A85" s="175"/>
      <c r="B85" s="180" t="s">
        <v>111</v>
      </c>
      <c r="C85" s="181" t="s">
        <v>90</v>
      </c>
      <c r="D85" s="182"/>
      <c r="E85" s="182"/>
      <c r="F85" s="189" t="s">
        <v>25</v>
      </c>
      <c r="G85" s="190"/>
      <c r="H85" s="190"/>
      <c r="I85" s="190">
        <f>'SO 01 D.4.1.3 Pol'!G8</f>
        <v>0</v>
      </c>
      <c r="J85" s="186" t="str">
        <f>IF(I107=0,"",I85/I107*100)</f>
        <v/>
      </c>
    </row>
    <row r="86" spans="1:10" ht="36.75" customHeight="1" x14ac:dyDescent="0.25">
      <c r="A86" s="175"/>
      <c r="B86" s="180" t="s">
        <v>112</v>
      </c>
      <c r="C86" s="181" t="s">
        <v>113</v>
      </c>
      <c r="D86" s="182"/>
      <c r="E86" s="182"/>
      <c r="F86" s="189" t="s">
        <v>25</v>
      </c>
      <c r="G86" s="190"/>
      <c r="H86" s="190"/>
      <c r="I86" s="190">
        <f>'SO 01 D.4.1.4 Pol'!G8</f>
        <v>0</v>
      </c>
      <c r="J86" s="186" t="str">
        <f>IF(I107=0,"",I86/I107*100)</f>
        <v/>
      </c>
    </row>
    <row r="87" spans="1:10" ht="36.75" customHeight="1" x14ac:dyDescent="0.25">
      <c r="A87" s="175"/>
      <c r="B87" s="180" t="s">
        <v>114</v>
      </c>
      <c r="C87" s="181" t="s">
        <v>109</v>
      </c>
      <c r="D87" s="182"/>
      <c r="E87" s="182"/>
      <c r="F87" s="189" t="s">
        <v>25</v>
      </c>
      <c r="G87" s="190"/>
      <c r="H87" s="190"/>
      <c r="I87" s="190">
        <f>'SO 01 D.4.1.4 Pol'!G31</f>
        <v>0</v>
      </c>
      <c r="J87" s="186" t="str">
        <f>IF(I107=0,"",I87/I107*100)</f>
        <v/>
      </c>
    </row>
    <row r="88" spans="1:10" ht="36.75" customHeight="1" x14ac:dyDescent="0.25">
      <c r="A88" s="175"/>
      <c r="B88" s="180" t="s">
        <v>115</v>
      </c>
      <c r="C88" s="181" t="s">
        <v>116</v>
      </c>
      <c r="D88" s="182"/>
      <c r="E88" s="182"/>
      <c r="F88" s="189" t="s">
        <v>25</v>
      </c>
      <c r="G88" s="190"/>
      <c r="H88" s="190"/>
      <c r="I88" s="190">
        <f>'SO 01 D.4.1.1 Pol'!G102+'SO 01 D.4.1.2 Pol'!G18+'SO 01 D.4.1.3 Pol'!G15+'SO 01 D.4.1.4 Pol'!G46</f>
        <v>0</v>
      </c>
      <c r="J88" s="186" t="str">
        <f>IF(I107=0,"",I88/I107*100)</f>
        <v/>
      </c>
    </row>
    <row r="89" spans="1:10" ht="36.75" customHeight="1" x14ac:dyDescent="0.25">
      <c r="A89" s="175"/>
      <c r="B89" s="180" t="s">
        <v>117</v>
      </c>
      <c r="C89" s="181" t="s">
        <v>118</v>
      </c>
      <c r="D89" s="182"/>
      <c r="E89" s="182"/>
      <c r="F89" s="189" t="s">
        <v>25</v>
      </c>
      <c r="G89" s="190"/>
      <c r="H89" s="190"/>
      <c r="I89" s="190">
        <f>'SO 01 D.4.1.2 Pol'!G29+'SO 01 D.4.1.3 Pol'!G20+'SO 01 D.4.1.4 Pol'!G57</f>
        <v>0</v>
      </c>
      <c r="J89" s="186" t="str">
        <f>IF(I107=0,"",I89/I107*100)</f>
        <v/>
      </c>
    </row>
    <row r="90" spans="1:10" ht="36.75" customHeight="1" x14ac:dyDescent="0.25">
      <c r="A90" s="175"/>
      <c r="B90" s="180" t="s">
        <v>119</v>
      </c>
      <c r="C90" s="181" t="s">
        <v>120</v>
      </c>
      <c r="D90" s="182"/>
      <c r="E90" s="182"/>
      <c r="F90" s="189" t="s">
        <v>25</v>
      </c>
      <c r="G90" s="190"/>
      <c r="H90" s="190"/>
      <c r="I90" s="190">
        <f>'SO 01 D.4.1.1 Pol'!G164</f>
        <v>0</v>
      </c>
      <c r="J90" s="186" t="str">
        <f>IF(I107=0,"",I90/I107*100)</f>
        <v/>
      </c>
    </row>
    <row r="91" spans="1:10" ht="36.75" customHeight="1" x14ac:dyDescent="0.25">
      <c r="A91" s="175"/>
      <c r="B91" s="180" t="s">
        <v>121</v>
      </c>
      <c r="C91" s="181" t="s">
        <v>122</v>
      </c>
      <c r="D91" s="182"/>
      <c r="E91" s="182"/>
      <c r="F91" s="189" t="s">
        <v>25</v>
      </c>
      <c r="G91" s="190"/>
      <c r="H91" s="190"/>
      <c r="I91" s="190">
        <f>'SO 01 D.4.1.1 Pol'!G192</f>
        <v>0</v>
      </c>
      <c r="J91" s="186" t="str">
        <f>IF(I107=0,"",I91/I107*100)</f>
        <v/>
      </c>
    </row>
    <row r="92" spans="1:10" ht="36.75" customHeight="1" x14ac:dyDescent="0.25">
      <c r="A92" s="175"/>
      <c r="B92" s="180" t="s">
        <v>123</v>
      </c>
      <c r="C92" s="181" t="s">
        <v>124</v>
      </c>
      <c r="D92" s="182"/>
      <c r="E92" s="182"/>
      <c r="F92" s="189" t="s">
        <v>25</v>
      </c>
      <c r="G92" s="190"/>
      <c r="H92" s="190"/>
      <c r="I92" s="190">
        <f>'SO 01 D.4.1.1 Pol'!G213</f>
        <v>0</v>
      </c>
      <c r="J92" s="186" t="str">
        <f>IF(I107=0,"",I92/I107*100)</f>
        <v/>
      </c>
    </row>
    <row r="93" spans="1:10" ht="36.75" customHeight="1" x14ac:dyDescent="0.25">
      <c r="A93" s="175"/>
      <c r="B93" s="180" t="s">
        <v>125</v>
      </c>
      <c r="C93" s="181" t="s">
        <v>126</v>
      </c>
      <c r="D93" s="182"/>
      <c r="E93" s="182"/>
      <c r="F93" s="189" t="s">
        <v>25</v>
      </c>
      <c r="G93" s="190"/>
      <c r="H93" s="190"/>
      <c r="I93" s="190">
        <f>'SO 01 D.4.1.1 Pol'!G238</f>
        <v>0</v>
      </c>
      <c r="J93" s="186" t="str">
        <f>IF(I107=0,"",I93/I107*100)</f>
        <v/>
      </c>
    </row>
    <row r="94" spans="1:10" ht="36.75" customHeight="1" x14ac:dyDescent="0.25">
      <c r="A94" s="175"/>
      <c r="B94" s="180" t="s">
        <v>127</v>
      </c>
      <c r="C94" s="181" t="s">
        <v>128</v>
      </c>
      <c r="D94" s="182"/>
      <c r="E94" s="182"/>
      <c r="F94" s="189" t="s">
        <v>25</v>
      </c>
      <c r="G94" s="190"/>
      <c r="H94" s="190"/>
      <c r="I94" s="190">
        <f>'SO 01 D.1.1. Pol'!G117</f>
        <v>0</v>
      </c>
      <c r="J94" s="186" t="str">
        <f>IF(I107=0,"",I94/I107*100)</f>
        <v/>
      </c>
    </row>
    <row r="95" spans="1:10" ht="36.75" customHeight="1" x14ac:dyDescent="0.25">
      <c r="A95" s="175"/>
      <c r="B95" s="180" t="s">
        <v>129</v>
      </c>
      <c r="C95" s="181" t="s">
        <v>130</v>
      </c>
      <c r="D95" s="182"/>
      <c r="E95" s="182"/>
      <c r="F95" s="189" t="s">
        <v>25</v>
      </c>
      <c r="G95" s="190"/>
      <c r="H95" s="190"/>
      <c r="I95" s="190">
        <f>'SO 01 D.1.1. Pol'!G142</f>
        <v>0</v>
      </c>
      <c r="J95" s="186" t="str">
        <f>IF(I107=0,"",I95/I107*100)</f>
        <v/>
      </c>
    </row>
    <row r="96" spans="1:10" ht="36.75" customHeight="1" x14ac:dyDescent="0.25">
      <c r="A96" s="175"/>
      <c r="B96" s="180" t="s">
        <v>131</v>
      </c>
      <c r="C96" s="181" t="s">
        <v>90</v>
      </c>
      <c r="D96" s="182"/>
      <c r="E96" s="182"/>
      <c r="F96" s="189" t="s">
        <v>26</v>
      </c>
      <c r="G96" s="190"/>
      <c r="H96" s="190"/>
      <c r="I96" s="190">
        <f>'SO 01 D.4.1.4 Pol'!G76</f>
        <v>0</v>
      </c>
      <c r="J96" s="186" t="str">
        <f>IF(I107=0,"",I96/I107*100)</f>
        <v/>
      </c>
    </row>
    <row r="97" spans="1:10" ht="36.75" customHeight="1" x14ac:dyDescent="0.25">
      <c r="A97" s="175"/>
      <c r="B97" s="180" t="s">
        <v>132</v>
      </c>
      <c r="C97" s="181" t="s">
        <v>133</v>
      </c>
      <c r="D97" s="182"/>
      <c r="E97" s="182"/>
      <c r="F97" s="189" t="s">
        <v>26</v>
      </c>
      <c r="G97" s="190"/>
      <c r="H97" s="190"/>
      <c r="I97" s="190">
        <f>'SO 01 D.4.1.1 Pol'!G272</f>
        <v>0</v>
      </c>
      <c r="J97" s="186" t="str">
        <f>IF(I107=0,"",I97/I107*100)</f>
        <v/>
      </c>
    </row>
    <row r="98" spans="1:10" ht="36.75" customHeight="1" x14ac:dyDescent="0.25">
      <c r="A98" s="175"/>
      <c r="B98" s="180" t="s">
        <v>134</v>
      </c>
      <c r="C98" s="181" t="s">
        <v>135</v>
      </c>
      <c r="D98" s="182"/>
      <c r="E98" s="182"/>
      <c r="F98" s="189" t="s">
        <v>26</v>
      </c>
      <c r="G98" s="190"/>
      <c r="H98" s="190"/>
      <c r="I98" s="190">
        <f>'SO 01 D.4.2 Pol'!G32</f>
        <v>0</v>
      </c>
      <c r="J98" s="186" t="str">
        <f>IF(I107=0,"",I98/I107*100)</f>
        <v/>
      </c>
    </row>
    <row r="99" spans="1:10" ht="36.75" customHeight="1" x14ac:dyDescent="0.25">
      <c r="A99" s="175"/>
      <c r="B99" s="180" t="s">
        <v>136</v>
      </c>
      <c r="C99" s="181" t="s">
        <v>137</v>
      </c>
      <c r="D99" s="182"/>
      <c r="E99" s="182"/>
      <c r="F99" s="189" t="s">
        <v>26</v>
      </c>
      <c r="G99" s="190"/>
      <c r="H99" s="190"/>
      <c r="I99" s="190">
        <f>'SO 01 D.4.3 Pol'!G8</f>
        <v>0</v>
      </c>
      <c r="J99" s="186" t="str">
        <f>IF(I107=0,"",I99/I107*100)</f>
        <v/>
      </c>
    </row>
    <row r="100" spans="1:10" ht="36.75" customHeight="1" x14ac:dyDescent="0.25">
      <c r="A100" s="175"/>
      <c r="B100" s="180" t="s">
        <v>138</v>
      </c>
      <c r="C100" s="181" t="s">
        <v>139</v>
      </c>
      <c r="D100" s="182"/>
      <c r="E100" s="182"/>
      <c r="F100" s="189" t="s">
        <v>26</v>
      </c>
      <c r="G100" s="190"/>
      <c r="H100" s="190"/>
      <c r="I100" s="190">
        <f>'SO 01 D.4.3 Pol'!G57</f>
        <v>0</v>
      </c>
      <c r="J100" s="186" t="str">
        <f>IF(I107=0,"",I100/I107*100)</f>
        <v/>
      </c>
    </row>
    <row r="101" spans="1:10" ht="36.75" customHeight="1" x14ac:dyDescent="0.25">
      <c r="A101" s="175"/>
      <c r="B101" s="180" t="s">
        <v>140</v>
      </c>
      <c r="C101" s="181" t="s">
        <v>141</v>
      </c>
      <c r="D101" s="182"/>
      <c r="E101" s="182"/>
      <c r="F101" s="189" t="s">
        <v>26</v>
      </c>
      <c r="G101" s="190"/>
      <c r="H101" s="190"/>
      <c r="I101" s="190">
        <f>'SO 01 D.4.3 Pol'!G68</f>
        <v>0</v>
      </c>
      <c r="J101" s="186" t="str">
        <f>IF(I107=0,"",I101/I107*100)</f>
        <v/>
      </c>
    </row>
    <row r="102" spans="1:10" ht="36.75" customHeight="1" x14ac:dyDescent="0.25">
      <c r="A102" s="175"/>
      <c r="B102" s="180" t="s">
        <v>142</v>
      </c>
      <c r="C102" s="181" t="s">
        <v>143</v>
      </c>
      <c r="D102" s="182"/>
      <c r="E102" s="182"/>
      <c r="F102" s="189" t="s">
        <v>26</v>
      </c>
      <c r="G102" s="190"/>
      <c r="H102" s="190"/>
      <c r="I102" s="190">
        <f>'SO 01 D.4.3 Pol'!G76</f>
        <v>0</v>
      </c>
      <c r="J102" s="186" t="str">
        <f>IF(I107=0,"",I102/I107*100)</f>
        <v/>
      </c>
    </row>
    <row r="103" spans="1:10" ht="36.75" customHeight="1" x14ac:dyDescent="0.25">
      <c r="A103" s="175"/>
      <c r="B103" s="180" t="s">
        <v>144</v>
      </c>
      <c r="C103" s="181" t="s">
        <v>145</v>
      </c>
      <c r="D103" s="182"/>
      <c r="E103" s="182"/>
      <c r="F103" s="189" t="s">
        <v>26</v>
      </c>
      <c r="G103" s="190"/>
      <c r="H103" s="190"/>
      <c r="I103" s="190">
        <f>'SO 01 D.4.3 Pol'!G115</f>
        <v>0</v>
      </c>
      <c r="J103" s="186" t="str">
        <f>IF(I107=0,"",I103/I107*100)</f>
        <v/>
      </c>
    </row>
    <row r="104" spans="1:10" ht="36.75" customHeight="1" x14ac:dyDescent="0.25">
      <c r="A104" s="175"/>
      <c r="B104" s="180" t="s">
        <v>146</v>
      </c>
      <c r="C104" s="181" t="s">
        <v>147</v>
      </c>
      <c r="D104" s="182"/>
      <c r="E104" s="182"/>
      <c r="F104" s="189" t="s">
        <v>148</v>
      </c>
      <c r="G104" s="190"/>
      <c r="H104" s="190"/>
      <c r="I104" s="190">
        <f>'SO 01 D.1.1. Pol'!G161</f>
        <v>0</v>
      </c>
      <c r="J104" s="186" t="str">
        <f>IF(I107=0,"",I104/I107*100)</f>
        <v/>
      </c>
    </row>
    <row r="105" spans="1:10" ht="36.75" customHeight="1" x14ac:dyDescent="0.25">
      <c r="A105" s="175"/>
      <c r="B105" s="180" t="s">
        <v>149</v>
      </c>
      <c r="C105" s="181" t="s">
        <v>27</v>
      </c>
      <c r="D105" s="182"/>
      <c r="E105" s="182"/>
      <c r="F105" s="189" t="s">
        <v>149</v>
      </c>
      <c r="G105" s="190"/>
      <c r="H105" s="190"/>
      <c r="I105" s="190">
        <f>'00 00 Naklady'!G8</f>
        <v>0</v>
      </c>
      <c r="J105" s="186" t="str">
        <f>IF(I107=0,"",I105/I107*100)</f>
        <v/>
      </c>
    </row>
    <row r="106" spans="1:10" ht="36.75" customHeight="1" x14ac:dyDescent="0.25">
      <c r="A106" s="175"/>
      <c r="B106" s="180" t="s">
        <v>150</v>
      </c>
      <c r="C106" s="181" t="s">
        <v>28</v>
      </c>
      <c r="D106" s="182"/>
      <c r="E106" s="182"/>
      <c r="F106" s="189" t="s">
        <v>150</v>
      </c>
      <c r="G106" s="190"/>
      <c r="H106" s="190"/>
      <c r="I106" s="190">
        <f>'00 00 Naklady'!G20+'SO 01 D.4.1.1 Pol'!G352</f>
        <v>0</v>
      </c>
      <c r="J106" s="186" t="str">
        <f>IF(I107=0,"",I106/I107*100)</f>
        <v/>
      </c>
    </row>
    <row r="107" spans="1:10" ht="25.5" customHeight="1" x14ac:dyDescent="0.25">
      <c r="A107" s="176"/>
      <c r="B107" s="183" t="s">
        <v>1</v>
      </c>
      <c r="C107" s="184"/>
      <c r="D107" s="185"/>
      <c r="E107" s="185"/>
      <c r="F107" s="191"/>
      <c r="G107" s="192"/>
      <c r="H107" s="192"/>
      <c r="I107" s="192">
        <f>SUM(I69:I106)</f>
        <v>0</v>
      </c>
      <c r="J107" s="187">
        <f>SUM(J69:J106)</f>
        <v>0</v>
      </c>
    </row>
    <row r="108" spans="1:10" x14ac:dyDescent="0.25">
      <c r="F108" s="132"/>
      <c r="G108" s="132"/>
      <c r="H108" s="132"/>
      <c r="I108" s="132"/>
      <c r="J108" s="188"/>
    </row>
    <row r="109" spans="1:10" x14ac:dyDescent="0.25">
      <c r="F109" s="132"/>
      <c r="G109" s="132"/>
      <c r="H109" s="132"/>
      <c r="I109" s="132"/>
      <c r="J109" s="188"/>
    </row>
    <row r="110" spans="1:10" x14ac:dyDescent="0.25">
      <c r="F110" s="132"/>
      <c r="G110" s="132"/>
      <c r="H110" s="132"/>
      <c r="I110" s="132"/>
      <c r="J110" s="188"/>
    </row>
  </sheetData>
  <sheetProtection algorithmName="SHA-512" hashValue="AmekzdYfyV72dmNnDwnVZ3ckLItYMztRZ/lzPNxCboaWO1SUhOx4jxb3S0UDq0q5SzLeeVzvSjuGqiLVF5FiMw==" saltValue="z6qmC8TMcwaiWc9Z5v5yb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2">
    <mergeCell ref="C106:E106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2A063-4A18-40F9-B78C-D31C82FD89D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61</v>
      </c>
      <c r="C4" s="201" t="s">
        <v>62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136</v>
      </c>
      <c r="C8" s="242" t="s">
        <v>137</v>
      </c>
      <c r="D8" s="225"/>
      <c r="E8" s="226"/>
      <c r="F8" s="227"/>
      <c r="G8" s="227">
        <f>SUMIF(AG9:AG56,"&lt;&gt;NOR",G9:G56)</f>
        <v>0</v>
      </c>
      <c r="H8" s="227"/>
      <c r="I8" s="227">
        <f>SUM(I9:I56)</f>
        <v>0</v>
      </c>
      <c r="J8" s="227"/>
      <c r="K8" s="227">
        <f>SUM(K9:K56)</f>
        <v>0</v>
      </c>
      <c r="L8" s="227"/>
      <c r="M8" s="227">
        <f>SUM(M9:M56)</f>
        <v>0</v>
      </c>
      <c r="N8" s="226"/>
      <c r="O8" s="226">
        <f>SUM(O9:O56)</f>
        <v>0</v>
      </c>
      <c r="P8" s="226"/>
      <c r="Q8" s="226">
        <f>SUM(Q9:Q56)</f>
        <v>0</v>
      </c>
      <c r="R8" s="227"/>
      <c r="S8" s="227"/>
      <c r="T8" s="228"/>
      <c r="U8" s="222"/>
      <c r="V8" s="222">
        <f>SUM(V9:V56)</f>
        <v>0</v>
      </c>
      <c r="W8" s="222"/>
      <c r="X8" s="222"/>
      <c r="Y8" s="222"/>
      <c r="AG8" t="s">
        <v>180</v>
      </c>
    </row>
    <row r="9" spans="1:60" ht="20.399999999999999" outlineLevel="1" x14ac:dyDescent="0.25">
      <c r="A9" s="230">
        <v>1</v>
      </c>
      <c r="B9" s="231" t="s">
        <v>842</v>
      </c>
      <c r="C9" s="243" t="s">
        <v>843</v>
      </c>
      <c r="D9" s="232" t="s">
        <v>844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4" t="s">
        <v>845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5"/>
      <c r="D11" s="240"/>
      <c r="E11" s="240"/>
      <c r="F11" s="240"/>
      <c r="G11" s="24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191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0">
        <v>2</v>
      </c>
      <c r="B12" s="231" t="s">
        <v>846</v>
      </c>
      <c r="C12" s="243" t="s">
        <v>847</v>
      </c>
      <c r="D12" s="232" t="s">
        <v>277</v>
      </c>
      <c r="E12" s="233">
        <v>1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200</v>
      </c>
      <c r="T12" s="236" t="s">
        <v>185</v>
      </c>
      <c r="U12" s="220">
        <v>0</v>
      </c>
      <c r="V12" s="220">
        <f>ROUND(E12*U12,2)</f>
        <v>0</v>
      </c>
      <c r="W12" s="220"/>
      <c r="X12" s="220" t="s">
        <v>217</v>
      </c>
      <c r="Y12" s="220" t="s">
        <v>187</v>
      </c>
      <c r="Z12" s="209"/>
      <c r="AA12" s="209"/>
      <c r="AB12" s="209"/>
      <c r="AC12" s="209"/>
      <c r="AD12" s="209"/>
      <c r="AE12" s="209"/>
      <c r="AF12" s="209"/>
      <c r="AG12" s="209" t="s">
        <v>357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44" t="s">
        <v>848</v>
      </c>
      <c r="D13" s="238"/>
      <c r="E13" s="238"/>
      <c r="F13" s="238"/>
      <c r="G13" s="23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190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5"/>
      <c r="D14" s="240"/>
      <c r="E14" s="240"/>
      <c r="F14" s="240"/>
      <c r="G14" s="24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ht="20.399999999999999" outlineLevel="1" x14ac:dyDescent="0.25">
      <c r="A15" s="230">
        <v>3</v>
      </c>
      <c r="B15" s="231" t="s">
        <v>849</v>
      </c>
      <c r="C15" s="243" t="s">
        <v>850</v>
      </c>
      <c r="D15" s="232" t="s">
        <v>277</v>
      </c>
      <c r="E15" s="233">
        <v>1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200</v>
      </c>
      <c r="T15" s="236" t="s">
        <v>185</v>
      </c>
      <c r="U15" s="220">
        <v>0</v>
      </c>
      <c r="V15" s="220">
        <f>ROUND(E15*U15,2)</f>
        <v>0</v>
      </c>
      <c r="W15" s="220"/>
      <c r="X15" s="220" t="s">
        <v>307</v>
      </c>
      <c r="Y15" s="220" t="s">
        <v>187</v>
      </c>
      <c r="Z15" s="209"/>
      <c r="AA15" s="209"/>
      <c r="AB15" s="209"/>
      <c r="AC15" s="209"/>
      <c r="AD15" s="209"/>
      <c r="AE15" s="209"/>
      <c r="AF15" s="209"/>
      <c r="AG15" s="209" t="s">
        <v>378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4" t="s">
        <v>848</v>
      </c>
      <c r="D16" s="238"/>
      <c r="E16" s="238"/>
      <c r="F16" s="238"/>
      <c r="G16" s="23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190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5"/>
      <c r="D17" s="240"/>
      <c r="E17" s="240"/>
      <c r="F17" s="240"/>
      <c r="G17" s="24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191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0">
        <v>4</v>
      </c>
      <c r="B18" s="231" t="s">
        <v>851</v>
      </c>
      <c r="C18" s="243" t="s">
        <v>852</v>
      </c>
      <c r="D18" s="232" t="s">
        <v>277</v>
      </c>
      <c r="E18" s="233">
        <v>1</v>
      </c>
      <c r="F18" s="234"/>
      <c r="G18" s="235">
        <f>ROUND(E18*F18,2)</f>
        <v>0</v>
      </c>
      <c r="H18" s="234"/>
      <c r="I18" s="235">
        <f>ROUND(E18*H18,2)</f>
        <v>0</v>
      </c>
      <c r="J18" s="234"/>
      <c r="K18" s="235">
        <f>ROUND(E18*J18,2)</f>
        <v>0</v>
      </c>
      <c r="L18" s="235">
        <v>21</v>
      </c>
      <c r="M18" s="235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5"/>
      <c r="S18" s="235" t="s">
        <v>200</v>
      </c>
      <c r="T18" s="236" t="s">
        <v>185</v>
      </c>
      <c r="U18" s="220">
        <v>0</v>
      </c>
      <c r="V18" s="220">
        <f>ROUND(E18*U18,2)</f>
        <v>0</v>
      </c>
      <c r="W18" s="220"/>
      <c r="X18" s="220" t="s">
        <v>307</v>
      </c>
      <c r="Y18" s="220" t="s">
        <v>187</v>
      </c>
      <c r="Z18" s="209"/>
      <c r="AA18" s="209"/>
      <c r="AB18" s="209"/>
      <c r="AC18" s="209"/>
      <c r="AD18" s="209"/>
      <c r="AE18" s="209"/>
      <c r="AF18" s="209"/>
      <c r="AG18" s="209" t="s">
        <v>378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44" t="s">
        <v>848</v>
      </c>
      <c r="D19" s="238"/>
      <c r="E19" s="238"/>
      <c r="F19" s="238"/>
      <c r="G19" s="238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190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5"/>
      <c r="D20" s="240"/>
      <c r="E20" s="240"/>
      <c r="F20" s="240"/>
      <c r="G20" s="24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191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ht="20.399999999999999" outlineLevel="1" x14ac:dyDescent="0.25">
      <c r="A21" s="230">
        <v>5</v>
      </c>
      <c r="B21" s="231" t="s">
        <v>853</v>
      </c>
      <c r="C21" s="243" t="s">
        <v>854</v>
      </c>
      <c r="D21" s="232" t="s">
        <v>277</v>
      </c>
      <c r="E21" s="233">
        <v>1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307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378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4" t="s">
        <v>848</v>
      </c>
      <c r="D22" s="238"/>
      <c r="E22" s="238"/>
      <c r="F22" s="238"/>
      <c r="G22" s="23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190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5"/>
      <c r="D23" s="240"/>
      <c r="E23" s="240"/>
      <c r="F23" s="240"/>
      <c r="G23" s="24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191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0">
        <v>6</v>
      </c>
      <c r="B24" s="231" t="s">
        <v>855</v>
      </c>
      <c r="C24" s="243" t="s">
        <v>856</v>
      </c>
      <c r="D24" s="232" t="s">
        <v>844</v>
      </c>
      <c r="E24" s="233">
        <v>1</v>
      </c>
      <c r="F24" s="234"/>
      <c r="G24" s="235">
        <f>ROUND(E24*F24,2)</f>
        <v>0</v>
      </c>
      <c r="H24" s="234"/>
      <c r="I24" s="235">
        <f>ROUND(E24*H24,2)</f>
        <v>0</v>
      </c>
      <c r="J24" s="234"/>
      <c r="K24" s="235">
        <f>ROUND(E24*J24,2)</f>
        <v>0</v>
      </c>
      <c r="L24" s="235">
        <v>21</v>
      </c>
      <c r="M24" s="235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5"/>
      <c r="S24" s="235" t="s">
        <v>200</v>
      </c>
      <c r="T24" s="236" t="s">
        <v>185</v>
      </c>
      <c r="U24" s="220">
        <v>0</v>
      </c>
      <c r="V24" s="220">
        <f>ROUND(E24*U24,2)</f>
        <v>0</v>
      </c>
      <c r="W24" s="220"/>
      <c r="X24" s="220" t="s">
        <v>307</v>
      </c>
      <c r="Y24" s="220" t="s">
        <v>187</v>
      </c>
      <c r="Z24" s="209"/>
      <c r="AA24" s="209"/>
      <c r="AB24" s="209"/>
      <c r="AC24" s="209"/>
      <c r="AD24" s="209"/>
      <c r="AE24" s="209"/>
      <c r="AF24" s="209"/>
      <c r="AG24" s="209" t="s">
        <v>378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44" t="s">
        <v>848</v>
      </c>
      <c r="D25" s="238"/>
      <c r="E25" s="238"/>
      <c r="F25" s="238"/>
      <c r="G25" s="238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190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5"/>
      <c r="D26" s="240"/>
      <c r="E26" s="240"/>
      <c r="F26" s="240"/>
      <c r="G26" s="24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ht="20.399999999999999" outlineLevel="1" x14ac:dyDescent="0.25">
      <c r="A27" s="230">
        <v>7</v>
      </c>
      <c r="B27" s="231" t="s">
        <v>857</v>
      </c>
      <c r="C27" s="243" t="s">
        <v>858</v>
      </c>
      <c r="D27" s="232" t="s">
        <v>277</v>
      </c>
      <c r="E27" s="233">
        <v>2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307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378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4" t="s">
        <v>848</v>
      </c>
      <c r="D28" s="238"/>
      <c r="E28" s="238"/>
      <c r="F28" s="238"/>
      <c r="G28" s="238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190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191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30">
        <v>8</v>
      </c>
      <c r="B30" s="231" t="s">
        <v>859</v>
      </c>
      <c r="C30" s="243" t="s">
        <v>860</v>
      </c>
      <c r="D30" s="232" t="s">
        <v>277</v>
      </c>
      <c r="E30" s="233">
        <v>1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/>
      <c r="S30" s="235" t="s">
        <v>200</v>
      </c>
      <c r="T30" s="236" t="s">
        <v>185</v>
      </c>
      <c r="U30" s="220">
        <v>0</v>
      </c>
      <c r="V30" s="220">
        <f>ROUND(E30*U30,2)</f>
        <v>0</v>
      </c>
      <c r="W30" s="220"/>
      <c r="X30" s="220" t="s">
        <v>307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378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46"/>
      <c r="D31" s="241"/>
      <c r="E31" s="241"/>
      <c r="F31" s="241"/>
      <c r="G31" s="241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191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30">
        <v>9</v>
      </c>
      <c r="B32" s="231" t="s">
        <v>861</v>
      </c>
      <c r="C32" s="243" t="s">
        <v>862</v>
      </c>
      <c r="D32" s="232" t="s">
        <v>277</v>
      </c>
      <c r="E32" s="233">
        <v>8</v>
      </c>
      <c r="F32" s="234"/>
      <c r="G32" s="235">
        <f>ROUND(E32*F32,2)</f>
        <v>0</v>
      </c>
      <c r="H32" s="234"/>
      <c r="I32" s="235">
        <f>ROUND(E32*H32,2)</f>
        <v>0</v>
      </c>
      <c r="J32" s="234"/>
      <c r="K32" s="235">
        <f>ROUND(E32*J32,2)</f>
        <v>0</v>
      </c>
      <c r="L32" s="235">
        <v>21</v>
      </c>
      <c r="M32" s="235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5"/>
      <c r="S32" s="235" t="s">
        <v>200</v>
      </c>
      <c r="T32" s="236" t="s">
        <v>185</v>
      </c>
      <c r="U32" s="220">
        <v>0</v>
      </c>
      <c r="V32" s="220">
        <f>ROUND(E32*U32,2)</f>
        <v>0</v>
      </c>
      <c r="W32" s="220"/>
      <c r="X32" s="220" t="s">
        <v>307</v>
      </c>
      <c r="Y32" s="220" t="s">
        <v>187</v>
      </c>
      <c r="Z32" s="209"/>
      <c r="AA32" s="209"/>
      <c r="AB32" s="209"/>
      <c r="AC32" s="209"/>
      <c r="AD32" s="209"/>
      <c r="AE32" s="209"/>
      <c r="AF32" s="209"/>
      <c r="AG32" s="209" t="s">
        <v>378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44" t="s">
        <v>848</v>
      </c>
      <c r="D33" s="238"/>
      <c r="E33" s="238"/>
      <c r="F33" s="238"/>
      <c r="G33" s="238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190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5"/>
      <c r="D34" s="240"/>
      <c r="E34" s="240"/>
      <c r="F34" s="240"/>
      <c r="G34" s="24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191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10</v>
      </c>
      <c r="B35" s="231" t="s">
        <v>863</v>
      </c>
      <c r="C35" s="243" t="s">
        <v>864</v>
      </c>
      <c r="D35" s="232" t="s">
        <v>277</v>
      </c>
      <c r="E35" s="233">
        <v>1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/>
      <c r="S35" s="235" t="s">
        <v>200</v>
      </c>
      <c r="T35" s="236" t="s">
        <v>185</v>
      </c>
      <c r="U35" s="220">
        <v>0</v>
      </c>
      <c r="V35" s="220">
        <f>ROUND(E35*U35,2)</f>
        <v>0</v>
      </c>
      <c r="W35" s="220"/>
      <c r="X35" s="220" t="s">
        <v>307</v>
      </c>
      <c r="Y35" s="220" t="s">
        <v>187</v>
      </c>
      <c r="Z35" s="209"/>
      <c r="AA35" s="209"/>
      <c r="AB35" s="209"/>
      <c r="AC35" s="209"/>
      <c r="AD35" s="209"/>
      <c r="AE35" s="209"/>
      <c r="AF35" s="209"/>
      <c r="AG35" s="209" t="s">
        <v>378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46"/>
      <c r="D36" s="241"/>
      <c r="E36" s="241"/>
      <c r="F36" s="241"/>
      <c r="G36" s="241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191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ht="20.399999999999999" outlineLevel="1" x14ac:dyDescent="0.25">
      <c r="A37" s="230">
        <v>11</v>
      </c>
      <c r="B37" s="231" t="s">
        <v>865</v>
      </c>
      <c r="C37" s="243" t="s">
        <v>866</v>
      </c>
      <c r="D37" s="232" t="s">
        <v>277</v>
      </c>
      <c r="E37" s="233">
        <v>2</v>
      </c>
      <c r="F37" s="234"/>
      <c r="G37" s="235">
        <f>ROUND(E37*F37,2)</f>
        <v>0</v>
      </c>
      <c r="H37" s="234"/>
      <c r="I37" s="235">
        <f>ROUND(E37*H37,2)</f>
        <v>0</v>
      </c>
      <c r="J37" s="234"/>
      <c r="K37" s="235">
        <f>ROUND(E37*J37,2)</f>
        <v>0</v>
      </c>
      <c r="L37" s="235">
        <v>21</v>
      </c>
      <c r="M37" s="235">
        <f>G37*(1+L37/100)</f>
        <v>0</v>
      </c>
      <c r="N37" s="233">
        <v>0</v>
      </c>
      <c r="O37" s="233">
        <f>ROUND(E37*N37,2)</f>
        <v>0</v>
      </c>
      <c r="P37" s="233">
        <v>0</v>
      </c>
      <c r="Q37" s="233">
        <f>ROUND(E37*P37,2)</f>
        <v>0</v>
      </c>
      <c r="R37" s="235"/>
      <c r="S37" s="235" t="s">
        <v>200</v>
      </c>
      <c r="T37" s="236" t="s">
        <v>185</v>
      </c>
      <c r="U37" s="220">
        <v>0</v>
      </c>
      <c r="V37" s="220">
        <f>ROUND(E37*U37,2)</f>
        <v>0</v>
      </c>
      <c r="W37" s="220"/>
      <c r="X37" s="220" t="s">
        <v>307</v>
      </c>
      <c r="Y37" s="220" t="s">
        <v>187</v>
      </c>
      <c r="Z37" s="209"/>
      <c r="AA37" s="209"/>
      <c r="AB37" s="209"/>
      <c r="AC37" s="209"/>
      <c r="AD37" s="209"/>
      <c r="AE37" s="209"/>
      <c r="AF37" s="209"/>
      <c r="AG37" s="209" t="s">
        <v>378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6"/>
      <c r="D38" s="241"/>
      <c r="E38" s="241"/>
      <c r="F38" s="241"/>
      <c r="G38" s="241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ht="20.399999999999999" outlineLevel="1" x14ac:dyDescent="0.25">
      <c r="A39" s="230">
        <v>12</v>
      </c>
      <c r="B39" s="231" t="s">
        <v>867</v>
      </c>
      <c r="C39" s="243" t="s">
        <v>868</v>
      </c>
      <c r="D39" s="232" t="s">
        <v>277</v>
      </c>
      <c r="E39" s="233">
        <v>1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307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378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6"/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191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0">
        <v>13</v>
      </c>
      <c r="B41" s="231" t="s">
        <v>869</v>
      </c>
      <c r="C41" s="243" t="s">
        <v>870</v>
      </c>
      <c r="D41" s="232" t="s">
        <v>277</v>
      </c>
      <c r="E41" s="233">
        <v>2</v>
      </c>
      <c r="F41" s="234"/>
      <c r="G41" s="235">
        <f>ROUND(E41*F41,2)</f>
        <v>0</v>
      </c>
      <c r="H41" s="234"/>
      <c r="I41" s="235">
        <f>ROUND(E41*H41,2)</f>
        <v>0</v>
      </c>
      <c r="J41" s="234"/>
      <c r="K41" s="235">
        <f>ROUND(E41*J41,2)</f>
        <v>0</v>
      </c>
      <c r="L41" s="235">
        <v>21</v>
      </c>
      <c r="M41" s="235">
        <f>G41*(1+L41/100)</f>
        <v>0</v>
      </c>
      <c r="N41" s="233">
        <v>0</v>
      </c>
      <c r="O41" s="233">
        <f>ROUND(E41*N41,2)</f>
        <v>0</v>
      </c>
      <c r="P41" s="233">
        <v>0</v>
      </c>
      <c r="Q41" s="233">
        <f>ROUND(E41*P41,2)</f>
        <v>0</v>
      </c>
      <c r="R41" s="235"/>
      <c r="S41" s="235" t="s">
        <v>200</v>
      </c>
      <c r="T41" s="236" t="s">
        <v>185</v>
      </c>
      <c r="U41" s="220">
        <v>0</v>
      </c>
      <c r="V41" s="220">
        <f>ROUND(E41*U41,2)</f>
        <v>0</v>
      </c>
      <c r="W41" s="220"/>
      <c r="X41" s="220" t="s">
        <v>307</v>
      </c>
      <c r="Y41" s="220" t="s">
        <v>187</v>
      </c>
      <c r="Z41" s="209"/>
      <c r="AA41" s="209"/>
      <c r="AB41" s="209"/>
      <c r="AC41" s="209"/>
      <c r="AD41" s="209"/>
      <c r="AE41" s="209"/>
      <c r="AF41" s="209"/>
      <c r="AG41" s="209" t="s">
        <v>378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6"/>
      <c r="D42" s="241"/>
      <c r="E42" s="241"/>
      <c r="F42" s="241"/>
      <c r="G42" s="241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191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30">
        <v>14</v>
      </c>
      <c r="B43" s="231" t="s">
        <v>871</v>
      </c>
      <c r="C43" s="243" t="s">
        <v>872</v>
      </c>
      <c r="D43" s="232" t="s">
        <v>277</v>
      </c>
      <c r="E43" s="233">
        <v>2</v>
      </c>
      <c r="F43" s="234"/>
      <c r="G43" s="235">
        <f>ROUND(E43*F43,2)</f>
        <v>0</v>
      </c>
      <c r="H43" s="234"/>
      <c r="I43" s="235">
        <f>ROUND(E43*H43,2)</f>
        <v>0</v>
      </c>
      <c r="J43" s="234"/>
      <c r="K43" s="235">
        <f>ROUND(E43*J43,2)</f>
        <v>0</v>
      </c>
      <c r="L43" s="235">
        <v>21</v>
      </c>
      <c r="M43" s="235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5"/>
      <c r="S43" s="235" t="s">
        <v>200</v>
      </c>
      <c r="T43" s="236" t="s">
        <v>185</v>
      </c>
      <c r="U43" s="220">
        <v>0</v>
      </c>
      <c r="V43" s="220">
        <f>ROUND(E43*U43,2)</f>
        <v>0</v>
      </c>
      <c r="W43" s="220"/>
      <c r="X43" s="220" t="s">
        <v>307</v>
      </c>
      <c r="Y43" s="220" t="s">
        <v>187</v>
      </c>
      <c r="Z43" s="209"/>
      <c r="AA43" s="209"/>
      <c r="AB43" s="209"/>
      <c r="AC43" s="209"/>
      <c r="AD43" s="209"/>
      <c r="AE43" s="209"/>
      <c r="AF43" s="209"/>
      <c r="AG43" s="209" t="s">
        <v>378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6"/>
      <c r="D44" s="241"/>
      <c r="E44" s="241"/>
      <c r="F44" s="241"/>
      <c r="G44" s="241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191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0">
        <v>15</v>
      </c>
      <c r="B45" s="231" t="s">
        <v>873</v>
      </c>
      <c r="C45" s="243" t="s">
        <v>874</v>
      </c>
      <c r="D45" s="232" t="s">
        <v>277</v>
      </c>
      <c r="E45" s="233">
        <v>1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/>
      <c r="S45" s="235" t="s">
        <v>200</v>
      </c>
      <c r="T45" s="236" t="s">
        <v>185</v>
      </c>
      <c r="U45" s="220">
        <v>0</v>
      </c>
      <c r="V45" s="220">
        <f>ROUND(E45*U45,2)</f>
        <v>0</v>
      </c>
      <c r="W45" s="220"/>
      <c r="X45" s="220" t="s">
        <v>307</v>
      </c>
      <c r="Y45" s="220" t="s">
        <v>187</v>
      </c>
      <c r="Z45" s="209"/>
      <c r="AA45" s="209"/>
      <c r="AB45" s="209"/>
      <c r="AC45" s="209"/>
      <c r="AD45" s="209"/>
      <c r="AE45" s="209"/>
      <c r="AF45" s="209"/>
      <c r="AG45" s="209" t="s">
        <v>378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46"/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191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30">
        <v>16</v>
      </c>
      <c r="B47" s="231" t="s">
        <v>875</v>
      </c>
      <c r="C47" s="243" t="s">
        <v>876</v>
      </c>
      <c r="D47" s="232" t="s">
        <v>277</v>
      </c>
      <c r="E47" s="233">
        <v>1</v>
      </c>
      <c r="F47" s="234"/>
      <c r="G47" s="235">
        <f>ROUND(E47*F47,2)</f>
        <v>0</v>
      </c>
      <c r="H47" s="234"/>
      <c r="I47" s="235">
        <f>ROUND(E47*H47,2)</f>
        <v>0</v>
      </c>
      <c r="J47" s="234"/>
      <c r="K47" s="235">
        <f>ROUND(E47*J47,2)</f>
        <v>0</v>
      </c>
      <c r="L47" s="235">
        <v>21</v>
      </c>
      <c r="M47" s="235">
        <f>G47*(1+L47/100)</f>
        <v>0</v>
      </c>
      <c r="N47" s="233">
        <v>0</v>
      </c>
      <c r="O47" s="233">
        <f>ROUND(E47*N47,2)</f>
        <v>0</v>
      </c>
      <c r="P47" s="233">
        <v>0</v>
      </c>
      <c r="Q47" s="233">
        <f>ROUND(E47*P47,2)</f>
        <v>0</v>
      </c>
      <c r="R47" s="235"/>
      <c r="S47" s="235" t="s">
        <v>200</v>
      </c>
      <c r="T47" s="236" t="s">
        <v>185</v>
      </c>
      <c r="U47" s="220">
        <v>0</v>
      </c>
      <c r="V47" s="220">
        <f>ROUND(E47*U47,2)</f>
        <v>0</v>
      </c>
      <c r="W47" s="220"/>
      <c r="X47" s="220" t="s">
        <v>307</v>
      </c>
      <c r="Y47" s="220" t="s">
        <v>187</v>
      </c>
      <c r="Z47" s="209"/>
      <c r="AA47" s="209"/>
      <c r="AB47" s="209"/>
      <c r="AC47" s="209"/>
      <c r="AD47" s="209"/>
      <c r="AE47" s="209"/>
      <c r="AF47" s="209"/>
      <c r="AG47" s="209" t="s">
        <v>378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6"/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191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17</v>
      </c>
      <c r="B49" s="231" t="s">
        <v>877</v>
      </c>
      <c r="C49" s="243" t="s">
        <v>878</v>
      </c>
      <c r="D49" s="232" t="s">
        <v>277</v>
      </c>
      <c r="E49" s="233">
        <v>1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200</v>
      </c>
      <c r="T49" s="236" t="s">
        <v>185</v>
      </c>
      <c r="U49" s="220">
        <v>0</v>
      </c>
      <c r="V49" s="220">
        <f>ROUND(E49*U49,2)</f>
        <v>0</v>
      </c>
      <c r="W49" s="220"/>
      <c r="X49" s="220" t="s">
        <v>307</v>
      </c>
      <c r="Y49" s="220" t="s">
        <v>187</v>
      </c>
      <c r="Z49" s="209"/>
      <c r="AA49" s="209"/>
      <c r="AB49" s="209"/>
      <c r="AC49" s="209"/>
      <c r="AD49" s="209"/>
      <c r="AE49" s="209"/>
      <c r="AF49" s="209"/>
      <c r="AG49" s="209" t="s">
        <v>378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4" t="s">
        <v>879</v>
      </c>
      <c r="D50" s="238"/>
      <c r="E50" s="238"/>
      <c r="F50" s="238"/>
      <c r="G50" s="238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190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2" x14ac:dyDescent="0.25">
      <c r="A51" s="216"/>
      <c r="B51" s="217"/>
      <c r="C51" s="245"/>
      <c r="D51" s="240"/>
      <c r="E51" s="240"/>
      <c r="F51" s="240"/>
      <c r="G51" s="24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191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30">
        <v>18</v>
      </c>
      <c r="B52" s="231" t="s">
        <v>880</v>
      </c>
      <c r="C52" s="243" t="s">
        <v>881</v>
      </c>
      <c r="D52" s="232" t="s">
        <v>277</v>
      </c>
      <c r="E52" s="233">
        <v>9</v>
      </c>
      <c r="F52" s="234"/>
      <c r="G52" s="235">
        <f>ROUND(E52*F52,2)</f>
        <v>0</v>
      </c>
      <c r="H52" s="234"/>
      <c r="I52" s="235">
        <f>ROUND(E52*H52,2)</f>
        <v>0</v>
      </c>
      <c r="J52" s="234"/>
      <c r="K52" s="235">
        <f>ROUND(E52*J52,2)</f>
        <v>0</v>
      </c>
      <c r="L52" s="235">
        <v>21</v>
      </c>
      <c r="M52" s="235">
        <f>G52*(1+L52/100)</f>
        <v>0</v>
      </c>
      <c r="N52" s="233">
        <v>0</v>
      </c>
      <c r="O52" s="233">
        <f>ROUND(E52*N52,2)</f>
        <v>0</v>
      </c>
      <c r="P52" s="233">
        <v>0</v>
      </c>
      <c r="Q52" s="233">
        <f>ROUND(E52*P52,2)</f>
        <v>0</v>
      </c>
      <c r="R52" s="235"/>
      <c r="S52" s="235" t="s">
        <v>200</v>
      </c>
      <c r="T52" s="236" t="s">
        <v>185</v>
      </c>
      <c r="U52" s="220">
        <v>0</v>
      </c>
      <c r="V52" s="220">
        <f>ROUND(E52*U52,2)</f>
        <v>0</v>
      </c>
      <c r="W52" s="220"/>
      <c r="X52" s="220" t="s">
        <v>307</v>
      </c>
      <c r="Y52" s="220" t="s">
        <v>187</v>
      </c>
      <c r="Z52" s="209"/>
      <c r="AA52" s="209"/>
      <c r="AB52" s="209"/>
      <c r="AC52" s="209"/>
      <c r="AD52" s="209"/>
      <c r="AE52" s="209"/>
      <c r="AF52" s="209"/>
      <c r="AG52" s="209" t="s">
        <v>378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46"/>
      <c r="D53" s="241"/>
      <c r="E53" s="241"/>
      <c r="F53" s="241"/>
      <c r="G53" s="241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191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30">
        <v>19</v>
      </c>
      <c r="B54" s="231" t="s">
        <v>882</v>
      </c>
      <c r="C54" s="243" t="s">
        <v>883</v>
      </c>
      <c r="D54" s="232" t="s">
        <v>277</v>
      </c>
      <c r="E54" s="233">
        <v>5</v>
      </c>
      <c r="F54" s="234"/>
      <c r="G54" s="235">
        <f>ROUND(E54*F54,2)</f>
        <v>0</v>
      </c>
      <c r="H54" s="234"/>
      <c r="I54" s="235">
        <f>ROUND(E54*H54,2)</f>
        <v>0</v>
      </c>
      <c r="J54" s="234"/>
      <c r="K54" s="235">
        <f>ROUND(E54*J54,2)</f>
        <v>0</v>
      </c>
      <c r="L54" s="235">
        <v>21</v>
      </c>
      <c r="M54" s="235">
        <f>G54*(1+L54/100)</f>
        <v>0</v>
      </c>
      <c r="N54" s="233">
        <v>0</v>
      </c>
      <c r="O54" s="233">
        <f>ROUND(E54*N54,2)</f>
        <v>0</v>
      </c>
      <c r="P54" s="233">
        <v>0</v>
      </c>
      <c r="Q54" s="233">
        <f>ROUND(E54*P54,2)</f>
        <v>0</v>
      </c>
      <c r="R54" s="235"/>
      <c r="S54" s="235" t="s">
        <v>200</v>
      </c>
      <c r="T54" s="236" t="s">
        <v>185</v>
      </c>
      <c r="U54" s="220">
        <v>0</v>
      </c>
      <c r="V54" s="220">
        <f>ROUND(E54*U54,2)</f>
        <v>0</v>
      </c>
      <c r="W54" s="220"/>
      <c r="X54" s="220" t="s">
        <v>307</v>
      </c>
      <c r="Y54" s="220" t="s">
        <v>187</v>
      </c>
      <c r="Z54" s="209"/>
      <c r="AA54" s="209"/>
      <c r="AB54" s="209"/>
      <c r="AC54" s="209"/>
      <c r="AD54" s="209"/>
      <c r="AE54" s="209"/>
      <c r="AF54" s="209"/>
      <c r="AG54" s="209" t="s">
        <v>378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2" x14ac:dyDescent="0.25">
      <c r="A55" s="216"/>
      <c r="B55" s="217"/>
      <c r="C55" s="244" t="s">
        <v>848</v>
      </c>
      <c r="D55" s="238"/>
      <c r="E55" s="238"/>
      <c r="F55" s="238"/>
      <c r="G55" s="238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190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5"/>
      <c r="D56" s="240"/>
      <c r="E56" s="240"/>
      <c r="F56" s="240"/>
      <c r="G56" s="24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191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x14ac:dyDescent="0.25">
      <c r="A57" s="223" t="s">
        <v>179</v>
      </c>
      <c r="B57" s="224" t="s">
        <v>138</v>
      </c>
      <c r="C57" s="242" t="s">
        <v>139</v>
      </c>
      <c r="D57" s="225"/>
      <c r="E57" s="226"/>
      <c r="F57" s="227"/>
      <c r="G57" s="227">
        <f>SUMIF(AG58:AG67,"&lt;&gt;NOR",G58:G67)</f>
        <v>0</v>
      </c>
      <c r="H57" s="227"/>
      <c r="I57" s="227">
        <f>SUM(I58:I67)</f>
        <v>0</v>
      </c>
      <c r="J57" s="227"/>
      <c r="K57" s="227">
        <f>SUM(K58:K67)</f>
        <v>0</v>
      </c>
      <c r="L57" s="227"/>
      <c r="M57" s="227">
        <f>SUM(M58:M67)</f>
        <v>0</v>
      </c>
      <c r="N57" s="226"/>
      <c r="O57" s="226">
        <f>SUM(O58:O67)</f>
        <v>0</v>
      </c>
      <c r="P57" s="226"/>
      <c r="Q57" s="226">
        <f>SUM(Q58:Q67)</f>
        <v>0</v>
      </c>
      <c r="R57" s="227"/>
      <c r="S57" s="227"/>
      <c r="T57" s="228"/>
      <c r="U57" s="222"/>
      <c r="V57" s="222">
        <f>SUM(V58:V67)</f>
        <v>0</v>
      </c>
      <c r="W57" s="222"/>
      <c r="X57" s="222"/>
      <c r="Y57" s="222"/>
      <c r="AG57" t="s">
        <v>180</v>
      </c>
    </row>
    <row r="58" spans="1:60" ht="30.6" outlineLevel="1" x14ac:dyDescent="0.25">
      <c r="A58" s="230">
        <v>20</v>
      </c>
      <c r="B58" s="231" t="s">
        <v>884</v>
      </c>
      <c r="C58" s="243" t="s">
        <v>885</v>
      </c>
      <c r="D58" s="232" t="s">
        <v>844</v>
      </c>
      <c r="E58" s="233">
        <v>1</v>
      </c>
      <c r="F58" s="234"/>
      <c r="G58" s="235">
        <f>ROUND(E58*F58,2)</f>
        <v>0</v>
      </c>
      <c r="H58" s="234"/>
      <c r="I58" s="235">
        <f>ROUND(E58*H58,2)</f>
        <v>0</v>
      </c>
      <c r="J58" s="234"/>
      <c r="K58" s="235">
        <f>ROUND(E58*J58,2)</f>
        <v>0</v>
      </c>
      <c r="L58" s="235">
        <v>21</v>
      </c>
      <c r="M58" s="235">
        <f>G58*(1+L58/100)</f>
        <v>0</v>
      </c>
      <c r="N58" s="233">
        <v>0</v>
      </c>
      <c r="O58" s="233">
        <f>ROUND(E58*N58,2)</f>
        <v>0</v>
      </c>
      <c r="P58" s="233">
        <v>0</v>
      </c>
      <c r="Q58" s="233">
        <f>ROUND(E58*P58,2)</f>
        <v>0</v>
      </c>
      <c r="R58" s="235"/>
      <c r="S58" s="235" t="s">
        <v>200</v>
      </c>
      <c r="T58" s="236" t="s">
        <v>185</v>
      </c>
      <c r="U58" s="220">
        <v>0</v>
      </c>
      <c r="V58" s="220">
        <f>ROUND(E58*U58,2)</f>
        <v>0</v>
      </c>
      <c r="W58" s="220"/>
      <c r="X58" s="220" t="s">
        <v>307</v>
      </c>
      <c r="Y58" s="220" t="s">
        <v>187</v>
      </c>
      <c r="Z58" s="209"/>
      <c r="AA58" s="209"/>
      <c r="AB58" s="209"/>
      <c r="AC58" s="209"/>
      <c r="AD58" s="209"/>
      <c r="AE58" s="209"/>
      <c r="AF58" s="209"/>
      <c r="AG58" s="209" t="s">
        <v>378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ht="21" outlineLevel="2" x14ac:dyDescent="0.25">
      <c r="A59" s="216"/>
      <c r="B59" s="217"/>
      <c r="C59" s="244" t="s">
        <v>886</v>
      </c>
      <c r="D59" s="238"/>
      <c r="E59" s="238"/>
      <c r="F59" s="238"/>
      <c r="G59" s="238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190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37" t="str">
        <f>C59</f>
        <v>a zálohovacího modulu. Zálohovací modul GD-04A je určený pro GSM komunikátory GD-04 a GD-04K. Při výpadku proudu budou GSM komunikátory fungovat cca 12 až 24 hod bez externího napájení. AN-81 externí prutová anténa. Např. Jablotron</v>
      </c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5"/>
      <c r="D60" s="240"/>
      <c r="E60" s="240"/>
      <c r="F60" s="240"/>
      <c r="G60" s="24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191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ht="20.399999999999999" outlineLevel="1" x14ac:dyDescent="0.25">
      <c r="A61" s="230">
        <v>21</v>
      </c>
      <c r="B61" s="231" t="s">
        <v>887</v>
      </c>
      <c r="C61" s="243" t="s">
        <v>888</v>
      </c>
      <c r="D61" s="232" t="s">
        <v>844</v>
      </c>
      <c r="E61" s="233">
        <v>1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200</v>
      </c>
      <c r="T61" s="236" t="s">
        <v>185</v>
      </c>
      <c r="U61" s="220">
        <v>0</v>
      </c>
      <c r="V61" s="220">
        <f>ROUND(E61*U61,2)</f>
        <v>0</v>
      </c>
      <c r="W61" s="220"/>
      <c r="X61" s="220" t="s">
        <v>307</v>
      </c>
      <c r="Y61" s="220" t="s">
        <v>187</v>
      </c>
      <c r="Z61" s="209"/>
      <c r="AA61" s="209"/>
      <c r="AB61" s="209"/>
      <c r="AC61" s="209"/>
      <c r="AD61" s="209"/>
      <c r="AE61" s="209"/>
      <c r="AF61" s="209"/>
      <c r="AG61" s="209" t="s">
        <v>378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6"/>
      <c r="D62" s="241"/>
      <c r="E62" s="241"/>
      <c r="F62" s="241"/>
      <c r="G62" s="241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191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ht="20.399999999999999" outlineLevel="1" x14ac:dyDescent="0.25">
      <c r="A63" s="230">
        <v>22</v>
      </c>
      <c r="B63" s="231" t="s">
        <v>889</v>
      </c>
      <c r="C63" s="243" t="s">
        <v>890</v>
      </c>
      <c r="D63" s="232" t="s">
        <v>844</v>
      </c>
      <c r="E63" s="233">
        <v>1</v>
      </c>
      <c r="F63" s="234"/>
      <c r="G63" s="235">
        <f>ROUND(E63*F63,2)</f>
        <v>0</v>
      </c>
      <c r="H63" s="234"/>
      <c r="I63" s="235">
        <f>ROUND(E63*H63,2)</f>
        <v>0</v>
      </c>
      <c r="J63" s="234"/>
      <c r="K63" s="235">
        <f>ROUND(E63*J63,2)</f>
        <v>0</v>
      </c>
      <c r="L63" s="235">
        <v>21</v>
      </c>
      <c r="M63" s="235">
        <f>G63*(1+L63/100)</f>
        <v>0</v>
      </c>
      <c r="N63" s="233">
        <v>0</v>
      </c>
      <c r="O63" s="233">
        <f>ROUND(E63*N63,2)</f>
        <v>0</v>
      </c>
      <c r="P63" s="233">
        <v>0</v>
      </c>
      <c r="Q63" s="233">
        <f>ROUND(E63*P63,2)</f>
        <v>0</v>
      </c>
      <c r="R63" s="235"/>
      <c r="S63" s="235" t="s">
        <v>200</v>
      </c>
      <c r="T63" s="236" t="s">
        <v>185</v>
      </c>
      <c r="U63" s="220">
        <v>0</v>
      </c>
      <c r="V63" s="220">
        <f>ROUND(E63*U63,2)</f>
        <v>0</v>
      </c>
      <c r="W63" s="220"/>
      <c r="X63" s="220" t="s">
        <v>307</v>
      </c>
      <c r="Y63" s="220" t="s">
        <v>187</v>
      </c>
      <c r="Z63" s="209"/>
      <c r="AA63" s="209"/>
      <c r="AB63" s="209"/>
      <c r="AC63" s="209"/>
      <c r="AD63" s="209"/>
      <c r="AE63" s="209"/>
      <c r="AF63" s="209"/>
      <c r="AG63" s="209" t="s">
        <v>378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44" t="s">
        <v>891</v>
      </c>
      <c r="D64" s="238"/>
      <c r="E64" s="238"/>
      <c r="F64" s="238"/>
      <c r="G64" s="238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190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37" t="str">
        <f>C64</f>
        <v>jištění,relé,trafa,osvětlení,přepěťové ochrany, ovládací a signalizační prvky, vodiče, označení  a další nutné přísl. Zapojení řídícího systému</v>
      </c>
      <c r="BB64" s="209"/>
      <c r="BC64" s="209"/>
      <c r="BD64" s="209"/>
      <c r="BE64" s="209"/>
      <c r="BF64" s="209"/>
      <c r="BG64" s="209"/>
      <c r="BH64" s="209"/>
    </row>
    <row r="65" spans="1:60" outlineLevel="2" x14ac:dyDescent="0.25">
      <c r="A65" s="216"/>
      <c r="B65" s="217"/>
      <c r="C65" s="245"/>
      <c r="D65" s="240"/>
      <c r="E65" s="240"/>
      <c r="F65" s="240"/>
      <c r="G65" s="24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191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1" x14ac:dyDescent="0.25">
      <c r="A66" s="230">
        <v>23</v>
      </c>
      <c r="B66" s="231" t="s">
        <v>892</v>
      </c>
      <c r="C66" s="243" t="s">
        <v>893</v>
      </c>
      <c r="D66" s="232" t="s">
        <v>277</v>
      </c>
      <c r="E66" s="233">
        <v>1</v>
      </c>
      <c r="F66" s="234"/>
      <c r="G66" s="235">
        <f>ROUND(E66*F66,2)</f>
        <v>0</v>
      </c>
      <c r="H66" s="234"/>
      <c r="I66" s="235">
        <f>ROUND(E66*H66,2)</f>
        <v>0</v>
      </c>
      <c r="J66" s="234"/>
      <c r="K66" s="235">
        <f>ROUND(E66*J66,2)</f>
        <v>0</v>
      </c>
      <c r="L66" s="235">
        <v>21</v>
      </c>
      <c r="M66" s="235">
        <f>G66*(1+L66/100)</f>
        <v>0</v>
      </c>
      <c r="N66" s="233">
        <v>0</v>
      </c>
      <c r="O66" s="233">
        <f>ROUND(E66*N66,2)</f>
        <v>0</v>
      </c>
      <c r="P66" s="233">
        <v>0</v>
      </c>
      <c r="Q66" s="233">
        <f>ROUND(E66*P66,2)</f>
        <v>0</v>
      </c>
      <c r="R66" s="235"/>
      <c r="S66" s="235" t="s">
        <v>200</v>
      </c>
      <c r="T66" s="236" t="s">
        <v>185</v>
      </c>
      <c r="U66" s="220">
        <v>0</v>
      </c>
      <c r="V66" s="220">
        <f>ROUND(E66*U66,2)</f>
        <v>0</v>
      </c>
      <c r="W66" s="220"/>
      <c r="X66" s="220" t="s">
        <v>307</v>
      </c>
      <c r="Y66" s="220" t="s">
        <v>187</v>
      </c>
      <c r="Z66" s="209"/>
      <c r="AA66" s="209"/>
      <c r="AB66" s="209"/>
      <c r="AC66" s="209"/>
      <c r="AD66" s="209"/>
      <c r="AE66" s="209"/>
      <c r="AF66" s="209"/>
      <c r="AG66" s="209" t="s">
        <v>378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2" x14ac:dyDescent="0.25">
      <c r="A67" s="216"/>
      <c r="B67" s="217"/>
      <c r="C67" s="246"/>
      <c r="D67" s="241"/>
      <c r="E67" s="241"/>
      <c r="F67" s="241"/>
      <c r="G67" s="241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191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x14ac:dyDescent="0.25">
      <c r="A68" s="223" t="s">
        <v>179</v>
      </c>
      <c r="B68" s="224" t="s">
        <v>140</v>
      </c>
      <c r="C68" s="242" t="s">
        <v>141</v>
      </c>
      <c r="D68" s="225"/>
      <c r="E68" s="226"/>
      <c r="F68" s="227"/>
      <c r="G68" s="227">
        <f>SUMIF(AG69:AG75,"&lt;&gt;NOR",G69:G75)</f>
        <v>0</v>
      </c>
      <c r="H68" s="227"/>
      <c r="I68" s="227">
        <f>SUM(I69:I75)</f>
        <v>0</v>
      </c>
      <c r="J68" s="227"/>
      <c r="K68" s="227">
        <f>SUM(K69:K75)</f>
        <v>0</v>
      </c>
      <c r="L68" s="227"/>
      <c r="M68" s="227">
        <f>SUM(M69:M75)</f>
        <v>0</v>
      </c>
      <c r="N68" s="226"/>
      <c r="O68" s="226">
        <f>SUM(O69:O75)</f>
        <v>0</v>
      </c>
      <c r="P68" s="226"/>
      <c r="Q68" s="226">
        <f>SUM(Q69:Q75)</f>
        <v>0</v>
      </c>
      <c r="R68" s="227"/>
      <c r="S68" s="227"/>
      <c r="T68" s="228"/>
      <c r="U68" s="222"/>
      <c r="V68" s="222">
        <f>SUM(V69:V75)</f>
        <v>0</v>
      </c>
      <c r="W68" s="222"/>
      <c r="X68" s="222"/>
      <c r="Y68" s="222"/>
      <c r="AG68" t="s">
        <v>180</v>
      </c>
    </row>
    <row r="69" spans="1:60" ht="30.6" outlineLevel="1" x14ac:dyDescent="0.25">
      <c r="A69" s="230">
        <v>24</v>
      </c>
      <c r="B69" s="231" t="s">
        <v>894</v>
      </c>
      <c r="C69" s="243" t="s">
        <v>895</v>
      </c>
      <c r="D69" s="232" t="s">
        <v>896</v>
      </c>
      <c r="E69" s="233">
        <v>62</v>
      </c>
      <c r="F69" s="234"/>
      <c r="G69" s="235">
        <f>ROUND(E69*F69,2)</f>
        <v>0</v>
      </c>
      <c r="H69" s="234"/>
      <c r="I69" s="235">
        <f>ROUND(E69*H69,2)</f>
        <v>0</v>
      </c>
      <c r="J69" s="234"/>
      <c r="K69" s="235">
        <f>ROUND(E69*J69,2)</f>
        <v>0</v>
      </c>
      <c r="L69" s="235">
        <v>21</v>
      </c>
      <c r="M69" s="235">
        <f>G69*(1+L69/100)</f>
        <v>0</v>
      </c>
      <c r="N69" s="233">
        <v>0</v>
      </c>
      <c r="O69" s="233">
        <f>ROUND(E69*N69,2)</f>
        <v>0</v>
      </c>
      <c r="P69" s="233">
        <v>0</v>
      </c>
      <c r="Q69" s="233">
        <f>ROUND(E69*P69,2)</f>
        <v>0</v>
      </c>
      <c r="R69" s="235"/>
      <c r="S69" s="235" t="s">
        <v>200</v>
      </c>
      <c r="T69" s="236" t="s">
        <v>185</v>
      </c>
      <c r="U69" s="220">
        <v>0</v>
      </c>
      <c r="V69" s="220">
        <f>ROUND(E69*U69,2)</f>
        <v>0</v>
      </c>
      <c r="W69" s="220"/>
      <c r="X69" s="220" t="s">
        <v>307</v>
      </c>
      <c r="Y69" s="220" t="s">
        <v>187</v>
      </c>
      <c r="Z69" s="209"/>
      <c r="AA69" s="209"/>
      <c r="AB69" s="209"/>
      <c r="AC69" s="209"/>
      <c r="AD69" s="209"/>
      <c r="AE69" s="209"/>
      <c r="AF69" s="209"/>
      <c r="AG69" s="209" t="s">
        <v>378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44" t="s">
        <v>897</v>
      </c>
      <c r="D70" s="238"/>
      <c r="E70" s="238"/>
      <c r="F70" s="238"/>
      <c r="G70" s="238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190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37" t="str">
        <f>C70</f>
        <v>nastavení teplot, časů, možnost ručního provozu atd., tvorba obrazovek, parametrizace, archív,nastavení pro koncového uživatele</v>
      </c>
      <c r="BB70" s="209"/>
      <c r="BC70" s="209"/>
      <c r="BD70" s="209"/>
      <c r="BE70" s="209"/>
      <c r="BF70" s="209"/>
      <c r="BG70" s="209"/>
      <c r="BH70" s="209"/>
    </row>
    <row r="71" spans="1:60" outlineLevel="2" x14ac:dyDescent="0.25">
      <c r="A71" s="216"/>
      <c r="B71" s="217"/>
      <c r="C71" s="245"/>
      <c r="D71" s="240"/>
      <c r="E71" s="240"/>
      <c r="F71" s="240"/>
      <c r="G71" s="24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191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1" x14ac:dyDescent="0.25">
      <c r="A72" s="230">
        <v>25</v>
      </c>
      <c r="B72" s="231" t="s">
        <v>898</v>
      </c>
      <c r="C72" s="243" t="s">
        <v>899</v>
      </c>
      <c r="D72" s="232" t="s">
        <v>896</v>
      </c>
      <c r="E72" s="233">
        <v>62</v>
      </c>
      <c r="F72" s="234"/>
      <c r="G72" s="235">
        <f>ROUND(E72*F72,2)</f>
        <v>0</v>
      </c>
      <c r="H72" s="234"/>
      <c r="I72" s="235">
        <f>ROUND(E72*H72,2)</f>
        <v>0</v>
      </c>
      <c r="J72" s="234"/>
      <c r="K72" s="235">
        <f>ROUND(E72*J72,2)</f>
        <v>0</v>
      </c>
      <c r="L72" s="235">
        <v>21</v>
      </c>
      <c r="M72" s="235">
        <f>G72*(1+L72/100)</f>
        <v>0</v>
      </c>
      <c r="N72" s="233">
        <v>0</v>
      </c>
      <c r="O72" s="233">
        <f>ROUND(E72*N72,2)</f>
        <v>0</v>
      </c>
      <c r="P72" s="233">
        <v>0</v>
      </c>
      <c r="Q72" s="233">
        <f>ROUND(E72*P72,2)</f>
        <v>0</v>
      </c>
      <c r="R72" s="235"/>
      <c r="S72" s="235" t="s">
        <v>200</v>
      </c>
      <c r="T72" s="236" t="s">
        <v>185</v>
      </c>
      <c r="U72" s="220">
        <v>0</v>
      </c>
      <c r="V72" s="220">
        <f>ROUND(E72*U72,2)</f>
        <v>0</v>
      </c>
      <c r="W72" s="220"/>
      <c r="X72" s="220" t="s">
        <v>307</v>
      </c>
      <c r="Y72" s="220" t="s">
        <v>187</v>
      </c>
      <c r="Z72" s="209"/>
      <c r="AA72" s="209"/>
      <c r="AB72" s="209"/>
      <c r="AC72" s="209"/>
      <c r="AD72" s="209"/>
      <c r="AE72" s="209"/>
      <c r="AF72" s="209"/>
      <c r="AG72" s="209" t="s">
        <v>378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2" x14ac:dyDescent="0.25">
      <c r="A73" s="216"/>
      <c r="B73" s="217"/>
      <c r="C73" s="246"/>
      <c r="D73" s="241"/>
      <c r="E73" s="241"/>
      <c r="F73" s="241"/>
      <c r="G73" s="241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191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ht="20.399999999999999" outlineLevel="1" x14ac:dyDescent="0.25">
      <c r="A74" s="230">
        <v>26</v>
      </c>
      <c r="B74" s="231" t="s">
        <v>900</v>
      </c>
      <c r="C74" s="243" t="s">
        <v>901</v>
      </c>
      <c r="D74" s="232" t="s">
        <v>896</v>
      </c>
      <c r="E74" s="233">
        <v>62</v>
      </c>
      <c r="F74" s="234"/>
      <c r="G74" s="235">
        <f>ROUND(E74*F74,2)</f>
        <v>0</v>
      </c>
      <c r="H74" s="234"/>
      <c r="I74" s="235">
        <f>ROUND(E74*H74,2)</f>
        <v>0</v>
      </c>
      <c r="J74" s="234"/>
      <c r="K74" s="235">
        <f>ROUND(E74*J74,2)</f>
        <v>0</v>
      </c>
      <c r="L74" s="235">
        <v>21</v>
      </c>
      <c r="M74" s="235">
        <f>G74*(1+L74/100)</f>
        <v>0</v>
      </c>
      <c r="N74" s="233">
        <v>0</v>
      </c>
      <c r="O74" s="233">
        <f>ROUND(E74*N74,2)</f>
        <v>0</v>
      </c>
      <c r="P74" s="233">
        <v>0</v>
      </c>
      <c r="Q74" s="233">
        <f>ROUND(E74*P74,2)</f>
        <v>0</v>
      </c>
      <c r="R74" s="235"/>
      <c r="S74" s="235" t="s">
        <v>200</v>
      </c>
      <c r="T74" s="236" t="s">
        <v>185</v>
      </c>
      <c r="U74" s="220">
        <v>0</v>
      </c>
      <c r="V74" s="220">
        <f>ROUND(E74*U74,2)</f>
        <v>0</v>
      </c>
      <c r="W74" s="220"/>
      <c r="X74" s="220" t="s">
        <v>307</v>
      </c>
      <c r="Y74" s="220" t="s">
        <v>187</v>
      </c>
      <c r="Z74" s="209"/>
      <c r="AA74" s="209"/>
      <c r="AB74" s="209"/>
      <c r="AC74" s="209"/>
      <c r="AD74" s="209"/>
      <c r="AE74" s="209"/>
      <c r="AF74" s="209"/>
      <c r="AG74" s="209" t="s">
        <v>378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6"/>
      <c r="D75" s="241"/>
      <c r="E75" s="241"/>
      <c r="F75" s="241"/>
      <c r="G75" s="241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191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x14ac:dyDescent="0.25">
      <c r="A76" s="223" t="s">
        <v>179</v>
      </c>
      <c r="B76" s="224" t="s">
        <v>142</v>
      </c>
      <c r="C76" s="242" t="s">
        <v>143</v>
      </c>
      <c r="D76" s="225"/>
      <c r="E76" s="226"/>
      <c r="F76" s="227"/>
      <c r="G76" s="227">
        <f>SUMIF(AG77:AG114,"&lt;&gt;NOR",G77:G114)</f>
        <v>0</v>
      </c>
      <c r="H76" s="227"/>
      <c r="I76" s="227">
        <f>SUM(I77:I114)</f>
        <v>0</v>
      </c>
      <c r="J76" s="227"/>
      <c r="K76" s="227">
        <f>SUM(K77:K114)</f>
        <v>0</v>
      </c>
      <c r="L76" s="227"/>
      <c r="M76" s="227">
        <f>SUM(M77:M114)</f>
        <v>0</v>
      </c>
      <c r="N76" s="226"/>
      <c r="O76" s="226">
        <f>SUM(O77:O114)</f>
        <v>0</v>
      </c>
      <c r="P76" s="226"/>
      <c r="Q76" s="226">
        <f>SUM(Q77:Q114)</f>
        <v>0</v>
      </c>
      <c r="R76" s="227"/>
      <c r="S76" s="227"/>
      <c r="T76" s="228"/>
      <c r="U76" s="222"/>
      <c r="V76" s="222">
        <f>SUM(V77:V114)</f>
        <v>0</v>
      </c>
      <c r="W76" s="222"/>
      <c r="X76" s="222"/>
      <c r="Y76" s="222"/>
      <c r="AG76" t="s">
        <v>180</v>
      </c>
    </row>
    <row r="77" spans="1:60" outlineLevel="1" x14ac:dyDescent="0.25">
      <c r="A77" s="230">
        <v>27</v>
      </c>
      <c r="B77" s="231" t="s">
        <v>513</v>
      </c>
      <c r="C77" s="243" t="s">
        <v>902</v>
      </c>
      <c r="D77" s="232" t="s">
        <v>366</v>
      </c>
      <c r="E77" s="233">
        <v>230</v>
      </c>
      <c r="F77" s="234"/>
      <c r="G77" s="235">
        <f>ROUND(E77*F77,2)</f>
        <v>0</v>
      </c>
      <c r="H77" s="234"/>
      <c r="I77" s="235">
        <f>ROUND(E77*H77,2)</f>
        <v>0</v>
      </c>
      <c r="J77" s="234"/>
      <c r="K77" s="235">
        <f>ROUND(E77*J77,2)</f>
        <v>0</v>
      </c>
      <c r="L77" s="235">
        <v>21</v>
      </c>
      <c r="M77" s="235">
        <f>G77*(1+L77/100)</f>
        <v>0</v>
      </c>
      <c r="N77" s="233">
        <v>0</v>
      </c>
      <c r="O77" s="233">
        <f>ROUND(E77*N77,2)</f>
        <v>0</v>
      </c>
      <c r="P77" s="233">
        <v>0</v>
      </c>
      <c r="Q77" s="233">
        <f>ROUND(E77*P77,2)</f>
        <v>0</v>
      </c>
      <c r="R77" s="235"/>
      <c r="S77" s="235" t="s">
        <v>200</v>
      </c>
      <c r="T77" s="236" t="s">
        <v>185</v>
      </c>
      <c r="U77" s="220">
        <v>0</v>
      </c>
      <c r="V77" s="220">
        <f>ROUND(E77*U77,2)</f>
        <v>0</v>
      </c>
      <c r="W77" s="220"/>
      <c r="X77" s="220" t="s">
        <v>217</v>
      </c>
      <c r="Y77" s="220" t="s">
        <v>187</v>
      </c>
      <c r="Z77" s="209"/>
      <c r="AA77" s="209"/>
      <c r="AB77" s="209"/>
      <c r="AC77" s="209"/>
      <c r="AD77" s="209"/>
      <c r="AE77" s="209"/>
      <c r="AF77" s="209"/>
      <c r="AG77" s="209" t="s">
        <v>357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2" x14ac:dyDescent="0.25">
      <c r="A78" s="216"/>
      <c r="B78" s="217"/>
      <c r="C78" s="246"/>
      <c r="D78" s="241"/>
      <c r="E78" s="241"/>
      <c r="F78" s="241"/>
      <c r="G78" s="241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191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30">
        <v>28</v>
      </c>
      <c r="B79" s="231" t="s">
        <v>516</v>
      </c>
      <c r="C79" s="243" t="s">
        <v>903</v>
      </c>
      <c r="D79" s="232" t="s">
        <v>366</v>
      </c>
      <c r="E79" s="233">
        <v>150</v>
      </c>
      <c r="F79" s="234"/>
      <c r="G79" s="235">
        <f>ROUND(E79*F79,2)</f>
        <v>0</v>
      </c>
      <c r="H79" s="234"/>
      <c r="I79" s="235">
        <f>ROUND(E79*H79,2)</f>
        <v>0</v>
      </c>
      <c r="J79" s="234"/>
      <c r="K79" s="235">
        <f>ROUND(E79*J79,2)</f>
        <v>0</v>
      </c>
      <c r="L79" s="235">
        <v>21</v>
      </c>
      <c r="M79" s="235">
        <f>G79*(1+L79/100)</f>
        <v>0</v>
      </c>
      <c r="N79" s="233">
        <v>0</v>
      </c>
      <c r="O79" s="233">
        <f>ROUND(E79*N79,2)</f>
        <v>0</v>
      </c>
      <c r="P79" s="233">
        <v>0</v>
      </c>
      <c r="Q79" s="233">
        <f>ROUND(E79*P79,2)</f>
        <v>0</v>
      </c>
      <c r="R79" s="235"/>
      <c r="S79" s="235" t="s">
        <v>200</v>
      </c>
      <c r="T79" s="236" t="s">
        <v>185</v>
      </c>
      <c r="U79" s="220">
        <v>0</v>
      </c>
      <c r="V79" s="220">
        <f>ROUND(E79*U79,2)</f>
        <v>0</v>
      </c>
      <c r="W79" s="220"/>
      <c r="X79" s="220" t="s">
        <v>217</v>
      </c>
      <c r="Y79" s="220" t="s">
        <v>187</v>
      </c>
      <c r="Z79" s="209"/>
      <c r="AA79" s="209"/>
      <c r="AB79" s="209"/>
      <c r="AC79" s="209"/>
      <c r="AD79" s="209"/>
      <c r="AE79" s="209"/>
      <c r="AF79" s="209"/>
      <c r="AG79" s="209" t="s">
        <v>357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2" x14ac:dyDescent="0.25">
      <c r="A80" s="216"/>
      <c r="B80" s="217"/>
      <c r="C80" s="246"/>
      <c r="D80" s="241"/>
      <c r="E80" s="241"/>
      <c r="F80" s="241"/>
      <c r="G80" s="241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191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30">
        <v>29</v>
      </c>
      <c r="B81" s="231" t="s">
        <v>517</v>
      </c>
      <c r="C81" s="243" t="s">
        <v>904</v>
      </c>
      <c r="D81" s="232" t="s">
        <v>366</v>
      </c>
      <c r="E81" s="233">
        <v>15</v>
      </c>
      <c r="F81" s="234"/>
      <c r="G81" s="235">
        <f>ROUND(E81*F81,2)</f>
        <v>0</v>
      </c>
      <c r="H81" s="234"/>
      <c r="I81" s="235">
        <f>ROUND(E81*H81,2)</f>
        <v>0</v>
      </c>
      <c r="J81" s="234"/>
      <c r="K81" s="235">
        <f>ROUND(E81*J81,2)</f>
        <v>0</v>
      </c>
      <c r="L81" s="235">
        <v>21</v>
      </c>
      <c r="M81" s="235">
        <f>G81*(1+L81/100)</f>
        <v>0</v>
      </c>
      <c r="N81" s="233">
        <v>0</v>
      </c>
      <c r="O81" s="233">
        <f>ROUND(E81*N81,2)</f>
        <v>0</v>
      </c>
      <c r="P81" s="233">
        <v>0</v>
      </c>
      <c r="Q81" s="233">
        <f>ROUND(E81*P81,2)</f>
        <v>0</v>
      </c>
      <c r="R81" s="235"/>
      <c r="S81" s="235" t="s">
        <v>200</v>
      </c>
      <c r="T81" s="236" t="s">
        <v>185</v>
      </c>
      <c r="U81" s="220">
        <v>0</v>
      </c>
      <c r="V81" s="220">
        <f>ROUND(E81*U81,2)</f>
        <v>0</v>
      </c>
      <c r="W81" s="220"/>
      <c r="X81" s="220" t="s">
        <v>217</v>
      </c>
      <c r="Y81" s="220" t="s">
        <v>187</v>
      </c>
      <c r="Z81" s="209"/>
      <c r="AA81" s="209"/>
      <c r="AB81" s="209"/>
      <c r="AC81" s="209"/>
      <c r="AD81" s="209"/>
      <c r="AE81" s="209"/>
      <c r="AF81" s="209"/>
      <c r="AG81" s="209" t="s">
        <v>357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2" x14ac:dyDescent="0.25">
      <c r="A82" s="216"/>
      <c r="B82" s="217"/>
      <c r="C82" s="246"/>
      <c r="D82" s="241"/>
      <c r="E82" s="241"/>
      <c r="F82" s="241"/>
      <c r="G82" s="241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191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30">
        <v>30</v>
      </c>
      <c r="B83" s="231" t="s">
        <v>520</v>
      </c>
      <c r="C83" s="243" t="s">
        <v>905</v>
      </c>
      <c r="D83" s="232" t="s">
        <v>366</v>
      </c>
      <c r="E83" s="233">
        <v>5</v>
      </c>
      <c r="F83" s="234"/>
      <c r="G83" s="235">
        <f>ROUND(E83*F83,2)</f>
        <v>0</v>
      </c>
      <c r="H83" s="234"/>
      <c r="I83" s="235">
        <f>ROUND(E83*H83,2)</f>
        <v>0</v>
      </c>
      <c r="J83" s="234"/>
      <c r="K83" s="235">
        <f>ROUND(E83*J83,2)</f>
        <v>0</v>
      </c>
      <c r="L83" s="235">
        <v>21</v>
      </c>
      <c r="M83" s="235">
        <f>G83*(1+L83/100)</f>
        <v>0</v>
      </c>
      <c r="N83" s="233">
        <v>0</v>
      </c>
      <c r="O83" s="233">
        <f>ROUND(E83*N83,2)</f>
        <v>0</v>
      </c>
      <c r="P83" s="233">
        <v>0</v>
      </c>
      <c r="Q83" s="233">
        <f>ROUND(E83*P83,2)</f>
        <v>0</v>
      </c>
      <c r="R83" s="235"/>
      <c r="S83" s="235" t="s">
        <v>200</v>
      </c>
      <c r="T83" s="236" t="s">
        <v>185</v>
      </c>
      <c r="U83" s="220">
        <v>0</v>
      </c>
      <c r="V83" s="220">
        <f>ROUND(E83*U83,2)</f>
        <v>0</v>
      </c>
      <c r="W83" s="220"/>
      <c r="X83" s="220" t="s">
        <v>217</v>
      </c>
      <c r="Y83" s="220" t="s">
        <v>187</v>
      </c>
      <c r="Z83" s="209"/>
      <c r="AA83" s="209"/>
      <c r="AB83" s="209"/>
      <c r="AC83" s="209"/>
      <c r="AD83" s="209"/>
      <c r="AE83" s="209"/>
      <c r="AF83" s="209"/>
      <c r="AG83" s="209" t="s">
        <v>357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46"/>
      <c r="D84" s="241"/>
      <c r="E84" s="241"/>
      <c r="F84" s="241"/>
      <c r="G84" s="241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191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30">
        <v>31</v>
      </c>
      <c r="B85" s="231" t="s">
        <v>523</v>
      </c>
      <c r="C85" s="243" t="s">
        <v>906</v>
      </c>
      <c r="D85" s="232" t="s">
        <v>366</v>
      </c>
      <c r="E85" s="233">
        <v>110</v>
      </c>
      <c r="F85" s="234"/>
      <c r="G85" s="235">
        <f>ROUND(E85*F85,2)</f>
        <v>0</v>
      </c>
      <c r="H85" s="234"/>
      <c r="I85" s="235">
        <f>ROUND(E85*H85,2)</f>
        <v>0</v>
      </c>
      <c r="J85" s="234"/>
      <c r="K85" s="235">
        <f>ROUND(E85*J85,2)</f>
        <v>0</v>
      </c>
      <c r="L85" s="235">
        <v>21</v>
      </c>
      <c r="M85" s="235">
        <f>G85*(1+L85/100)</f>
        <v>0</v>
      </c>
      <c r="N85" s="233">
        <v>0</v>
      </c>
      <c r="O85" s="233">
        <f>ROUND(E85*N85,2)</f>
        <v>0</v>
      </c>
      <c r="P85" s="233">
        <v>0</v>
      </c>
      <c r="Q85" s="233">
        <f>ROUND(E85*P85,2)</f>
        <v>0</v>
      </c>
      <c r="R85" s="235"/>
      <c r="S85" s="235" t="s">
        <v>200</v>
      </c>
      <c r="T85" s="236" t="s">
        <v>185</v>
      </c>
      <c r="U85" s="220">
        <v>0</v>
      </c>
      <c r="V85" s="220">
        <f>ROUND(E85*U85,2)</f>
        <v>0</v>
      </c>
      <c r="W85" s="220"/>
      <c r="X85" s="220" t="s">
        <v>217</v>
      </c>
      <c r="Y85" s="220" t="s">
        <v>187</v>
      </c>
      <c r="Z85" s="209"/>
      <c r="AA85" s="209"/>
      <c r="AB85" s="209"/>
      <c r="AC85" s="209"/>
      <c r="AD85" s="209"/>
      <c r="AE85" s="209"/>
      <c r="AF85" s="209"/>
      <c r="AG85" s="209" t="s">
        <v>357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2" x14ac:dyDescent="0.25">
      <c r="A86" s="216"/>
      <c r="B86" s="217"/>
      <c r="C86" s="246"/>
      <c r="D86" s="241"/>
      <c r="E86" s="241"/>
      <c r="F86" s="241"/>
      <c r="G86" s="241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191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1" x14ac:dyDescent="0.25">
      <c r="A87" s="230">
        <v>32</v>
      </c>
      <c r="B87" s="231" t="s">
        <v>526</v>
      </c>
      <c r="C87" s="243" t="s">
        <v>907</v>
      </c>
      <c r="D87" s="232" t="s">
        <v>366</v>
      </c>
      <c r="E87" s="233">
        <v>20</v>
      </c>
      <c r="F87" s="234"/>
      <c r="G87" s="235">
        <f>ROUND(E87*F87,2)</f>
        <v>0</v>
      </c>
      <c r="H87" s="234"/>
      <c r="I87" s="235">
        <f>ROUND(E87*H87,2)</f>
        <v>0</v>
      </c>
      <c r="J87" s="234"/>
      <c r="K87" s="235">
        <f>ROUND(E87*J87,2)</f>
        <v>0</v>
      </c>
      <c r="L87" s="235">
        <v>21</v>
      </c>
      <c r="M87" s="235">
        <f>G87*(1+L87/100)</f>
        <v>0</v>
      </c>
      <c r="N87" s="233">
        <v>0</v>
      </c>
      <c r="O87" s="233">
        <f>ROUND(E87*N87,2)</f>
        <v>0</v>
      </c>
      <c r="P87" s="233">
        <v>0</v>
      </c>
      <c r="Q87" s="233">
        <f>ROUND(E87*P87,2)</f>
        <v>0</v>
      </c>
      <c r="R87" s="235"/>
      <c r="S87" s="235" t="s">
        <v>200</v>
      </c>
      <c r="T87" s="236" t="s">
        <v>185</v>
      </c>
      <c r="U87" s="220">
        <v>0</v>
      </c>
      <c r="V87" s="220">
        <f>ROUND(E87*U87,2)</f>
        <v>0</v>
      </c>
      <c r="W87" s="220"/>
      <c r="X87" s="220" t="s">
        <v>217</v>
      </c>
      <c r="Y87" s="220" t="s">
        <v>187</v>
      </c>
      <c r="Z87" s="209"/>
      <c r="AA87" s="209"/>
      <c r="AB87" s="209"/>
      <c r="AC87" s="209"/>
      <c r="AD87" s="209"/>
      <c r="AE87" s="209"/>
      <c r="AF87" s="209"/>
      <c r="AG87" s="209" t="s">
        <v>357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2" x14ac:dyDescent="0.25">
      <c r="A88" s="216"/>
      <c r="B88" s="217"/>
      <c r="C88" s="246"/>
      <c r="D88" s="241"/>
      <c r="E88" s="241"/>
      <c r="F88" s="241"/>
      <c r="G88" s="241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191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30">
        <v>33</v>
      </c>
      <c r="B89" s="231" t="s">
        <v>529</v>
      </c>
      <c r="C89" s="243" t="s">
        <v>908</v>
      </c>
      <c r="D89" s="232" t="s">
        <v>366</v>
      </c>
      <c r="E89" s="233">
        <v>6</v>
      </c>
      <c r="F89" s="234"/>
      <c r="G89" s="235">
        <f>ROUND(E89*F89,2)</f>
        <v>0</v>
      </c>
      <c r="H89" s="234"/>
      <c r="I89" s="235">
        <f>ROUND(E89*H89,2)</f>
        <v>0</v>
      </c>
      <c r="J89" s="234"/>
      <c r="K89" s="235">
        <f>ROUND(E89*J89,2)</f>
        <v>0</v>
      </c>
      <c r="L89" s="235">
        <v>21</v>
      </c>
      <c r="M89" s="235">
        <f>G89*(1+L89/100)</f>
        <v>0</v>
      </c>
      <c r="N89" s="233">
        <v>0</v>
      </c>
      <c r="O89" s="233">
        <f>ROUND(E89*N89,2)</f>
        <v>0</v>
      </c>
      <c r="P89" s="233">
        <v>0</v>
      </c>
      <c r="Q89" s="233">
        <f>ROUND(E89*P89,2)</f>
        <v>0</v>
      </c>
      <c r="R89" s="235"/>
      <c r="S89" s="235" t="s">
        <v>200</v>
      </c>
      <c r="T89" s="236" t="s">
        <v>185</v>
      </c>
      <c r="U89" s="220">
        <v>0</v>
      </c>
      <c r="V89" s="220">
        <f>ROUND(E89*U89,2)</f>
        <v>0</v>
      </c>
      <c r="W89" s="220"/>
      <c r="X89" s="220" t="s">
        <v>217</v>
      </c>
      <c r="Y89" s="220" t="s">
        <v>187</v>
      </c>
      <c r="Z89" s="209"/>
      <c r="AA89" s="209"/>
      <c r="AB89" s="209"/>
      <c r="AC89" s="209"/>
      <c r="AD89" s="209"/>
      <c r="AE89" s="209"/>
      <c r="AF89" s="209"/>
      <c r="AG89" s="209" t="s">
        <v>357</v>
      </c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2" x14ac:dyDescent="0.25">
      <c r="A90" s="216"/>
      <c r="B90" s="217"/>
      <c r="C90" s="246"/>
      <c r="D90" s="241"/>
      <c r="E90" s="241"/>
      <c r="F90" s="241"/>
      <c r="G90" s="241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191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ht="20.399999999999999" outlineLevel="1" x14ac:dyDescent="0.25">
      <c r="A91" s="230">
        <v>34</v>
      </c>
      <c r="B91" s="231" t="s">
        <v>532</v>
      </c>
      <c r="C91" s="243" t="s">
        <v>909</v>
      </c>
      <c r="D91" s="232" t="s">
        <v>366</v>
      </c>
      <c r="E91" s="233">
        <v>3</v>
      </c>
      <c r="F91" s="234"/>
      <c r="G91" s="235">
        <f>ROUND(E91*F91,2)</f>
        <v>0</v>
      </c>
      <c r="H91" s="234"/>
      <c r="I91" s="235">
        <f>ROUND(E91*H91,2)</f>
        <v>0</v>
      </c>
      <c r="J91" s="234"/>
      <c r="K91" s="235">
        <f>ROUND(E91*J91,2)</f>
        <v>0</v>
      </c>
      <c r="L91" s="235">
        <v>21</v>
      </c>
      <c r="M91" s="235">
        <f>G91*(1+L91/100)</f>
        <v>0</v>
      </c>
      <c r="N91" s="233">
        <v>0</v>
      </c>
      <c r="O91" s="233">
        <f>ROUND(E91*N91,2)</f>
        <v>0</v>
      </c>
      <c r="P91" s="233">
        <v>0</v>
      </c>
      <c r="Q91" s="233">
        <f>ROUND(E91*P91,2)</f>
        <v>0</v>
      </c>
      <c r="R91" s="235"/>
      <c r="S91" s="235" t="s">
        <v>200</v>
      </c>
      <c r="T91" s="236" t="s">
        <v>185</v>
      </c>
      <c r="U91" s="220">
        <v>0</v>
      </c>
      <c r="V91" s="220">
        <f>ROUND(E91*U91,2)</f>
        <v>0</v>
      </c>
      <c r="W91" s="220"/>
      <c r="X91" s="220" t="s">
        <v>217</v>
      </c>
      <c r="Y91" s="220" t="s">
        <v>187</v>
      </c>
      <c r="Z91" s="209"/>
      <c r="AA91" s="209"/>
      <c r="AB91" s="209"/>
      <c r="AC91" s="209"/>
      <c r="AD91" s="209"/>
      <c r="AE91" s="209"/>
      <c r="AF91" s="209"/>
      <c r="AG91" s="209" t="s">
        <v>357</v>
      </c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2" x14ac:dyDescent="0.25">
      <c r="A92" s="216"/>
      <c r="B92" s="217"/>
      <c r="C92" s="246"/>
      <c r="D92" s="241"/>
      <c r="E92" s="241"/>
      <c r="F92" s="241"/>
      <c r="G92" s="241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191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30">
        <v>35</v>
      </c>
      <c r="B93" s="231" t="s">
        <v>535</v>
      </c>
      <c r="C93" s="243" t="s">
        <v>910</v>
      </c>
      <c r="D93" s="232" t="s">
        <v>366</v>
      </c>
      <c r="E93" s="233">
        <v>30</v>
      </c>
      <c r="F93" s="234"/>
      <c r="G93" s="235">
        <f>ROUND(E93*F93,2)</f>
        <v>0</v>
      </c>
      <c r="H93" s="234"/>
      <c r="I93" s="235">
        <f>ROUND(E93*H93,2)</f>
        <v>0</v>
      </c>
      <c r="J93" s="234"/>
      <c r="K93" s="235">
        <f>ROUND(E93*J93,2)</f>
        <v>0</v>
      </c>
      <c r="L93" s="235">
        <v>21</v>
      </c>
      <c r="M93" s="235">
        <f>G93*(1+L93/100)</f>
        <v>0</v>
      </c>
      <c r="N93" s="233">
        <v>0</v>
      </c>
      <c r="O93" s="233">
        <f>ROUND(E93*N93,2)</f>
        <v>0</v>
      </c>
      <c r="P93" s="233">
        <v>0</v>
      </c>
      <c r="Q93" s="233">
        <f>ROUND(E93*P93,2)</f>
        <v>0</v>
      </c>
      <c r="R93" s="235"/>
      <c r="S93" s="235" t="s">
        <v>200</v>
      </c>
      <c r="T93" s="236" t="s">
        <v>185</v>
      </c>
      <c r="U93" s="220">
        <v>0</v>
      </c>
      <c r="V93" s="220">
        <f>ROUND(E93*U93,2)</f>
        <v>0</v>
      </c>
      <c r="W93" s="220"/>
      <c r="X93" s="220" t="s">
        <v>217</v>
      </c>
      <c r="Y93" s="220" t="s">
        <v>187</v>
      </c>
      <c r="Z93" s="209"/>
      <c r="AA93" s="209"/>
      <c r="AB93" s="209"/>
      <c r="AC93" s="209"/>
      <c r="AD93" s="209"/>
      <c r="AE93" s="209"/>
      <c r="AF93" s="209"/>
      <c r="AG93" s="209" t="s">
        <v>357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2" x14ac:dyDescent="0.25">
      <c r="A94" s="216"/>
      <c r="B94" s="217"/>
      <c r="C94" s="246"/>
      <c r="D94" s="241"/>
      <c r="E94" s="241"/>
      <c r="F94" s="241"/>
      <c r="G94" s="241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191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1" x14ac:dyDescent="0.25">
      <c r="A95" s="230">
        <v>36</v>
      </c>
      <c r="B95" s="231" t="s">
        <v>538</v>
      </c>
      <c r="C95" s="243" t="s">
        <v>911</v>
      </c>
      <c r="D95" s="232" t="s">
        <v>277</v>
      </c>
      <c r="E95" s="233">
        <v>1</v>
      </c>
      <c r="F95" s="234"/>
      <c r="G95" s="235">
        <f>ROUND(E95*F95,2)</f>
        <v>0</v>
      </c>
      <c r="H95" s="234"/>
      <c r="I95" s="235">
        <f>ROUND(E95*H95,2)</f>
        <v>0</v>
      </c>
      <c r="J95" s="234"/>
      <c r="K95" s="235">
        <f>ROUND(E95*J95,2)</f>
        <v>0</v>
      </c>
      <c r="L95" s="235">
        <v>21</v>
      </c>
      <c r="M95" s="235">
        <f>G95*(1+L95/100)</f>
        <v>0</v>
      </c>
      <c r="N95" s="233">
        <v>0</v>
      </c>
      <c r="O95" s="233">
        <f>ROUND(E95*N95,2)</f>
        <v>0</v>
      </c>
      <c r="P95" s="233">
        <v>0</v>
      </c>
      <c r="Q95" s="233">
        <f>ROUND(E95*P95,2)</f>
        <v>0</v>
      </c>
      <c r="R95" s="235"/>
      <c r="S95" s="235" t="s">
        <v>200</v>
      </c>
      <c r="T95" s="236" t="s">
        <v>185</v>
      </c>
      <c r="U95" s="220">
        <v>0</v>
      </c>
      <c r="V95" s="220">
        <f>ROUND(E95*U95,2)</f>
        <v>0</v>
      </c>
      <c r="W95" s="220"/>
      <c r="X95" s="220" t="s">
        <v>217</v>
      </c>
      <c r="Y95" s="220" t="s">
        <v>187</v>
      </c>
      <c r="Z95" s="209"/>
      <c r="AA95" s="209"/>
      <c r="AB95" s="209"/>
      <c r="AC95" s="209"/>
      <c r="AD95" s="209"/>
      <c r="AE95" s="209"/>
      <c r="AF95" s="209"/>
      <c r="AG95" s="209" t="s">
        <v>357</v>
      </c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2" x14ac:dyDescent="0.25">
      <c r="A96" s="216"/>
      <c r="B96" s="217"/>
      <c r="C96" s="246"/>
      <c r="D96" s="241"/>
      <c r="E96" s="241"/>
      <c r="F96" s="241"/>
      <c r="G96" s="241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191</v>
      </c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1" x14ac:dyDescent="0.25">
      <c r="A97" s="230">
        <v>37</v>
      </c>
      <c r="B97" s="231" t="s">
        <v>541</v>
      </c>
      <c r="C97" s="243" t="s">
        <v>912</v>
      </c>
      <c r="D97" s="232" t="s">
        <v>366</v>
      </c>
      <c r="E97" s="233">
        <v>10</v>
      </c>
      <c r="F97" s="234"/>
      <c r="G97" s="235">
        <f>ROUND(E97*F97,2)</f>
        <v>0</v>
      </c>
      <c r="H97" s="234"/>
      <c r="I97" s="235">
        <f>ROUND(E97*H97,2)</f>
        <v>0</v>
      </c>
      <c r="J97" s="234"/>
      <c r="K97" s="235">
        <f>ROUND(E97*J97,2)</f>
        <v>0</v>
      </c>
      <c r="L97" s="235">
        <v>21</v>
      </c>
      <c r="M97" s="235">
        <f>G97*(1+L97/100)</f>
        <v>0</v>
      </c>
      <c r="N97" s="233">
        <v>0</v>
      </c>
      <c r="O97" s="233">
        <f>ROUND(E97*N97,2)</f>
        <v>0</v>
      </c>
      <c r="P97" s="233">
        <v>0</v>
      </c>
      <c r="Q97" s="233">
        <f>ROUND(E97*P97,2)</f>
        <v>0</v>
      </c>
      <c r="R97" s="235"/>
      <c r="S97" s="235" t="s">
        <v>200</v>
      </c>
      <c r="T97" s="236" t="s">
        <v>185</v>
      </c>
      <c r="U97" s="220">
        <v>0</v>
      </c>
      <c r="V97" s="220">
        <f>ROUND(E97*U97,2)</f>
        <v>0</v>
      </c>
      <c r="W97" s="220"/>
      <c r="X97" s="220" t="s">
        <v>217</v>
      </c>
      <c r="Y97" s="220" t="s">
        <v>187</v>
      </c>
      <c r="Z97" s="209"/>
      <c r="AA97" s="209"/>
      <c r="AB97" s="209"/>
      <c r="AC97" s="209"/>
      <c r="AD97" s="209"/>
      <c r="AE97" s="209"/>
      <c r="AF97" s="209"/>
      <c r="AG97" s="209" t="s">
        <v>357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2" x14ac:dyDescent="0.25">
      <c r="A98" s="216"/>
      <c r="B98" s="217"/>
      <c r="C98" s="246"/>
      <c r="D98" s="241"/>
      <c r="E98" s="241"/>
      <c r="F98" s="241"/>
      <c r="G98" s="241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09"/>
      <c r="AA98" s="209"/>
      <c r="AB98" s="209"/>
      <c r="AC98" s="209"/>
      <c r="AD98" s="209"/>
      <c r="AE98" s="209"/>
      <c r="AF98" s="209"/>
      <c r="AG98" s="209" t="s">
        <v>191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1" x14ac:dyDescent="0.25">
      <c r="A99" s="230">
        <v>38</v>
      </c>
      <c r="B99" s="231" t="s">
        <v>382</v>
      </c>
      <c r="C99" s="243" t="s">
        <v>913</v>
      </c>
      <c r="D99" s="232" t="s">
        <v>366</v>
      </c>
      <c r="E99" s="233">
        <v>20</v>
      </c>
      <c r="F99" s="234"/>
      <c r="G99" s="235">
        <f>ROUND(E99*F99,2)</f>
        <v>0</v>
      </c>
      <c r="H99" s="234"/>
      <c r="I99" s="235">
        <f>ROUND(E99*H99,2)</f>
        <v>0</v>
      </c>
      <c r="J99" s="234"/>
      <c r="K99" s="235">
        <f>ROUND(E99*J99,2)</f>
        <v>0</v>
      </c>
      <c r="L99" s="235">
        <v>21</v>
      </c>
      <c r="M99" s="235">
        <f>G99*(1+L99/100)</f>
        <v>0</v>
      </c>
      <c r="N99" s="233">
        <v>0</v>
      </c>
      <c r="O99" s="233">
        <f>ROUND(E99*N99,2)</f>
        <v>0</v>
      </c>
      <c r="P99" s="233">
        <v>0</v>
      </c>
      <c r="Q99" s="233">
        <f>ROUND(E99*P99,2)</f>
        <v>0</v>
      </c>
      <c r="R99" s="235"/>
      <c r="S99" s="235" t="s">
        <v>200</v>
      </c>
      <c r="T99" s="236" t="s">
        <v>185</v>
      </c>
      <c r="U99" s="220">
        <v>0</v>
      </c>
      <c r="V99" s="220">
        <f>ROUND(E99*U99,2)</f>
        <v>0</v>
      </c>
      <c r="W99" s="220"/>
      <c r="X99" s="220" t="s">
        <v>217</v>
      </c>
      <c r="Y99" s="220" t="s">
        <v>187</v>
      </c>
      <c r="Z99" s="209"/>
      <c r="AA99" s="209"/>
      <c r="AB99" s="209"/>
      <c r="AC99" s="209"/>
      <c r="AD99" s="209"/>
      <c r="AE99" s="209"/>
      <c r="AF99" s="209"/>
      <c r="AG99" s="209" t="s">
        <v>357</v>
      </c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2" x14ac:dyDescent="0.25">
      <c r="A100" s="216"/>
      <c r="B100" s="217"/>
      <c r="C100" s="246"/>
      <c r="D100" s="241"/>
      <c r="E100" s="241"/>
      <c r="F100" s="241"/>
      <c r="G100" s="241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09"/>
      <c r="AA100" s="209"/>
      <c r="AB100" s="209"/>
      <c r="AC100" s="209"/>
      <c r="AD100" s="209"/>
      <c r="AE100" s="209"/>
      <c r="AF100" s="209"/>
      <c r="AG100" s="209" t="s">
        <v>191</v>
      </c>
      <c r="AH100" s="209"/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1" x14ac:dyDescent="0.25">
      <c r="A101" s="230">
        <v>39</v>
      </c>
      <c r="B101" s="231" t="s">
        <v>385</v>
      </c>
      <c r="C101" s="243" t="s">
        <v>914</v>
      </c>
      <c r="D101" s="232" t="s">
        <v>366</v>
      </c>
      <c r="E101" s="233">
        <v>6</v>
      </c>
      <c r="F101" s="234"/>
      <c r="G101" s="235">
        <f>ROUND(E101*F101,2)</f>
        <v>0</v>
      </c>
      <c r="H101" s="234"/>
      <c r="I101" s="235">
        <f>ROUND(E101*H101,2)</f>
        <v>0</v>
      </c>
      <c r="J101" s="234"/>
      <c r="K101" s="235">
        <f>ROUND(E101*J101,2)</f>
        <v>0</v>
      </c>
      <c r="L101" s="235">
        <v>21</v>
      </c>
      <c r="M101" s="235">
        <f>G101*(1+L101/100)</f>
        <v>0</v>
      </c>
      <c r="N101" s="233">
        <v>0</v>
      </c>
      <c r="O101" s="233">
        <f>ROUND(E101*N101,2)</f>
        <v>0</v>
      </c>
      <c r="P101" s="233">
        <v>0</v>
      </c>
      <c r="Q101" s="233">
        <f>ROUND(E101*P101,2)</f>
        <v>0</v>
      </c>
      <c r="R101" s="235"/>
      <c r="S101" s="235" t="s">
        <v>200</v>
      </c>
      <c r="T101" s="236" t="s">
        <v>185</v>
      </c>
      <c r="U101" s="220">
        <v>0</v>
      </c>
      <c r="V101" s="220">
        <f>ROUND(E101*U101,2)</f>
        <v>0</v>
      </c>
      <c r="W101" s="220"/>
      <c r="X101" s="220" t="s">
        <v>217</v>
      </c>
      <c r="Y101" s="220" t="s">
        <v>187</v>
      </c>
      <c r="Z101" s="209"/>
      <c r="AA101" s="209"/>
      <c r="AB101" s="209"/>
      <c r="AC101" s="209"/>
      <c r="AD101" s="209"/>
      <c r="AE101" s="209"/>
      <c r="AF101" s="209"/>
      <c r="AG101" s="209" t="s">
        <v>357</v>
      </c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2" x14ac:dyDescent="0.25">
      <c r="A102" s="216"/>
      <c r="B102" s="217"/>
      <c r="C102" s="246"/>
      <c r="D102" s="241"/>
      <c r="E102" s="241"/>
      <c r="F102" s="241"/>
      <c r="G102" s="241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09"/>
      <c r="AA102" s="209"/>
      <c r="AB102" s="209"/>
      <c r="AC102" s="209"/>
      <c r="AD102" s="209"/>
      <c r="AE102" s="209"/>
      <c r="AF102" s="209"/>
      <c r="AG102" s="209" t="s">
        <v>191</v>
      </c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30">
        <v>40</v>
      </c>
      <c r="B103" s="231" t="s">
        <v>398</v>
      </c>
      <c r="C103" s="243" t="s">
        <v>915</v>
      </c>
      <c r="D103" s="232" t="s">
        <v>366</v>
      </c>
      <c r="E103" s="233">
        <v>15</v>
      </c>
      <c r="F103" s="234"/>
      <c r="G103" s="235">
        <f>ROUND(E103*F103,2)</f>
        <v>0</v>
      </c>
      <c r="H103" s="234"/>
      <c r="I103" s="235">
        <f>ROUND(E103*H103,2)</f>
        <v>0</v>
      </c>
      <c r="J103" s="234"/>
      <c r="K103" s="235">
        <f>ROUND(E103*J103,2)</f>
        <v>0</v>
      </c>
      <c r="L103" s="235">
        <v>21</v>
      </c>
      <c r="M103" s="235">
        <f>G103*(1+L103/100)</f>
        <v>0</v>
      </c>
      <c r="N103" s="233">
        <v>0</v>
      </c>
      <c r="O103" s="233">
        <f>ROUND(E103*N103,2)</f>
        <v>0</v>
      </c>
      <c r="P103" s="233">
        <v>0</v>
      </c>
      <c r="Q103" s="233">
        <f>ROUND(E103*P103,2)</f>
        <v>0</v>
      </c>
      <c r="R103" s="235"/>
      <c r="S103" s="235" t="s">
        <v>200</v>
      </c>
      <c r="T103" s="236" t="s">
        <v>185</v>
      </c>
      <c r="U103" s="220">
        <v>0</v>
      </c>
      <c r="V103" s="220">
        <f>ROUND(E103*U103,2)</f>
        <v>0</v>
      </c>
      <c r="W103" s="220"/>
      <c r="X103" s="220" t="s">
        <v>217</v>
      </c>
      <c r="Y103" s="220" t="s">
        <v>187</v>
      </c>
      <c r="Z103" s="209"/>
      <c r="AA103" s="209"/>
      <c r="AB103" s="209"/>
      <c r="AC103" s="209"/>
      <c r="AD103" s="209"/>
      <c r="AE103" s="209"/>
      <c r="AF103" s="209"/>
      <c r="AG103" s="209" t="s">
        <v>357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2" x14ac:dyDescent="0.25">
      <c r="A104" s="216"/>
      <c r="B104" s="217"/>
      <c r="C104" s="246"/>
      <c r="D104" s="241"/>
      <c r="E104" s="241"/>
      <c r="F104" s="241"/>
      <c r="G104" s="241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191</v>
      </c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1" x14ac:dyDescent="0.25">
      <c r="A105" s="230">
        <v>41</v>
      </c>
      <c r="B105" s="231" t="s">
        <v>387</v>
      </c>
      <c r="C105" s="243" t="s">
        <v>916</v>
      </c>
      <c r="D105" s="232" t="s">
        <v>366</v>
      </c>
      <c r="E105" s="233">
        <v>5</v>
      </c>
      <c r="F105" s="234"/>
      <c r="G105" s="235">
        <f>ROUND(E105*F105,2)</f>
        <v>0</v>
      </c>
      <c r="H105" s="234"/>
      <c r="I105" s="235">
        <f>ROUND(E105*H105,2)</f>
        <v>0</v>
      </c>
      <c r="J105" s="234"/>
      <c r="K105" s="235">
        <f>ROUND(E105*J105,2)</f>
        <v>0</v>
      </c>
      <c r="L105" s="235">
        <v>21</v>
      </c>
      <c r="M105" s="235">
        <f>G105*(1+L105/100)</f>
        <v>0</v>
      </c>
      <c r="N105" s="233">
        <v>0</v>
      </c>
      <c r="O105" s="233">
        <f>ROUND(E105*N105,2)</f>
        <v>0</v>
      </c>
      <c r="P105" s="233">
        <v>0</v>
      </c>
      <c r="Q105" s="233">
        <f>ROUND(E105*P105,2)</f>
        <v>0</v>
      </c>
      <c r="R105" s="235"/>
      <c r="S105" s="235" t="s">
        <v>200</v>
      </c>
      <c r="T105" s="236" t="s">
        <v>185</v>
      </c>
      <c r="U105" s="220">
        <v>0</v>
      </c>
      <c r="V105" s="220">
        <f>ROUND(E105*U105,2)</f>
        <v>0</v>
      </c>
      <c r="W105" s="220"/>
      <c r="X105" s="220" t="s">
        <v>217</v>
      </c>
      <c r="Y105" s="220" t="s">
        <v>187</v>
      </c>
      <c r="Z105" s="209"/>
      <c r="AA105" s="209"/>
      <c r="AB105" s="209"/>
      <c r="AC105" s="209"/>
      <c r="AD105" s="209"/>
      <c r="AE105" s="209"/>
      <c r="AF105" s="209"/>
      <c r="AG105" s="209" t="s">
        <v>357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2" x14ac:dyDescent="0.25">
      <c r="A106" s="216"/>
      <c r="B106" s="217"/>
      <c r="C106" s="246"/>
      <c r="D106" s="241"/>
      <c r="E106" s="241"/>
      <c r="F106" s="241"/>
      <c r="G106" s="241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191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1" x14ac:dyDescent="0.25">
      <c r="A107" s="230">
        <v>42</v>
      </c>
      <c r="B107" s="231" t="s">
        <v>389</v>
      </c>
      <c r="C107" s="243" t="s">
        <v>917</v>
      </c>
      <c r="D107" s="232" t="s">
        <v>277</v>
      </c>
      <c r="E107" s="233">
        <v>10</v>
      </c>
      <c r="F107" s="234"/>
      <c r="G107" s="235">
        <f>ROUND(E107*F107,2)</f>
        <v>0</v>
      </c>
      <c r="H107" s="234"/>
      <c r="I107" s="235">
        <f>ROUND(E107*H107,2)</f>
        <v>0</v>
      </c>
      <c r="J107" s="234"/>
      <c r="K107" s="235">
        <f>ROUND(E107*J107,2)</f>
        <v>0</v>
      </c>
      <c r="L107" s="235">
        <v>21</v>
      </c>
      <c r="M107" s="235">
        <f>G107*(1+L107/100)</f>
        <v>0</v>
      </c>
      <c r="N107" s="233">
        <v>0</v>
      </c>
      <c r="O107" s="233">
        <f>ROUND(E107*N107,2)</f>
        <v>0</v>
      </c>
      <c r="P107" s="233">
        <v>0</v>
      </c>
      <c r="Q107" s="233">
        <f>ROUND(E107*P107,2)</f>
        <v>0</v>
      </c>
      <c r="R107" s="235"/>
      <c r="S107" s="235" t="s">
        <v>200</v>
      </c>
      <c r="T107" s="236" t="s">
        <v>185</v>
      </c>
      <c r="U107" s="220">
        <v>0</v>
      </c>
      <c r="V107" s="220">
        <f>ROUND(E107*U107,2)</f>
        <v>0</v>
      </c>
      <c r="W107" s="220"/>
      <c r="X107" s="220" t="s">
        <v>217</v>
      </c>
      <c r="Y107" s="220" t="s">
        <v>187</v>
      </c>
      <c r="Z107" s="209"/>
      <c r="AA107" s="209"/>
      <c r="AB107" s="209"/>
      <c r="AC107" s="209"/>
      <c r="AD107" s="209"/>
      <c r="AE107" s="209"/>
      <c r="AF107" s="209"/>
      <c r="AG107" s="209" t="s">
        <v>357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2" x14ac:dyDescent="0.25">
      <c r="A108" s="216"/>
      <c r="B108" s="217"/>
      <c r="C108" s="246"/>
      <c r="D108" s="241"/>
      <c r="E108" s="241"/>
      <c r="F108" s="241"/>
      <c r="G108" s="241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09"/>
      <c r="AA108" s="209"/>
      <c r="AB108" s="209"/>
      <c r="AC108" s="209"/>
      <c r="AD108" s="209"/>
      <c r="AE108" s="209"/>
      <c r="AF108" s="209"/>
      <c r="AG108" s="209" t="s">
        <v>191</v>
      </c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1" x14ac:dyDescent="0.25">
      <c r="A109" s="230">
        <v>43</v>
      </c>
      <c r="B109" s="231" t="s">
        <v>396</v>
      </c>
      <c r="C109" s="243" t="s">
        <v>918</v>
      </c>
      <c r="D109" s="232" t="s">
        <v>277</v>
      </c>
      <c r="E109" s="233">
        <v>3</v>
      </c>
      <c r="F109" s="234"/>
      <c r="G109" s="235">
        <f>ROUND(E109*F109,2)</f>
        <v>0</v>
      </c>
      <c r="H109" s="234"/>
      <c r="I109" s="235">
        <f>ROUND(E109*H109,2)</f>
        <v>0</v>
      </c>
      <c r="J109" s="234"/>
      <c r="K109" s="235">
        <f>ROUND(E109*J109,2)</f>
        <v>0</v>
      </c>
      <c r="L109" s="235">
        <v>21</v>
      </c>
      <c r="M109" s="235">
        <f>G109*(1+L109/100)</f>
        <v>0</v>
      </c>
      <c r="N109" s="233">
        <v>0</v>
      </c>
      <c r="O109" s="233">
        <f>ROUND(E109*N109,2)</f>
        <v>0</v>
      </c>
      <c r="P109" s="233">
        <v>0</v>
      </c>
      <c r="Q109" s="233">
        <f>ROUND(E109*P109,2)</f>
        <v>0</v>
      </c>
      <c r="R109" s="235"/>
      <c r="S109" s="235" t="s">
        <v>200</v>
      </c>
      <c r="T109" s="236" t="s">
        <v>185</v>
      </c>
      <c r="U109" s="220">
        <v>0</v>
      </c>
      <c r="V109" s="220">
        <f>ROUND(E109*U109,2)</f>
        <v>0</v>
      </c>
      <c r="W109" s="220"/>
      <c r="X109" s="220" t="s">
        <v>217</v>
      </c>
      <c r="Y109" s="220" t="s">
        <v>187</v>
      </c>
      <c r="Z109" s="209"/>
      <c r="AA109" s="209"/>
      <c r="AB109" s="209"/>
      <c r="AC109" s="209"/>
      <c r="AD109" s="209"/>
      <c r="AE109" s="209"/>
      <c r="AF109" s="209"/>
      <c r="AG109" s="209" t="s">
        <v>357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2" x14ac:dyDescent="0.25">
      <c r="A110" s="216"/>
      <c r="B110" s="217"/>
      <c r="C110" s="246"/>
      <c r="D110" s="241"/>
      <c r="E110" s="241"/>
      <c r="F110" s="241"/>
      <c r="G110" s="241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09"/>
      <c r="AA110" s="209"/>
      <c r="AB110" s="209"/>
      <c r="AC110" s="209"/>
      <c r="AD110" s="209"/>
      <c r="AE110" s="209"/>
      <c r="AF110" s="209"/>
      <c r="AG110" s="209" t="s">
        <v>191</v>
      </c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ht="20.399999999999999" outlineLevel="1" x14ac:dyDescent="0.25">
      <c r="A111" s="230">
        <v>44</v>
      </c>
      <c r="B111" s="231" t="s">
        <v>919</v>
      </c>
      <c r="C111" s="243" t="s">
        <v>920</v>
      </c>
      <c r="D111" s="232" t="s">
        <v>277</v>
      </c>
      <c r="E111" s="233">
        <v>1</v>
      </c>
      <c r="F111" s="234"/>
      <c r="G111" s="235">
        <f>ROUND(E111*F111,2)</f>
        <v>0</v>
      </c>
      <c r="H111" s="234"/>
      <c r="I111" s="235">
        <f>ROUND(E111*H111,2)</f>
        <v>0</v>
      </c>
      <c r="J111" s="234"/>
      <c r="K111" s="235">
        <f>ROUND(E111*J111,2)</f>
        <v>0</v>
      </c>
      <c r="L111" s="235">
        <v>21</v>
      </c>
      <c r="M111" s="235">
        <f>G111*(1+L111/100)</f>
        <v>0</v>
      </c>
      <c r="N111" s="233">
        <v>0</v>
      </c>
      <c r="O111" s="233">
        <f>ROUND(E111*N111,2)</f>
        <v>0</v>
      </c>
      <c r="P111" s="233">
        <v>0</v>
      </c>
      <c r="Q111" s="233">
        <f>ROUND(E111*P111,2)</f>
        <v>0</v>
      </c>
      <c r="R111" s="235"/>
      <c r="S111" s="235" t="s">
        <v>200</v>
      </c>
      <c r="T111" s="236" t="s">
        <v>185</v>
      </c>
      <c r="U111" s="220">
        <v>0</v>
      </c>
      <c r="V111" s="220">
        <f>ROUND(E111*U111,2)</f>
        <v>0</v>
      </c>
      <c r="W111" s="220"/>
      <c r="X111" s="220" t="s">
        <v>307</v>
      </c>
      <c r="Y111" s="220" t="s">
        <v>187</v>
      </c>
      <c r="Z111" s="209"/>
      <c r="AA111" s="209"/>
      <c r="AB111" s="209"/>
      <c r="AC111" s="209"/>
      <c r="AD111" s="209"/>
      <c r="AE111" s="209"/>
      <c r="AF111" s="209"/>
      <c r="AG111" s="209" t="s">
        <v>378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2" x14ac:dyDescent="0.25">
      <c r="A112" s="216"/>
      <c r="B112" s="217"/>
      <c r="C112" s="246"/>
      <c r="D112" s="241"/>
      <c r="E112" s="241"/>
      <c r="F112" s="241"/>
      <c r="G112" s="241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191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30">
        <v>45</v>
      </c>
      <c r="B113" s="231" t="s">
        <v>921</v>
      </c>
      <c r="C113" s="243" t="s">
        <v>922</v>
      </c>
      <c r="D113" s="232" t="s">
        <v>277</v>
      </c>
      <c r="E113" s="233">
        <v>1</v>
      </c>
      <c r="F113" s="234"/>
      <c r="G113" s="235">
        <f>ROUND(E113*F113,2)</f>
        <v>0</v>
      </c>
      <c r="H113" s="234"/>
      <c r="I113" s="235">
        <f>ROUND(E113*H113,2)</f>
        <v>0</v>
      </c>
      <c r="J113" s="234"/>
      <c r="K113" s="235">
        <f>ROUND(E113*J113,2)</f>
        <v>0</v>
      </c>
      <c r="L113" s="235">
        <v>21</v>
      </c>
      <c r="M113" s="235">
        <f>G113*(1+L113/100)</f>
        <v>0</v>
      </c>
      <c r="N113" s="233">
        <v>0</v>
      </c>
      <c r="O113" s="233">
        <f>ROUND(E113*N113,2)</f>
        <v>0</v>
      </c>
      <c r="P113" s="233">
        <v>0</v>
      </c>
      <c r="Q113" s="233">
        <f>ROUND(E113*P113,2)</f>
        <v>0</v>
      </c>
      <c r="R113" s="235"/>
      <c r="S113" s="235" t="s">
        <v>200</v>
      </c>
      <c r="T113" s="236" t="s">
        <v>185</v>
      </c>
      <c r="U113" s="220">
        <v>0</v>
      </c>
      <c r="V113" s="220">
        <f>ROUND(E113*U113,2)</f>
        <v>0</v>
      </c>
      <c r="W113" s="220"/>
      <c r="X113" s="220" t="s">
        <v>307</v>
      </c>
      <c r="Y113" s="220" t="s">
        <v>187</v>
      </c>
      <c r="Z113" s="209"/>
      <c r="AA113" s="209"/>
      <c r="AB113" s="209"/>
      <c r="AC113" s="209"/>
      <c r="AD113" s="209"/>
      <c r="AE113" s="209"/>
      <c r="AF113" s="209"/>
      <c r="AG113" s="209" t="s">
        <v>378</v>
      </c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2" x14ac:dyDescent="0.25">
      <c r="A114" s="216"/>
      <c r="B114" s="217"/>
      <c r="C114" s="246"/>
      <c r="D114" s="241"/>
      <c r="E114" s="241"/>
      <c r="F114" s="241"/>
      <c r="G114" s="241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191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x14ac:dyDescent="0.25">
      <c r="A115" s="223" t="s">
        <v>179</v>
      </c>
      <c r="B115" s="224" t="s">
        <v>144</v>
      </c>
      <c r="C115" s="242" t="s">
        <v>145</v>
      </c>
      <c r="D115" s="225"/>
      <c r="E115" s="226"/>
      <c r="F115" s="227"/>
      <c r="G115" s="227">
        <f>SUMIF(AG116:AG135,"&lt;&gt;NOR",G116:G135)</f>
        <v>0</v>
      </c>
      <c r="H115" s="227"/>
      <c r="I115" s="227">
        <f>SUM(I116:I135)</f>
        <v>0</v>
      </c>
      <c r="J115" s="227"/>
      <c r="K115" s="227">
        <f>SUM(K116:K135)</f>
        <v>0</v>
      </c>
      <c r="L115" s="227"/>
      <c r="M115" s="227">
        <f>SUM(M116:M135)</f>
        <v>0</v>
      </c>
      <c r="N115" s="226"/>
      <c r="O115" s="226">
        <f>SUM(O116:O135)</f>
        <v>0</v>
      </c>
      <c r="P115" s="226"/>
      <c r="Q115" s="226">
        <f>SUM(Q116:Q135)</f>
        <v>0</v>
      </c>
      <c r="R115" s="227"/>
      <c r="S115" s="227"/>
      <c r="T115" s="228"/>
      <c r="U115" s="222"/>
      <c r="V115" s="222">
        <f>SUM(V116:V135)</f>
        <v>0</v>
      </c>
      <c r="W115" s="222"/>
      <c r="X115" s="222"/>
      <c r="Y115" s="222"/>
      <c r="AG115" t="s">
        <v>180</v>
      </c>
    </row>
    <row r="116" spans="1:60" outlineLevel="1" x14ac:dyDescent="0.25">
      <c r="A116" s="230">
        <v>46</v>
      </c>
      <c r="B116" s="231" t="s">
        <v>543</v>
      </c>
      <c r="C116" s="243" t="s">
        <v>923</v>
      </c>
      <c r="D116" s="232" t="s">
        <v>844</v>
      </c>
      <c r="E116" s="233">
        <v>1</v>
      </c>
      <c r="F116" s="234"/>
      <c r="G116" s="235">
        <f>ROUND(E116*F116,2)</f>
        <v>0</v>
      </c>
      <c r="H116" s="234"/>
      <c r="I116" s="235">
        <f>ROUND(E116*H116,2)</f>
        <v>0</v>
      </c>
      <c r="J116" s="234"/>
      <c r="K116" s="235">
        <f>ROUND(E116*J116,2)</f>
        <v>0</v>
      </c>
      <c r="L116" s="235">
        <v>21</v>
      </c>
      <c r="M116" s="235">
        <f>G116*(1+L116/100)</f>
        <v>0</v>
      </c>
      <c r="N116" s="233">
        <v>0</v>
      </c>
      <c r="O116" s="233">
        <f>ROUND(E116*N116,2)</f>
        <v>0</v>
      </c>
      <c r="P116" s="233">
        <v>0</v>
      </c>
      <c r="Q116" s="233">
        <f>ROUND(E116*P116,2)</f>
        <v>0</v>
      </c>
      <c r="R116" s="235"/>
      <c r="S116" s="235" t="s">
        <v>200</v>
      </c>
      <c r="T116" s="236" t="s">
        <v>185</v>
      </c>
      <c r="U116" s="220">
        <v>0</v>
      </c>
      <c r="V116" s="220">
        <f>ROUND(E116*U116,2)</f>
        <v>0</v>
      </c>
      <c r="W116" s="220"/>
      <c r="X116" s="220" t="s">
        <v>217</v>
      </c>
      <c r="Y116" s="220" t="s">
        <v>187</v>
      </c>
      <c r="Z116" s="209"/>
      <c r="AA116" s="209"/>
      <c r="AB116" s="209"/>
      <c r="AC116" s="209"/>
      <c r="AD116" s="209"/>
      <c r="AE116" s="209"/>
      <c r="AF116" s="209"/>
      <c r="AG116" s="209" t="s">
        <v>357</v>
      </c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2" x14ac:dyDescent="0.25">
      <c r="A117" s="216"/>
      <c r="B117" s="217"/>
      <c r="C117" s="246"/>
      <c r="D117" s="241"/>
      <c r="E117" s="241"/>
      <c r="F117" s="241"/>
      <c r="G117" s="241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09"/>
      <c r="AA117" s="209"/>
      <c r="AB117" s="209"/>
      <c r="AC117" s="209"/>
      <c r="AD117" s="209"/>
      <c r="AE117" s="209"/>
      <c r="AF117" s="209"/>
      <c r="AG117" s="209" t="s">
        <v>191</v>
      </c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1" x14ac:dyDescent="0.25">
      <c r="A118" s="230">
        <v>47</v>
      </c>
      <c r="B118" s="231" t="s">
        <v>546</v>
      </c>
      <c r="C118" s="243" t="s">
        <v>924</v>
      </c>
      <c r="D118" s="232" t="s">
        <v>844</v>
      </c>
      <c r="E118" s="233">
        <v>1</v>
      </c>
      <c r="F118" s="234"/>
      <c r="G118" s="235">
        <f>ROUND(E118*F118,2)</f>
        <v>0</v>
      </c>
      <c r="H118" s="234"/>
      <c r="I118" s="235">
        <f>ROUND(E118*H118,2)</f>
        <v>0</v>
      </c>
      <c r="J118" s="234"/>
      <c r="K118" s="235">
        <f>ROUND(E118*J118,2)</f>
        <v>0</v>
      </c>
      <c r="L118" s="235">
        <v>21</v>
      </c>
      <c r="M118" s="235">
        <f>G118*(1+L118/100)</f>
        <v>0</v>
      </c>
      <c r="N118" s="233">
        <v>0</v>
      </c>
      <c r="O118" s="233">
        <f>ROUND(E118*N118,2)</f>
        <v>0</v>
      </c>
      <c r="P118" s="233">
        <v>0</v>
      </c>
      <c r="Q118" s="233">
        <f>ROUND(E118*P118,2)</f>
        <v>0</v>
      </c>
      <c r="R118" s="235"/>
      <c r="S118" s="235" t="s">
        <v>200</v>
      </c>
      <c r="T118" s="236" t="s">
        <v>185</v>
      </c>
      <c r="U118" s="220">
        <v>0</v>
      </c>
      <c r="V118" s="220">
        <f>ROUND(E118*U118,2)</f>
        <v>0</v>
      </c>
      <c r="W118" s="220"/>
      <c r="X118" s="220" t="s">
        <v>217</v>
      </c>
      <c r="Y118" s="220" t="s">
        <v>187</v>
      </c>
      <c r="Z118" s="209"/>
      <c r="AA118" s="209"/>
      <c r="AB118" s="209"/>
      <c r="AC118" s="209"/>
      <c r="AD118" s="209"/>
      <c r="AE118" s="209"/>
      <c r="AF118" s="209"/>
      <c r="AG118" s="209" t="s">
        <v>357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2" x14ac:dyDescent="0.25">
      <c r="A119" s="216"/>
      <c r="B119" s="217"/>
      <c r="C119" s="246"/>
      <c r="D119" s="241"/>
      <c r="E119" s="241"/>
      <c r="F119" s="241"/>
      <c r="G119" s="241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09"/>
      <c r="AA119" s="209"/>
      <c r="AB119" s="209"/>
      <c r="AC119" s="209"/>
      <c r="AD119" s="209"/>
      <c r="AE119" s="209"/>
      <c r="AF119" s="209"/>
      <c r="AG119" s="209" t="s">
        <v>191</v>
      </c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1" x14ac:dyDescent="0.25">
      <c r="A120" s="230">
        <v>48</v>
      </c>
      <c r="B120" s="231" t="s">
        <v>549</v>
      </c>
      <c r="C120" s="243" t="s">
        <v>925</v>
      </c>
      <c r="D120" s="232" t="s">
        <v>844</v>
      </c>
      <c r="E120" s="233">
        <v>1</v>
      </c>
      <c r="F120" s="234"/>
      <c r="G120" s="235">
        <f>ROUND(E120*F120,2)</f>
        <v>0</v>
      </c>
      <c r="H120" s="234"/>
      <c r="I120" s="235">
        <f>ROUND(E120*H120,2)</f>
        <v>0</v>
      </c>
      <c r="J120" s="234"/>
      <c r="K120" s="235">
        <f>ROUND(E120*J120,2)</f>
        <v>0</v>
      </c>
      <c r="L120" s="235">
        <v>21</v>
      </c>
      <c r="M120" s="235">
        <f>G120*(1+L120/100)</f>
        <v>0</v>
      </c>
      <c r="N120" s="233">
        <v>0</v>
      </c>
      <c r="O120" s="233">
        <f>ROUND(E120*N120,2)</f>
        <v>0</v>
      </c>
      <c r="P120" s="233">
        <v>0</v>
      </c>
      <c r="Q120" s="233">
        <f>ROUND(E120*P120,2)</f>
        <v>0</v>
      </c>
      <c r="R120" s="235"/>
      <c r="S120" s="235" t="s">
        <v>200</v>
      </c>
      <c r="T120" s="236" t="s">
        <v>185</v>
      </c>
      <c r="U120" s="220">
        <v>0</v>
      </c>
      <c r="V120" s="220">
        <f>ROUND(E120*U120,2)</f>
        <v>0</v>
      </c>
      <c r="W120" s="220"/>
      <c r="X120" s="220" t="s">
        <v>217</v>
      </c>
      <c r="Y120" s="220" t="s">
        <v>187</v>
      </c>
      <c r="Z120" s="209"/>
      <c r="AA120" s="209"/>
      <c r="AB120" s="209"/>
      <c r="AC120" s="209"/>
      <c r="AD120" s="209"/>
      <c r="AE120" s="209"/>
      <c r="AF120" s="209"/>
      <c r="AG120" s="209" t="s">
        <v>357</v>
      </c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2" x14ac:dyDescent="0.25">
      <c r="A121" s="216"/>
      <c r="B121" s="217"/>
      <c r="C121" s="246"/>
      <c r="D121" s="241"/>
      <c r="E121" s="241"/>
      <c r="F121" s="241"/>
      <c r="G121" s="241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09"/>
      <c r="AA121" s="209"/>
      <c r="AB121" s="209"/>
      <c r="AC121" s="209"/>
      <c r="AD121" s="209"/>
      <c r="AE121" s="209"/>
      <c r="AF121" s="209"/>
      <c r="AG121" s="209" t="s">
        <v>191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1" x14ac:dyDescent="0.25">
      <c r="A122" s="230">
        <v>49</v>
      </c>
      <c r="B122" s="231" t="s">
        <v>555</v>
      </c>
      <c r="C122" s="243" t="s">
        <v>926</v>
      </c>
      <c r="D122" s="232" t="s">
        <v>844</v>
      </c>
      <c r="E122" s="233">
        <v>1</v>
      </c>
      <c r="F122" s="234"/>
      <c r="G122" s="235">
        <f>ROUND(E122*F122,2)</f>
        <v>0</v>
      </c>
      <c r="H122" s="234"/>
      <c r="I122" s="235">
        <f>ROUND(E122*H122,2)</f>
        <v>0</v>
      </c>
      <c r="J122" s="234"/>
      <c r="K122" s="235">
        <f>ROUND(E122*J122,2)</f>
        <v>0</v>
      </c>
      <c r="L122" s="235">
        <v>21</v>
      </c>
      <c r="M122" s="235">
        <f>G122*(1+L122/100)</f>
        <v>0</v>
      </c>
      <c r="N122" s="233">
        <v>0</v>
      </c>
      <c r="O122" s="233">
        <f>ROUND(E122*N122,2)</f>
        <v>0</v>
      </c>
      <c r="P122" s="233">
        <v>0</v>
      </c>
      <c r="Q122" s="233">
        <f>ROUND(E122*P122,2)</f>
        <v>0</v>
      </c>
      <c r="R122" s="235"/>
      <c r="S122" s="235" t="s">
        <v>200</v>
      </c>
      <c r="T122" s="236" t="s">
        <v>185</v>
      </c>
      <c r="U122" s="220">
        <v>0</v>
      </c>
      <c r="V122" s="220">
        <f>ROUND(E122*U122,2)</f>
        <v>0</v>
      </c>
      <c r="W122" s="220"/>
      <c r="X122" s="220" t="s">
        <v>217</v>
      </c>
      <c r="Y122" s="220" t="s">
        <v>187</v>
      </c>
      <c r="Z122" s="209"/>
      <c r="AA122" s="209"/>
      <c r="AB122" s="209"/>
      <c r="AC122" s="209"/>
      <c r="AD122" s="209"/>
      <c r="AE122" s="209"/>
      <c r="AF122" s="209"/>
      <c r="AG122" s="209" t="s">
        <v>357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2" x14ac:dyDescent="0.25">
      <c r="A123" s="216"/>
      <c r="B123" s="217"/>
      <c r="C123" s="246"/>
      <c r="D123" s="241"/>
      <c r="E123" s="241"/>
      <c r="F123" s="241"/>
      <c r="G123" s="241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191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1" x14ac:dyDescent="0.25">
      <c r="A124" s="230">
        <v>50</v>
      </c>
      <c r="B124" s="231" t="s">
        <v>557</v>
      </c>
      <c r="C124" s="243" t="s">
        <v>927</v>
      </c>
      <c r="D124" s="232" t="s">
        <v>844</v>
      </c>
      <c r="E124" s="233">
        <v>1</v>
      </c>
      <c r="F124" s="234"/>
      <c r="G124" s="235">
        <f>ROUND(E124*F124,2)</f>
        <v>0</v>
      </c>
      <c r="H124" s="234"/>
      <c r="I124" s="235">
        <f>ROUND(E124*H124,2)</f>
        <v>0</v>
      </c>
      <c r="J124" s="234"/>
      <c r="K124" s="235">
        <f>ROUND(E124*J124,2)</f>
        <v>0</v>
      </c>
      <c r="L124" s="235">
        <v>21</v>
      </c>
      <c r="M124" s="235">
        <f>G124*(1+L124/100)</f>
        <v>0</v>
      </c>
      <c r="N124" s="233">
        <v>0</v>
      </c>
      <c r="O124" s="233">
        <f>ROUND(E124*N124,2)</f>
        <v>0</v>
      </c>
      <c r="P124" s="233">
        <v>0</v>
      </c>
      <c r="Q124" s="233">
        <f>ROUND(E124*P124,2)</f>
        <v>0</v>
      </c>
      <c r="R124" s="235"/>
      <c r="S124" s="235" t="s">
        <v>200</v>
      </c>
      <c r="T124" s="236" t="s">
        <v>185</v>
      </c>
      <c r="U124" s="220">
        <v>0</v>
      </c>
      <c r="V124" s="220">
        <f>ROUND(E124*U124,2)</f>
        <v>0</v>
      </c>
      <c r="W124" s="220"/>
      <c r="X124" s="220" t="s">
        <v>217</v>
      </c>
      <c r="Y124" s="220" t="s">
        <v>187</v>
      </c>
      <c r="Z124" s="209"/>
      <c r="AA124" s="209"/>
      <c r="AB124" s="209"/>
      <c r="AC124" s="209"/>
      <c r="AD124" s="209"/>
      <c r="AE124" s="209"/>
      <c r="AF124" s="209"/>
      <c r="AG124" s="209" t="s">
        <v>357</v>
      </c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2" x14ac:dyDescent="0.25">
      <c r="A125" s="216"/>
      <c r="B125" s="217"/>
      <c r="C125" s="246"/>
      <c r="D125" s="241"/>
      <c r="E125" s="241"/>
      <c r="F125" s="241"/>
      <c r="G125" s="241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09"/>
      <c r="AA125" s="209"/>
      <c r="AB125" s="209"/>
      <c r="AC125" s="209"/>
      <c r="AD125" s="209"/>
      <c r="AE125" s="209"/>
      <c r="AF125" s="209"/>
      <c r="AG125" s="209" t="s">
        <v>191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1" x14ac:dyDescent="0.25">
      <c r="A126" s="230">
        <v>51</v>
      </c>
      <c r="B126" s="231" t="s">
        <v>559</v>
      </c>
      <c r="C126" s="243" t="s">
        <v>928</v>
      </c>
      <c r="D126" s="232" t="s">
        <v>844</v>
      </c>
      <c r="E126" s="233">
        <v>1</v>
      </c>
      <c r="F126" s="234"/>
      <c r="G126" s="235">
        <f>ROUND(E126*F126,2)</f>
        <v>0</v>
      </c>
      <c r="H126" s="234"/>
      <c r="I126" s="235">
        <f>ROUND(E126*H126,2)</f>
        <v>0</v>
      </c>
      <c r="J126" s="234"/>
      <c r="K126" s="235">
        <f>ROUND(E126*J126,2)</f>
        <v>0</v>
      </c>
      <c r="L126" s="235">
        <v>21</v>
      </c>
      <c r="M126" s="235">
        <f>G126*(1+L126/100)</f>
        <v>0</v>
      </c>
      <c r="N126" s="233">
        <v>0</v>
      </c>
      <c r="O126" s="233">
        <f>ROUND(E126*N126,2)</f>
        <v>0</v>
      </c>
      <c r="P126" s="233">
        <v>0</v>
      </c>
      <c r="Q126" s="233">
        <f>ROUND(E126*P126,2)</f>
        <v>0</v>
      </c>
      <c r="R126" s="235"/>
      <c r="S126" s="235" t="s">
        <v>200</v>
      </c>
      <c r="T126" s="236" t="s">
        <v>185</v>
      </c>
      <c r="U126" s="220">
        <v>0</v>
      </c>
      <c r="V126" s="220">
        <f>ROUND(E126*U126,2)</f>
        <v>0</v>
      </c>
      <c r="W126" s="220"/>
      <c r="X126" s="220" t="s">
        <v>217</v>
      </c>
      <c r="Y126" s="220" t="s">
        <v>187</v>
      </c>
      <c r="Z126" s="209"/>
      <c r="AA126" s="209"/>
      <c r="AB126" s="209"/>
      <c r="AC126" s="209"/>
      <c r="AD126" s="209"/>
      <c r="AE126" s="209"/>
      <c r="AF126" s="209"/>
      <c r="AG126" s="209" t="s">
        <v>357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2" x14ac:dyDescent="0.25">
      <c r="A127" s="216"/>
      <c r="B127" s="217"/>
      <c r="C127" s="246"/>
      <c r="D127" s="241"/>
      <c r="E127" s="241"/>
      <c r="F127" s="241"/>
      <c r="G127" s="241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191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1" x14ac:dyDescent="0.25">
      <c r="A128" s="230">
        <v>52</v>
      </c>
      <c r="B128" s="231" t="s">
        <v>562</v>
      </c>
      <c r="C128" s="243" t="s">
        <v>929</v>
      </c>
      <c r="D128" s="232" t="s">
        <v>844</v>
      </c>
      <c r="E128" s="233">
        <v>1</v>
      </c>
      <c r="F128" s="234"/>
      <c r="G128" s="235">
        <f>ROUND(E128*F128,2)</f>
        <v>0</v>
      </c>
      <c r="H128" s="234"/>
      <c r="I128" s="235">
        <f>ROUND(E128*H128,2)</f>
        <v>0</v>
      </c>
      <c r="J128" s="234"/>
      <c r="K128" s="235">
        <f>ROUND(E128*J128,2)</f>
        <v>0</v>
      </c>
      <c r="L128" s="235">
        <v>21</v>
      </c>
      <c r="M128" s="235">
        <f>G128*(1+L128/100)</f>
        <v>0</v>
      </c>
      <c r="N128" s="233">
        <v>0</v>
      </c>
      <c r="O128" s="233">
        <f>ROUND(E128*N128,2)</f>
        <v>0</v>
      </c>
      <c r="P128" s="233">
        <v>0</v>
      </c>
      <c r="Q128" s="233">
        <f>ROUND(E128*P128,2)</f>
        <v>0</v>
      </c>
      <c r="R128" s="235"/>
      <c r="S128" s="235" t="s">
        <v>200</v>
      </c>
      <c r="T128" s="236" t="s">
        <v>185</v>
      </c>
      <c r="U128" s="220">
        <v>0</v>
      </c>
      <c r="V128" s="220">
        <f>ROUND(E128*U128,2)</f>
        <v>0</v>
      </c>
      <c r="W128" s="220"/>
      <c r="X128" s="220" t="s">
        <v>217</v>
      </c>
      <c r="Y128" s="220" t="s">
        <v>187</v>
      </c>
      <c r="Z128" s="209"/>
      <c r="AA128" s="209"/>
      <c r="AB128" s="209"/>
      <c r="AC128" s="209"/>
      <c r="AD128" s="209"/>
      <c r="AE128" s="209"/>
      <c r="AF128" s="209"/>
      <c r="AG128" s="209" t="s">
        <v>357</v>
      </c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2" x14ac:dyDescent="0.25">
      <c r="A129" s="216"/>
      <c r="B129" s="217"/>
      <c r="C129" s="246"/>
      <c r="D129" s="241"/>
      <c r="E129" s="241"/>
      <c r="F129" s="241"/>
      <c r="G129" s="241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191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1" x14ac:dyDescent="0.25">
      <c r="A130" s="230">
        <v>53</v>
      </c>
      <c r="B130" s="231" t="s">
        <v>438</v>
      </c>
      <c r="C130" s="243" t="s">
        <v>930</v>
      </c>
      <c r="D130" s="232" t="s">
        <v>844</v>
      </c>
      <c r="E130" s="233">
        <v>1</v>
      </c>
      <c r="F130" s="234"/>
      <c r="G130" s="235">
        <f>ROUND(E130*F130,2)</f>
        <v>0</v>
      </c>
      <c r="H130" s="234"/>
      <c r="I130" s="235">
        <f>ROUND(E130*H130,2)</f>
        <v>0</v>
      </c>
      <c r="J130" s="234"/>
      <c r="K130" s="235">
        <f>ROUND(E130*J130,2)</f>
        <v>0</v>
      </c>
      <c r="L130" s="235">
        <v>21</v>
      </c>
      <c r="M130" s="235">
        <f>G130*(1+L130/100)</f>
        <v>0</v>
      </c>
      <c r="N130" s="233">
        <v>0</v>
      </c>
      <c r="O130" s="233">
        <f>ROUND(E130*N130,2)</f>
        <v>0</v>
      </c>
      <c r="P130" s="233">
        <v>0</v>
      </c>
      <c r="Q130" s="233">
        <f>ROUND(E130*P130,2)</f>
        <v>0</v>
      </c>
      <c r="R130" s="235"/>
      <c r="S130" s="235" t="s">
        <v>200</v>
      </c>
      <c r="T130" s="236" t="s">
        <v>185</v>
      </c>
      <c r="U130" s="220">
        <v>0</v>
      </c>
      <c r="V130" s="220">
        <f>ROUND(E130*U130,2)</f>
        <v>0</v>
      </c>
      <c r="W130" s="220"/>
      <c r="X130" s="220" t="s">
        <v>217</v>
      </c>
      <c r="Y130" s="220" t="s">
        <v>187</v>
      </c>
      <c r="Z130" s="209"/>
      <c r="AA130" s="209"/>
      <c r="AB130" s="209"/>
      <c r="AC130" s="209"/>
      <c r="AD130" s="209"/>
      <c r="AE130" s="209"/>
      <c r="AF130" s="209"/>
      <c r="AG130" s="209" t="s">
        <v>357</v>
      </c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2" x14ac:dyDescent="0.25">
      <c r="A131" s="216"/>
      <c r="B131" s="217"/>
      <c r="C131" s="246"/>
      <c r="D131" s="241"/>
      <c r="E131" s="241"/>
      <c r="F131" s="241"/>
      <c r="G131" s="241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191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30">
        <v>54</v>
      </c>
      <c r="B132" s="231" t="s">
        <v>440</v>
      </c>
      <c r="C132" s="243" t="s">
        <v>931</v>
      </c>
      <c r="D132" s="232" t="s">
        <v>844</v>
      </c>
      <c r="E132" s="233">
        <v>1</v>
      </c>
      <c r="F132" s="234"/>
      <c r="G132" s="235">
        <f>ROUND(E132*F132,2)</f>
        <v>0</v>
      </c>
      <c r="H132" s="234"/>
      <c r="I132" s="235">
        <f>ROUND(E132*H132,2)</f>
        <v>0</v>
      </c>
      <c r="J132" s="234"/>
      <c r="K132" s="235">
        <f>ROUND(E132*J132,2)</f>
        <v>0</v>
      </c>
      <c r="L132" s="235">
        <v>21</v>
      </c>
      <c r="M132" s="235">
        <f>G132*(1+L132/100)</f>
        <v>0</v>
      </c>
      <c r="N132" s="233">
        <v>0</v>
      </c>
      <c r="O132" s="233">
        <f>ROUND(E132*N132,2)</f>
        <v>0</v>
      </c>
      <c r="P132" s="233">
        <v>0</v>
      </c>
      <c r="Q132" s="233">
        <f>ROUND(E132*P132,2)</f>
        <v>0</v>
      </c>
      <c r="R132" s="235"/>
      <c r="S132" s="235" t="s">
        <v>200</v>
      </c>
      <c r="T132" s="236" t="s">
        <v>185</v>
      </c>
      <c r="U132" s="220">
        <v>0</v>
      </c>
      <c r="V132" s="220">
        <f>ROUND(E132*U132,2)</f>
        <v>0</v>
      </c>
      <c r="W132" s="220"/>
      <c r="X132" s="220" t="s">
        <v>217</v>
      </c>
      <c r="Y132" s="220" t="s">
        <v>187</v>
      </c>
      <c r="Z132" s="209"/>
      <c r="AA132" s="209"/>
      <c r="AB132" s="209"/>
      <c r="AC132" s="209"/>
      <c r="AD132" s="209"/>
      <c r="AE132" s="209"/>
      <c r="AF132" s="209"/>
      <c r="AG132" s="209" t="s">
        <v>357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2" x14ac:dyDescent="0.25">
      <c r="A133" s="216"/>
      <c r="B133" s="217"/>
      <c r="C133" s="246"/>
      <c r="D133" s="241"/>
      <c r="E133" s="241"/>
      <c r="F133" s="241"/>
      <c r="G133" s="241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191</v>
      </c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1" x14ac:dyDescent="0.25">
      <c r="A134" s="230">
        <v>55</v>
      </c>
      <c r="B134" s="231" t="s">
        <v>442</v>
      </c>
      <c r="C134" s="243" t="s">
        <v>932</v>
      </c>
      <c r="D134" s="232" t="s">
        <v>844</v>
      </c>
      <c r="E134" s="233">
        <v>1</v>
      </c>
      <c r="F134" s="234"/>
      <c r="G134" s="235">
        <f>ROUND(E134*F134,2)</f>
        <v>0</v>
      </c>
      <c r="H134" s="234"/>
      <c r="I134" s="235">
        <f>ROUND(E134*H134,2)</f>
        <v>0</v>
      </c>
      <c r="J134" s="234"/>
      <c r="K134" s="235">
        <f>ROUND(E134*J134,2)</f>
        <v>0</v>
      </c>
      <c r="L134" s="235">
        <v>21</v>
      </c>
      <c r="M134" s="235">
        <f>G134*(1+L134/100)</f>
        <v>0</v>
      </c>
      <c r="N134" s="233">
        <v>0</v>
      </c>
      <c r="O134" s="233">
        <f>ROUND(E134*N134,2)</f>
        <v>0</v>
      </c>
      <c r="P134" s="233">
        <v>0</v>
      </c>
      <c r="Q134" s="233">
        <f>ROUND(E134*P134,2)</f>
        <v>0</v>
      </c>
      <c r="R134" s="235"/>
      <c r="S134" s="235" t="s">
        <v>200</v>
      </c>
      <c r="T134" s="236" t="s">
        <v>185</v>
      </c>
      <c r="U134" s="220">
        <v>0</v>
      </c>
      <c r="V134" s="220">
        <f>ROUND(E134*U134,2)</f>
        <v>0</v>
      </c>
      <c r="W134" s="220"/>
      <c r="X134" s="220" t="s">
        <v>217</v>
      </c>
      <c r="Y134" s="220" t="s">
        <v>187</v>
      </c>
      <c r="Z134" s="209"/>
      <c r="AA134" s="209"/>
      <c r="AB134" s="209"/>
      <c r="AC134" s="209"/>
      <c r="AD134" s="209"/>
      <c r="AE134" s="209"/>
      <c r="AF134" s="209"/>
      <c r="AG134" s="209" t="s">
        <v>357</v>
      </c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2" x14ac:dyDescent="0.25">
      <c r="A135" s="216"/>
      <c r="B135" s="217"/>
      <c r="C135" s="246"/>
      <c r="D135" s="241"/>
      <c r="E135" s="241"/>
      <c r="F135" s="241"/>
      <c r="G135" s="241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191</v>
      </c>
      <c r="AH135" s="209"/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x14ac:dyDescent="0.25">
      <c r="A136" s="3"/>
      <c r="B136" s="4"/>
      <c r="C136" s="247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AE136">
        <v>12</v>
      </c>
      <c r="AF136">
        <v>21</v>
      </c>
      <c r="AG136" t="s">
        <v>165</v>
      </c>
    </row>
    <row r="137" spans="1:60" x14ac:dyDescent="0.25">
      <c r="A137" s="212"/>
      <c r="B137" s="213" t="s">
        <v>29</v>
      </c>
      <c r="C137" s="248"/>
      <c r="D137" s="214"/>
      <c r="E137" s="215"/>
      <c r="F137" s="215"/>
      <c r="G137" s="229">
        <f>G8+G57+G68+G76+G115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AE137">
        <f>SUMIF(L7:L135,AE136,G7:G135)</f>
        <v>0</v>
      </c>
      <c r="AF137">
        <f>SUMIF(L7:L135,AF136,G7:G135)</f>
        <v>0</v>
      </c>
      <c r="AG137" t="s">
        <v>210</v>
      </c>
    </row>
    <row r="138" spans="1:60" x14ac:dyDescent="0.25">
      <c r="C138" s="249"/>
      <c r="D138" s="10"/>
      <c r="AG138" t="s">
        <v>211</v>
      </c>
    </row>
    <row r="139" spans="1:60" x14ac:dyDescent="0.25">
      <c r="D139" s="10"/>
    </row>
    <row r="140" spans="1:60" x14ac:dyDescent="0.25">
      <c r="D140" s="10"/>
    </row>
    <row r="141" spans="1:60" x14ac:dyDescent="0.25">
      <c r="D141" s="10"/>
    </row>
    <row r="142" spans="1:60" x14ac:dyDescent="0.25">
      <c r="D142" s="10"/>
    </row>
    <row r="143" spans="1:60" x14ac:dyDescent="0.25">
      <c r="D143" s="10"/>
    </row>
    <row r="144" spans="1:60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Uzx+gAvmpoFPf/ibslGSNRla5V6x2qjPoKi9rQMF0H0H7cNgEzvcvoEqvKSLH6P5frdJBcgrxfcfV2qpn5MJ4w==" saltValue="i9f7sFFWuXJ2T4LiyHt2/Q==" spinCount="100000" sheet="1" formatRows="0"/>
  <mergeCells count="72">
    <mergeCell ref="C125:G125"/>
    <mergeCell ref="C127:G127"/>
    <mergeCell ref="C129:G129"/>
    <mergeCell ref="C131:G131"/>
    <mergeCell ref="C133:G133"/>
    <mergeCell ref="C135:G135"/>
    <mergeCell ref="C112:G112"/>
    <mergeCell ref="C114:G114"/>
    <mergeCell ref="C117:G117"/>
    <mergeCell ref="C119:G119"/>
    <mergeCell ref="C121:G121"/>
    <mergeCell ref="C123:G123"/>
    <mergeCell ref="C100:G100"/>
    <mergeCell ref="C102:G102"/>
    <mergeCell ref="C104:G104"/>
    <mergeCell ref="C106:G106"/>
    <mergeCell ref="C108:G108"/>
    <mergeCell ref="C110:G110"/>
    <mergeCell ref="C88:G88"/>
    <mergeCell ref="C90:G90"/>
    <mergeCell ref="C92:G92"/>
    <mergeCell ref="C94:G94"/>
    <mergeCell ref="C96:G96"/>
    <mergeCell ref="C98:G98"/>
    <mergeCell ref="C75:G75"/>
    <mergeCell ref="C78:G78"/>
    <mergeCell ref="C80:G80"/>
    <mergeCell ref="C82:G82"/>
    <mergeCell ref="C84:G84"/>
    <mergeCell ref="C86:G86"/>
    <mergeCell ref="C64:G64"/>
    <mergeCell ref="C65:G65"/>
    <mergeCell ref="C67:G67"/>
    <mergeCell ref="C70:G70"/>
    <mergeCell ref="C71:G71"/>
    <mergeCell ref="C73:G73"/>
    <mergeCell ref="C53:G53"/>
    <mergeCell ref="C55:G55"/>
    <mergeCell ref="C56:G56"/>
    <mergeCell ref="C59:G59"/>
    <mergeCell ref="C60:G60"/>
    <mergeCell ref="C62:G62"/>
    <mergeCell ref="C42:G42"/>
    <mergeCell ref="C44:G44"/>
    <mergeCell ref="C46:G46"/>
    <mergeCell ref="C48:G48"/>
    <mergeCell ref="C50:G50"/>
    <mergeCell ref="C51:G51"/>
    <mergeCell ref="C31:G31"/>
    <mergeCell ref="C33:G33"/>
    <mergeCell ref="C34:G34"/>
    <mergeCell ref="C36:G36"/>
    <mergeCell ref="C38:G38"/>
    <mergeCell ref="C40:G40"/>
    <mergeCell ref="C22:G22"/>
    <mergeCell ref="C23:G23"/>
    <mergeCell ref="C25:G25"/>
    <mergeCell ref="C26:G26"/>
    <mergeCell ref="C28:G28"/>
    <mergeCell ref="C29:G29"/>
    <mergeCell ref="C13:G13"/>
    <mergeCell ref="C14:G14"/>
    <mergeCell ref="C16:G16"/>
    <mergeCell ref="C17:G17"/>
    <mergeCell ref="C19:G19"/>
    <mergeCell ref="C20:G20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6" t="s">
        <v>6</v>
      </c>
      <c r="B1" s="106"/>
      <c r="C1" s="107"/>
      <c r="D1" s="106"/>
      <c r="E1" s="106"/>
      <c r="F1" s="106"/>
      <c r="G1" s="106"/>
    </row>
    <row r="2" spans="1:7" ht="24.9" customHeight="1" x14ac:dyDescent="0.25">
      <c r="A2" s="50" t="s">
        <v>7</v>
      </c>
      <c r="B2" s="49"/>
      <c r="C2" s="108"/>
      <c r="D2" s="108"/>
      <c r="E2" s="108"/>
      <c r="F2" s="108"/>
      <c r="G2" s="109"/>
    </row>
    <row r="3" spans="1:7" ht="24.9" customHeight="1" x14ac:dyDescent="0.25">
      <c r="A3" s="50" t="s">
        <v>8</v>
      </c>
      <c r="B3" s="49"/>
      <c r="C3" s="108"/>
      <c r="D3" s="108"/>
      <c r="E3" s="108"/>
      <c r="F3" s="108"/>
      <c r="G3" s="109"/>
    </row>
    <row r="4" spans="1:7" ht="24.9" customHeight="1" x14ac:dyDescent="0.25">
      <c r="A4" s="50" t="s">
        <v>9</v>
      </c>
      <c r="B4" s="49"/>
      <c r="C4" s="108"/>
      <c r="D4" s="108"/>
      <c r="E4" s="108"/>
      <c r="F4" s="108"/>
      <c r="G4" s="109"/>
    </row>
    <row r="5" spans="1:7" x14ac:dyDescent="0.25">
      <c r="B5" s="4"/>
      <c r="C5" s="5"/>
      <c r="D5" s="6"/>
    </row>
  </sheetData>
  <sheetProtection algorithmName="SHA-512" hashValue="FMdJIA4TAq2voxkJ8pG8+K6HLPC4FhF4sJ0a48y8opxJ3ARK9FKYDi2sLVTdKmZP9XJHbBFa9pJYcaqUVvjzLQ==" saltValue="3Ncqg4i+0N45hvL504Fl7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BF616-57C1-4579-A4F0-B3D411889D2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151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45</v>
      </c>
      <c r="C3" s="198" t="s">
        <v>46</v>
      </c>
      <c r="D3" s="196"/>
      <c r="E3" s="196"/>
      <c r="F3" s="196"/>
      <c r="G3" s="197"/>
      <c r="AC3" s="173" t="s">
        <v>154</v>
      </c>
      <c r="AG3" t="s">
        <v>155</v>
      </c>
    </row>
    <row r="4" spans="1:60" ht="25.05" customHeight="1" x14ac:dyDescent="0.25">
      <c r="A4" s="199" t="s">
        <v>9</v>
      </c>
      <c r="B4" s="200" t="s">
        <v>45</v>
      </c>
      <c r="C4" s="201" t="s">
        <v>46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149</v>
      </c>
      <c r="C8" s="242" t="s">
        <v>27</v>
      </c>
      <c r="D8" s="225"/>
      <c r="E8" s="226"/>
      <c r="F8" s="227"/>
      <c r="G8" s="227">
        <f>SUMIF(AG9:AG19,"&lt;&gt;NOR",G9:G19)</f>
        <v>0</v>
      </c>
      <c r="H8" s="227"/>
      <c r="I8" s="227">
        <f>SUM(I9:I19)</f>
        <v>0</v>
      </c>
      <c r="J8" s="227"/>
      <c r="K8" s="227">
        <f>SUM(K9:K19)</f>
        <v>0</v>
      </c>
      <c r="L8" s="227"/>
      <c r="M8" s="227">
        <f>SUM(M9:M19)</f>
        <v>0</v>
      </c>
      <c r="N8" s="226"/>
      <c r="O8" s="226">
        <f>SUM(O9:O19)</f>
        <v>0</v>
      </c>
      <c r="P8" s="226"/>
      <c r="Q8" s="226">
        <f>SUM(Q9:Q19)</f>
        <v>0</v>
      </c>
      <c r="R8" s="227"/>
      <c r="S8" s="227"/>
      <c r="T8" s="228"/>
      <c r="U8" s="222"/>
      <c r="V8" s="222">
        <f>SUM(V9:V19)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181</v>
      </c>
      <c r="C9" s="243" t="s">
        <v>182</v>
      </c>
      <c r="D9" s="232" t="s">
        <v>183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184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186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188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ht="31.2" outlineLevel="2" x14ac:dyDescent="0.25">
      <c r="A10" s="216"/>
      <c r="B10" s="217"/>
      <c r="C10" s="244" t="s">
        <v>189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37" t="str">
        <f>C10</f>
        <v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5"/>
      <c r="D11" s="240"/>
      <c r="E11" s="240"/>
      <c r="F11" s="240"/>
      <c r="G11" s="24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191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0">
        <v>2</v>
      </c>
      <c r="B12" s="231" t="s">
        <v>192</v>
      </c>
      <c r="C12" s="243" t="s">
        <v>193</v>
      </c>
      <c r="D12" s="232" t="s">
        <v>183</v>
      </c>
      <c r="E12" s="233">
        <v>1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184</v>
      </c>
      <c r="T12" s="236" t="s">
        <v>185</v>
      </c>
      <c r="U12" s="220">
        <v>0</v>
      </c>
      <c r="V12" s="220">
        <f>ROUND(E12*U12,2)</f>
        <v>0</v>
      </c>
      <c r="W12" s="220"/>
      <c r="X12" s="220" t="s">
        <v>186</v>
      </c>
      <c r="Y12" s="220" t="s">
        <v>187</v>
      </c>
      <c r="Z12" s="209"/>
      <c r="AA12" s="209"/>
      <c r="AB12" s="209"/>
      <c r="AC12" s="209"/>
      <c r="AD12" s="209"/>
      <c r="AE12" s="209"/>
      <c r="AF12" s="209"/>
      <c r="AG12" s="209" t="s">
        <v>188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ht="31.2" outlineLevel="2" x14ac:dyDescent="0.25">
      <c r="A13" s="216"/>
      <c r="B13" s="217"/>
      <c r="C13" s="244" t="s">
        <v>194</v>
      </c>
      <c r="D13" s="238"/>
      <c r="E13" s="238"/>
      <c r="F13" s="238"/>
      <c r="G13" s="23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190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37" t="str">
        <f>C13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5"/>
      <c r="D14" s="240"/>
      <c r="E14" s="240"/>
      <c r="F14" s="240"/>
      <c r="G14" s="24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3</v>
      </c>
      <c r="B15" s="231" t="s">
        <v>195</v>
      </c>
      <c r="C15" s="243" t="s">
        <v>196</v>
      </c>
      <c r="D15" s="232" t="s">
        <v>183</v>
      </c>
      <c r="E15" s="233">
        <v>1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184</v>
      </c>
      <c r="T15" s="236" t="s">
        <v>185</v>
      </c>
      <c r="U15" s="220">
        <v>0</v>
      </c>
      <c r="V15" s="220">
        <f>ROUND(E15*U15,2)</f>
        <v>0</v>
      </c>
      <c r="W15" s="220"/>
      <c r="X15" s="220" t="s">
        <v>186</v>
      </c>
      <c r="Y15" s="220" t="s">
        <v>187</v>
      </c>
      <c r="Z15" s="209"/>
      <c r="AA15" s="209"/>
      <c r="AB15" s="209"/>
      <c r="AC15" s="209"/>
      <c r="AD15" s="209"/>
      <c r="AE15" s="209"/>
      <c r="AF15" s="209"/>
      <c r="AG15" s="209" t="s">
        <v>188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ht="21" outlineLevel="2" x14ac:dyDescent="0.25">
      <c r="A16" s="216"/>
      <c r="B16" s="217"/>
      <c r="C16" s="244" t="s">
        <v>197</v>
      </c>
      <c r="D16" s="238"/>
      <c r="E16" s="238"/>
      <c r="F16" s="238"/>
      <c r="G16" s="23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190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37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5"/>
      <c r="D17" s="240"/>
      <c r="E17" s="240"/>
      <c r="F17" s="240"/>
      <c r="G17" s="24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191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0">
        <v>4</v>
      </c>
      <c r="B18" s="231" t="s">
        <v>198</v>
      </c>
      <c r="C18" s="243" t="s">
        <v>199</v>
      </c>
      <c r="D18" s="232" t="s">
        <v>183</v>
      </c>
      <c r="E18" s="233">
        <v>1</v>
      </c>
      <c r="F18" s="234"/>
      <c r="G18" s="235">
        <f>ROUND(E18*F18,2)</f>
        <v>0</v>
      </c>
      <c r="H18" s="234"/>
      <c r="I18" s="235">
        <f>ROUND(E18*H18,2)</f>
        <v>0</v>
      </c>
      <c r="J18" s="234"/>
      <c r="K18" s="235">
        <f>ROUND(E18*J18,2)</f>
        <v>0</v>
      </c>
      <c r="L18" s="235">
        <v>21</v>
      </c>
      <c r="M18" s="235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5"/>
      <c r="S18" s="235" t="s">
        <v>200</v>
      </c>
      <c r="T18" s="236" t="s">
        <v>185</v>
      </c>
      <c r="U18" s="220">
        <v>0</v>
      </c>
      <c r="V18" s="220">
        <f>ROUND(E18*U18,2)</f>
        <v>0</v>
      </c>
      <c r="W18" s="220"/>
      <c r="X18" s="220" t="s">
        <v>186</v>
      </c>
      <c r="Y18" s="220" t="s">
        <v>187</v>
      </c>
      <c r="Z18" s="209"/>
      <c r="AA18" s="209"/>
      <c r="AB18" s="209"/>
      <c r="AC18" s="209"/>
      <c r="AD18" s="209"/>
      <c r="AE18" s="209"/>
      <c r="AF18" s="209"/>
      <c r="AG18" s="209" t="s">
        <v>188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46"/>
      <c r="D19" s="241"/>
      <c r="E19" s="241"/>
      <c r="F19" s="241"/>
      <c r="G19" s="241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191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x14ac:dyDescent="0.25">
      <c r="A20" s="223" t="s">
        <v>179</v>
      </c>
      <c r="B20" s="224" t="s">
        <v>150</v>
      </c>
      <c r="C20" s="242" t="s">
        <v>28</v>
      </c>
      <c r="D20" s="225"/>
      <c r="E20" s="226"/>
      <c r="F20" s="227"/>
      <c r="G20" s="227">
        <f>SUMIF(AG21:AG29,"&lt;&gt;NOR",G21:G29)</f>
        <v>0</v>
      </c>
      <c r="H20" s="227"/>
      <c r="I20" s="227">
        <f>SUM(I21:I29)</f>
        <v>0</v>
      </c>
      <c r="J20" s="227"/>
      <c r="K20" s="227">
        <f>SUM(K21:K29)</f>
        <v>0</v>
      </c>
      <c r="L20" s="227"/>
      <c r="M20" s="227">
        <f>SUM(M21:M29)</f>
        <v>0</v>
      </c>
      <c r="N20" s="226"/>
      <c r="O20" s="226">
        <f>SUM(O21:O29)</f>
        <v>0</v>
      </c>
      <c r="P20" s="226"/>
      <c r="Q20" s="226">
        <f>SUM(Q21:Q29)</f>
        <v>0</v>
      </c>
      <c r="R20" s="227"/>
      <c r="S20" s="227"/>
      <c r="T20" s="228"/>
      <c r="U20" s="222"/>
      <c r="V20" s="222">
        <f>SUM(V21:V29)</f>
        <v>0</v>
      </c>
      <c r="W20" s="222"/>
      <c r="X20" s="222"/>
      <c r="Y20" s="222"/>
      <c r="AG20" t="s">
        <v>180</v>
      </c>
    </row>
    <row r="21" spans="1:60" outlineLevel="1" x14ac:dyDescent="0.25">
      <c r="A21" s="230">
        <v>5</v>
      </c>
      <c r="B21" s="231" t="s">
        <v>201</v>
      </c>
      <c r="C21" s="243" t="s">
        <v>202</v>
      </c>
      <c r="D21" s="232" t="s">
        <v>183</v>
      </c>
      <c r="E21" s="233">
        <v>1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184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186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188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ht="31.2" outlineLevel="2" x14ac:dyDescent="0.25">
      <c r="A22" s="216"/>
      <c r="B22" s="217"/>
      <c r="C22" s="244" t="s">
        <v>203</v>
      </c>
      <c r="D22" s="238"/>
      <c r="E22" s="238"/>
      <c r="F22" s="238"/>
      <c r="G22" s="23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190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37" t="str">
        <f>C22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5"/>
      <c r="D23" s="240"/>
      <c r="E23" s="240"/>
      <c r="F23" s="240"/>
      <c r="G23" s="24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191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0">
        <v>6</v>
      </c>
      <c r="B24" s="231" t="s">
        <v>204</v>
      </c>
      <c r="C24" s="243" t="s">
        <v>205</v>
      </c>
      <c r="D24" s="232" t="s">
        <v>183</v>
      </c>
      <c r="E24" s="233">
        <v>1</v>
      </c>
      <c r="F24" s="234"/>
      <c r="G24" s="235">
        <f>ROUND(E24*F24,2)</f>
        <v>0</v>
      </c>
      <c r="H24" s="234"/>
      <c r="I24" s="235">
        <f>ROUND(E24*H24,2)</f>
        <v>0</v>
      </c>
      <c r="J24" s="234"/>
      <c r="K24" s="235">
        <f>ROUND(E24*J24,2)</f>
        <v>0</v>
      </c>
      <c r="L24" s="235">
        <v>21</v>
      </c>
      <c r="M24" s="235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5"/>
      <c r="S24" s="235" t="s">
        <v>184</v>
      </c>
      <c r="T24" s="236" t="s">
        <v>185</v>
      </c>
      <c r="U24" s="220">
        <v>0</v>
      </c>
      <c r="V24" s="220">
        <f>ROUND(E24*U24,2)</f>
        <v>0</v>
      </c>
      <c r="W24" s="220"/>
      <c r="X24" s="220" t="s">
        <v>186</v>
      </c>
      <c r="Y24" s="220" t="s">
        <v>187</v>
      </c>
      <c r="Z24" s="209"/>
      <c r="AA24" s="209"/>
      <c r="AB24" s="209"/>
      <c r="AC24" s="209"/>
      <c r="AD24" s="209"/>
      <c r="AE24" s="209"/>
      <c r="AF24" s="209"/>
      <c r="AG24" s="209" t="s">
        <v>188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44" t="s">
        <v>206</v>
      </c>
      <c r="D25" s="238"/>
      <c r="E25" s="238"/>
      <c r="F25" s="238"/>
      <c r="G25" s="238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190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37" t="str">
        <f>C25</f>
        <v>Náklady na vyhotovení dokumentace skutečného provedení stavby a její předání objednateli v požadované formě a požadovaném počtu.</v>
      </c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5"/>
      <c r="D26" s="240"/>
      <c r="E26" s="240"/>
      <c r="F26" s="240"/>
      <c r="G26" s="24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7</v>
      </c>
      <c r="B27" s="231" t="s">
        <v>207</v>
      </c>
      <c r="C27" s="243" t="s">
        <v>208</v>
      </c>
      <c r="D27" s="232" t="s">
        <v>183</v>
      </c>
      <c r="E27" s="233">
        <v>1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184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186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188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4" t="s">
        <v>209</v>
      </c>
      <c r="D28" s="238"/>
      <c r="E28" s="238"/>
      <c r="F28" s="238"/>
      <c r="G28" s="238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190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37" t="str">
        <f>C28</f>
        <v>Náklady spojené s povinným pojištěním dodavatele nebo stavebního díla či jeho části, v rozsahu obchodních podmínek.</v>
      </c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191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x14ac:dyDescent="0.25">
      <c r="A30" s="3"/>
      <c r="B30" s="4"/>
      <c r="C30" s="247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15</v>
      </c>
      <c r="AF30">
        <v>21</v>
      </c>
      <c r="AG30" t="s">
        <v>165</v>
      </c>
    </row>
    <row r="31" spans="1:60" x14ac:dyDescent="0.25">
      <c r="A31" s="212"/>
      <c r="B31" s="213" t="s">
        <v>29</v>
      </c>
      <c r="C31" s="248"/>
      <c r="D31" s="214"/>
      <c r="E31" s="215"/>
      <c r="F31" s="215"/>
      <c r="G31" s="229">
        <f>G8+G20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210</v>
      </c>
    </row>
    <row r="32" spans="1:60" x14ac:dyDescent="0.25">
      <c r="C32" s="249"/>
      <c r="D32" s="10"/>
      <c r="AG32" t="s">
        <v>211</v>
      </c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9irmiBSUWUelRLvizE+xT64CNZRhq1G0dl8omX25tSZmzBi9KpKWadmRv7iHwyGeE0fZcBzauT5l7rye80je/Q==" saltValue="1PVTcU6BVX7OzP0pjD1grQ==" spinCount="100000" sheet="1" formatRows="0"/>
  <mergeCells count="17">
    <mergeCell ref="C23:G23"/>
    <mergeCell ref="C25:G25"/>
    <mergeCell ref="C26:G26"/>
    <mergeCell ref="C28:G28"/>
    <mergeCell ref="C29:G29"/>
    <mergeCell ref="C13:G13"/>
    <mergeCell ref="C14:G14"/>
    <mergeCell ref="C16:G16"/>
    <mergeCell ref="C17:G17"/>
    <mergeCell ref="C19:G19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A58D7-B545-438B-85A4-8B2E978ADC2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49</v>
      </c>
      <c r="C4" s="201" t="s">
        <v>50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81</v>
      </c>
      <c r="C8" s="242" t="s">
        <v>82</v>
      </c>
      <c r="D8" s="225"/>
      <c r="E8" s="226"/>
      <c r="F8" s="227"/>
      <c r="G8" s="227">
        <f>SUMIF(AG9:AG14,"&lt;&gt;NOR",G9:G14)</f>
        <v>0</v>
      </c>
      <c r="H8" s="227"/>
      <c r="I8" s="227">
        <f>SUM(I9:I14)</f>
        <v>0</v>
      </c>
      <c r="J8" s="227"/>
      <c r="K8" s="227">
        <f>SUM(K9:K14)</f>
        <v>0</v>
      </c>
      <c r="L8" s="227"/>
      <c r="M8" s="227">
        <f>SUM(M9:M14)</f>
        <v>0</v>
      </c>
      <c r="N8" s="226"/>
      <c r="O8" s="226">
        <f>SUM(O9:O14)</f>
        <v>3.68</v>
      </c>
      <c r="P8" s="226"/>
      <c r="Q8" s="226">
        <f>SUM(Q9:Q14)</f>
        <v>0</v>
      </c>
      <c r="R8" s="227"/>
      <c r="S8" s="227"/>
      <c r="T8" s="228"/>
      <c r="U8" s="222"/>
      <c r="V8" s="222">
        <f>SUM(V9:V14)</f>
        <v>8.61</v>
      </c>
      <c r="W8" s="222"/>
      <c r="X8" s="222"/>
      <c r="Y8" s="222"/>
      <c r="AG8" t="s">
        <v>180</v>
      </c>
    </row>
    <row r="9" spans="1:60" ht="20.399999999999999" outlineLevel="1" x14ac:dyDescent="0.25">
      <c r="A9" s="230">
        <v>1</v>
      </c>
      <c r="B9" s="231" t="s">
        <v>213</v>
      </c>
      <c r="C9" s="243" t="s">
        <v>214</v>
      </c>
      <c r="D9" s="232" t="s">
        <v>215</v>
      </c>
      <c r="E9" s="233">
        <v>2.1850000000000001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1.6820900000000001</v>
      </c>
      <c r="O9" s="233">
        <f>ROUND(E9*N9,2)</f>
        <v>3.68</v>
      </c>
      <c r="P9" s="233">
        <v>0</v>
      </c>
      <c r="Q9" s="233">
        <f>ROUND(E9*P9,2)</f>
        <v>0</v>
      </c>
      <c r="R9" s="235" t="s">
        <v>216</v>
      </c>
      <c r="S9" s="235" t="s">
        <v>184</v>
      </c>
      <c r="T9" s="236" t="s">
        <v>184</v>
      </c>
      <c r="U9" s="220">
        <v>3.9407000000000001</v>
      </c>
      <c r="V9" s="220">
        <f>ROUND(E9*U9,2)</f>
        <v>8.61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218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55" t="s">
        <v>219</v>
      </c>
      <c r="D10" s="252"/>
      <c r="E10" s="252"/>
      <c r="F10" s="252"/>
      <c r="G10" s="252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220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56" t="s">
        <v>221</v>
      </c>
      <c r="D11" s="250"/>
      <c r="E11" s="251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222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3" x14ac:dyDescent="0.25">
      <c r="A12" s="216"/>
      <c r="B12" s="217"/>
      <c r="C12" s="256" t="s">
        <v>223</v>
      </c>
      <c r="D12" s="250"/>
      <c r="E12" s="251"/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222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3" x14ac:dyDescent="0.25">
      <c r="A13" s="216"/>
      <c r="B13" s="217"/>
      <c r="C13" s="256" t="s">
        <v>224</v>
      </c>
      <c r="D13" s="250"/>
      <c r="E13" s="251">
        <v>2.1850000000000001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222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5"/>
      <c r="D14" s="240"/>
      <c r="E14" s="240"/>
      <c r="F14" s="240"/>
      <c r="G14" s="24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x14ac:dyDescent="0.25">
      <c r="A15" s="223" t="s">
        <v>179</v>
      </c>
      <c r="B15" s="224" t="s">
        <v>83</v>
      </c>
      <c r="C15" s="242" t="s">
        <v>84</v>
      </c>
      <c r="D15" s="225"/>
      <c r="E15" s="226"/>
      <c r="F15" s="227"/>
      <c r="G15" s="227">
        <f>SUMIF(AG16:AG21,"&lt;&gt;NOR",G16:G21)</f>
        <v>0</v>
      </c>
      <c r="H15" s="227"/>
      <c r="I15" s="227">
        <f>SUM(I16:I21)</f>
        <v>0</v>
      </c>
      <c r="J15" s="227"/>
      <c r="K15" s="227">
        <f>SUM(K16:K21)</f>
        <v>0</v>
      </c>
      <c r="L15" s="227"/>
      <c r="M15" s="227">
        <f>SUM(M16:M21)</f>
        <v>0</v>
      </c>
      <c r="N15" s="226"/>
      <c r="O15" s="226">
        <f>SUM(O16:O21)</f>
        <v>0.13</v>
      </c>
      <c r="P15" s="226"/>
      <c r="Q15" s="226">
        <f>SUM(Q16:Q21)</f>
        <v>0</v>
      </c>
      <c r="R15" s="227"/>
      <c r="S15" s="227"/>
      <c r="T15" s="228"/>
      <c r="U15" s="222"/>
      <c r="V15" s="222">
        <f>SUM(V16:V21)</f>
        <v>6.56</v>
      </c>
      <c r="W15" s="222"/>
      <c r="X15" s="222"/>
      <c r="Y15" s="222"/>
      <c r="AG15" t="s">
        <v>180</v>
      </c>
    </row>
    <row r="16" spans="1:60" ht="20.399999999999999" outlineLevel="1" x14ac:dyDescent="0.25">
      <c r="A16" s="230">
        <v>2</v>
      </c>
      <c r="B16" s="231" t="s">
        <v>225</v>
      </c>
      <c r="C16" s="243" t="s">
        <v>226</v>
      </c>
      <c r="D16" s="232" t="s">
        <v>227</v>
      </c>
      <c r="E16" s="233">
        <v>9.5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1.3350000000000001E-2</v>
      </c>
      <c r="O16" s="233">
        <f>ROUND(E16*N16,2)</f>
        <v>0.13</v>
      </c>
      <c r="P16" s="233">
        <v>0</v>
      </c>
      <c r="Q16" s="233">
        <f>ROUND(E16*P16,2)</f>
        <v>0</v>
      </c>
      <c r="R16" s="235"/>
      <c r="S16" s="235" t="s">
        <v>200</v>
      </c>
      <c r="T16" s="236" t="s">
        <v>228</v>
      </c>
      <c r="U16" s="220">
        <v>0.69</v>
      </c>
      <c r="V16" s="220">
        <f>ROUND(E16*U16,2)</f>
        <v>6.56</v>
      </c>
      <c r="W16" s="220"/>
      <c r="X16" s="220" t="s">
        <v>217</v>
      </c>
      <c r="Y16" s="220" t="s">
        <v>187</v>
      </c>
      <c r="Z16" s="209"/>
      <c r="AA16" s="209"/>
      <c r="AB16" s="209"/>
      <c r="AC16" s="209"/>
      <c r="AD16" s="209"/>
      <c r="AE16" s="209"/>
      <c r="AF16" s="209"/>
      <c r="AG16" s="209" t="s">
        <v>218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4" t="s">
        <v>229</v>
      </c>
      <c r="D17" s="238"/>
      <c r="E17" s="238"/>
      <c r="F17" s="238"/>
      <c r="G17" s="238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190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56" t="s">
        <v>221</v>
      </c>
      <c r="D18" s="250"/>
      <c r="E18" s="251"/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222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3" x14ac:dyDescent="0.25">
      <c r="A19" s="216"/>
      <c r="B19" s="217"/>
      <c r="C19" s="256" t="s">
        <v>230</v>
      </c>
      <c r="D19" s="250"/>
      <c r="E19" s="251"/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222</v>
      </c>
      <c r="AH19" s="209">
        <v>0</v>
      </c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3" x14ac:dyDescent="0.25">
      <c r="A20" s="216"/>
      <c r="B20" s="217"/>
      <c r="C20" s="256" t="s">
        <v>231</v>
      </c>
      <c r="D20" s="250"/>
      <c r="E20" s="251">
        <v>9.5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222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45"/>
      <c r="D21" s="240"/>
      <c r="E21" s="240"/>
      <c r="F21" s="240"/>
      <c r="G21" s="24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191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x14ac:dyDescent="0.25">
      <c r="A22" s="223" t="s">
        <v>179</v>
      </c>
      <c r="B22" s="224" t="s">
        <v>85</v>
      </c>
      <c r="C22" s="242" t="s">
        <v>86</v>
      </c>
      <c r="D22" s="225"/>
      <c r="E22" s="226"/>
      <c r="F22" s="227"/>
      <c r="G22" s="227">
        <f>SUMIF(AG23:AG34,"&lt;&gt;NOR",G23:G34)</f>
        <v>0</v>
      </c>
      <c r="H22" s="227"/>
      <c r="I22" s="227">
        <f>SUM(I23:I34)</f>
        <v>0</v>
      </c>
      <c r="J22" s="227"/>
      <c r="K22" s="227">
        <f>SUM(K23:K34)</f>
        <v>0</v>
      </c>
      <c r="L22" s="227"/>
      <c r="M22" s="227">
        <f>SUM(M23:M34)</f>
        <v>0</v>
      </c>
      <c r="N22" s="226"/>
      <c r="O22" s="226">
        <f>SUM(O23:O34)</f>
        <v>0.15</v>
      </c>
      <c r="P22" s="226"/>
      <c r="Q22" s="226">
        <f>SUM(Q23:Q34)</f>
        <v>0</v>
      </c>
      <c r="R22" s="227"/>
      <c r="S22" s="227"/>
      <c r="T22" s="228"/>
      <c r="U22" s="222"/>
      <c r="V22" s="222">
        <f>SUM(V23:V34)</f>
        <v>4.5599999999999996</v>
      </c>
      <c r="W22" s="222"/>
      <c r="X22" s="222"/>
      <c r="Y22" s="222"/>
      <c r="AG22" t="s">
        <v>180</v>
      </c>
    </row>
    <row r="23" spans="1:60" outlineLevel="1" x14ac:dyDescent="0.25">
      <c r="A23" s="230">
        <v>3</v>
      </c>
      <c r="B23" s="231" t="s">
        <v>232</v>
      </c>
      <c r="C23" s="243" t="s">
        <v>233</v>
      </c>
      <c r="D23" s="232" t="s">
        <v>227</v>
      </c>
      <c r="E23" s="233">
        <v>4.5999999999999996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2.7980000000000001E-2</v>
      </c>
      <c r="O23" s="233">
        <f>ROUND(E23*N23,2)</f>
        <v>0.13</v>
      </c>
      <c r="P23" s="233">
        <v>0</v>
      </c>
      <c r="Q23" s="233">
        <f>ROUND(E23*P23,2)</f>
        <v>0</v>
      </c>
      <c r="R23" s="235" t="s">
        <v>234</v>
      </c>
      <c r="S23" s="235" t="s">
        <v>184</v>
      </c>
      <c r="T23" s="236" t="s">
        <v>184</v>
      </c>
      <c r="U23" s="220">
        <v>0.63</v>
      </c>
      <c r="V23" s="220">
        <f>ROUND(E23*U23,2)</f>
        <v>2.9</v>
      </c>
      <c r="W23" s="220"/>
      <c r="X23" s="220" t="s">
        <v>217</v>
      </c>
      <c r="Y23" s="220" t="s">
        <v>187</v>
      </c>
      <c r="Z23" s="209"/>
      <c r="AA23" s="209"/>
      <c r="AB23" s="209"/>
      <c r="AC23" s="209"/>
      <c r="AD23" s="209"/>
      <c r="AE23" s="209"/>
      <c r="AF23" s="209"/>
      <c r="AG23" s="209" t="s">
        <v>218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55" t="s">
        <v>235</v>
      </c>
      <c r="D24" s="252"/>
      <c r="E24" s="252"/>
      <c r="F24" s="252"/>
      <c r="G24" s="252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220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37" t="str">
        <f>C24</f>
        <v>omítka vápenocementová, strojně nebo ručně nanášená v podlaží i ve schodišti na jakýkoliv druh podkladu, kompletní souvrství</v>
      </c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57" t="s">
        <v>236</v>
      </c>
      <c r="D25" s="253"/>
      <c r="E25" s="253"/>
      <c r="F25" s="253"/>
      <c r="G25" s="253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190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56" t="s">
        <v>221</v>
      </c>
      <c r="D26" s="250"/>
      <c r="E26" s="251"/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222</v>
      </c>
      <c r="AH26" s="209">
        <v>0</v>
      </c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3" x14ac:dyDescent="0.25">
      <c r="A27" s="216"/>
      <c r="B27" s="217"/>
      <c r="C27" s="256" t="s">
        <v>223</v>
      </c>
      <c r="D27" s="250"/>
      <c r="E27" s="251"/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09"/>
      <c r="AA27" s="209"/>
      <c r="AB27" s="209"/>
      <c r="AC27" s="209"/>
      <c r="AD27" s="209"/>
      <c r="AE27" s="209"/>
      <c r="AF27" s="209"/>
      <c r="AG27" s="209" t="s">
        <v>222</v>
      </c>
      <c r="AH27" s="209">
        <v>0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3" x14ac:dyDescent="0.25">
      <c r="A28" s="216"/>
      <c r="B28" s="217"/>
      <c r="C28" s="256" t="s">
        <v>237</v>
      </c>
      <c r="D28" s="250"/>
      <c r="E28" s="251">
        <v>4.5999999999999996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222</v>
      </c>
      <c r="AH28" s="209">
        <v>0</v>
      </c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191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30">
        <v>4</v>
      </c>
      <c r="B30" s="231" t="s">
        <v>238</v>
      </c>
      <c r="C30" s="243" t="s">
        <v>239</v>
      </c>
      <c r="D30" s="232" t="s">
        <v>227</v>
      </c>
      <c r="E30" s="233">
        <v>4.5999999999999996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3.6800000000000001E-3</v>
      </c>
      <c r="O30" s="233">
        <f>ROUND(E30*N30,2)</f>
        <v>0.02</v>
      </c>
      <c r="P30" s="233">
        <v>0</v>
      </c>
      <c r="Q30" s="233">
        <f>ROUND(E30*P30,2)</f>
        <v>0</v>
      </c>
      <c r="R30" s="235" t="s">
        <v>234</v>
      </c>
      <c r="S30" s="235" t="s">
        <v>184</v>
      </c>
      <c r="T30" s="236" t="s">
        <v>184</v>
      </c>
      <c r="U30" s="220">
        <v>0.36</v>
      </c>
      <c r="V30" s="220">
        <f>ROUND(E30*U30,2)</f>
        <v>1.66</v>
      </c>
      <c r="W30" s="220"/>
      <c r="X30" s="220" t="s">
        <v>217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218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56" t="s">
        <v>221</v>
      </c>
      <c r="D31" s="250"/>
      <c r="E31" s="251"/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222</v>
      </c>
      <c r="AH31" s="209">
        <v>0</v>
      </c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3" x14ac:dyDescent="0.25">
      <c r="A32" s="216"/>
      <c r="B32" s="217"/>
      <c r="C32" s="256" t="s">
        <v>223</v>
      </c>
      <c r="D32" s="250"/>
      <c r="E32" s="251"/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222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3" x14ac:dyDescent="0.25">
      <c r="A33" s="216"/>
      <c r="B33" s="217"/>
      <c r="C33" s="256" t="s">
        <v>237</v>
      </c>
      <c r="D33" s="250"/>
      <c r="E33" s="251">
        <v>4.5999999999999996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222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5"/>
      <c r="D34" s="240"/>
      <c r="E34" s="240"/>
      <c r="F34" s="240"/>
      <c r="G34" s="24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191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x14ac:dyDescent="0.25">
      <c r="A35" s="223" t="s">
        <v>179</v>
      </c>
      <c r="B35" s="224" t="s">
        <v>87</v>
      </c>
      <c r="C35" s="242" t="s">
        <v>88</v>
      </c>
      <c r="D35" s="225"/>
      <c r="E35" s="226"/>
      <c r="F35" s="227"/>
      <c r="G35" s="227">
        <f>SUMIF(AG36:AG51,"&lt;&gt;NOR",G36:G51)</f>
        <v>0</v>
      </c>
      <c r="H35" s="227"/>
      <c r="I35" s="227">
        <f>SUM(I36:I51)</f>
        <v>0</v>
      </c>
      <c r="J35" s="227"/>
      <c r="K35" s="227">
        <f>SUM(K36:K51)</f>
        <v>0</v>
      </c>
      <c r="L35" s="227"/>
      <c r="M35" s="227">
        <f>SUM(M36:M51)</f>
        <v>0</v>
      </c>
      <c r="N35" s="226"/>
      <c r="O35" s="226">
        <f>SUM(O36:O51)</f>
        <v>0.29000000000000004</v>
      </c>
      <c r="P35" s="226"/>
      <c r="Q35" s="226">
        <f>SUM(Q36:Q51)</f>
        <v>0</v>
      </c>
      <c r="R35" s="227"/>
      <c r="S35" s="227"/>
      <c r="T35" s="228"/>
      <c r="U35" s="222"/>
      <c r="V35" s="222">
        <f>SUM(V36:V51)</f>
        <v>5.49</v>
      </c>
      <c r="W35" s="222"/>
      <c r="X35" s="222"/>
      <c r="Y35" s="222"/>
      <c r="AG35" t="s">
        <v>180</v>
      </c>
    </row>
    <row r="36" spans="1:60" ht="20.399999999999999" outlineLevel="1" x14ac:dyDescent="0.25">
      <c r="A36" s="230">
        <v>5</v>
      </c>
      <c r="B36" s="231" t="s">
        <v>240</v>
      </c>
      <c r="C36" s="243" t="s">
        <v>241</v>
      </c>
      <c r="D36" s="232" t="s">
        <v>227</v>
      </c>
      <c r="E36" s="233">
        <v>9</v>
      </c>
      <c r="F36" s="234"/>
      <c r="G36" s="235">
        <f>ROUND(E36*F36,2)</f>
        <v>0</v>
      </c>
      <c r="H36" s="234"/>
      <c r="I36" s="235">
        <f>ROUND(E36*H36,2)</f>
        <v>0</v>
      </c>
      <c r="J36" s="234"/>
      <c r="K36" s="235">
        <f>ROUND(E36*J36,2)</f>
        <v>0</v>
      </c>
      <c r="L36" s="235">
        <v>21</v>
      </c>
      <c r="M36" s="235">
        <f>G36*(1+L36/100)</f>
        <v>0</v>
      </c>
      <c r="N36" s="233">
        <v>1.7149999999999999E-2</v>
      </c>
      <c r="O36" s="233">
        <f>ROUND(E36*N36,2)</f>
        <v>0.15</v>
      </c>
      <c r="P36" s="233">
        <v>0</v>
      </c>
      <c r="Q36" s="233">
        <f>ROUND(E36*P36,2)</f>
        <v>0</v>
      </c>
      <c r="R36" s="235" t="s">
        <v>234</v>
      </c>
      <c r="S36" s="235" t="s">
        <v>184</v>
      </c>
      <c r="T36" s="236" t="s">
        <v>184</v>
      </c>
      <c r="U36" s="220">
        <v>0.37</v>
      </c>
      <c r="V36" s="220">
        <f>ROUND(E36*U36,2)</f>
        <v>3.33</v>
      </c>
      <c r="W36" s="220"/>
      <c r="X36" s="220" t="s">
        <v>217</v>
      </c>
      <c r="Y36" s="220" t="s">
        <v>187</v>
      </c>
      <c r="Z36" s="209"/>
      <c r="AA36" s="209"/>
      <c r="AB36" s="209"/>
      <c r="AC36" s="209"/>
      <c r="AD36" s="209"/>
      <c r="AE36" s="209"/>
      <c r="AF36" s="209"/>
      <c r="AG36" s="209" t="s">
        <v>218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55" t="s">
        <v>242</v>
      </c>
      <c r="D37" s="252"/>
      <c r="E37" s="252"/>
      <c r="F37" s="252"/>
      <c r="G37" s="252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220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56" t="s">
        <v>221</v>
      </c>
      <c r="D38" s="250"/>
      <c r="E38" s="251"/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222</v>
      </c>
      <c r="AH38" s="209">
        <v>0</v>
      </c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3" x14ac:dyDescent="0.25">
      <c r="A39" s="216"/>
      <c r="B39" s="217"/>
      <c r="C39" s="256" t="s">
        <v>243</v>
      </c>
      <c r="D39" s="250"/>
      <c r="E39" s="251"/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09"/>
      <c r="AA39" s="209"/>
      <c r="AB39" s="209"/>
      <c r="AC39" s="209"/>
      <c r="AD39" s="209"/>
      <c r="AE39" s="209"/>
      <c r="AF39" s="209"/>
      <c r="AG39" s="209" t="s">
        <v>222</v>
      </c>
      <c r="AH39" s="209">
        <v>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3" x14ac:dyDescent="0.25">
      <c r="A40" s="216"/>
      <c r="B40" s="217"/>
      <c r="C40" s="256" t="s">
        <v>244</v>
      </c>
      <c r="D40" s="250"/>
      <c r="E40" s="251">
        <v>6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222</v>
      </c>
      <c r="AH40" s="209">
        <v>0</v>
      </c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3" x14ac:dyDescent="0.25">
      <c r="A41" s="216"/>
      <c r="B41" s="217"/>
      <c r="C41" s="256" t="s">
        <v>245</v>
      </c>
      <c r="D41" s="250"/>
      <c r="E41" s="251"/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222</v>
      </c>
      <c r="AH41" s="209">
        <v>0</v>
      </c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3" x14ac:dyDescent="0.25">
      <c r="A42" s="216"/>
      <c r="B42" s="217"/>
      <c r="C42" s="256" t="s">
        <v>246</v>
      </c>
      <c r="D42" s="250"/>
      <c r="E42" s="251">
        <v>3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222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2" x14ac:dyDescent="0.25">
      <c r="A43" s="216"/>
      <c r="B43" s="217"/>
      <c r="C43" s="245"/>
      <c r="D43" s="240"/>
      <c r="E43" s="240"/>
      <c r="F43" s="240"/>
      <c r="G43" s="24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191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1" x14ac:dyDescent="0.25">
      <c r="A44" s="230">
        <v>6</v>
      </c>
      <c r="B44" s="231" t="s">
        <v>247</v>
      </c>
      <c r="C44" s="243" t="s">
        <v>248</v>
      </c>
      <c r="D44" s="232" t="s">
        <v>227</v>
      </c>
      <c r="E44" s="233">
        <v>9</v>
      </c>
      <c r="F44" s="234"/>
      <c r="G44" s="235">
        <f>ROUND(E44*F44,2)</f>
        <v>0</v>
      </c>
      <c r="H44" s="234"/>
      <c r="I44" s="235">
        <f>ROUND(E44*H44,2)</f>
        <v>0</v>
      </c>
      <c r="J44" s="234"/>
      <c r="K44" s="235">
        <f>ROUND(E44*J44,2)</f>
        <v>0</v>
      </c>
      <c r="L44" s="235">
        <v>21</v>
      </c>
      <c r="M44" s="235">
        <f>G44*(1+L44/100)</f>
        <v>0</v>
      </c>
      <c r="N44" s="233">
        <v>1.554E-2</v>
      </c>
      <c r="O44" s="233">
        <f>ROUND(E44*N44,2)</f>
        <v>0.14000000000000001</v>
      </c>
      <c r="P44" s="233">
        <v>0</v>
      </c>
      <c r="Q44" s="233">
        <f>ROUND(E44*P44,2)</f>
        <v>0</v>
      </c>
      <c r="R44" s="235"/>
      <c r="S44" s="235" t="s">
        <v>200</v>
      </c>
      <c r="T44" s="236" t="s">
        <v>185</v>
      </c>
      <c r="U44" s="220">
        <v>0.24</v>
      </c>
      <c r="V44" s="220">
        <f>ROUND(E44*U44,2)</f>
        <v>2.16</v>
      </c>
      <c r="W44" s="220"/>
      <c r="X44" s="220" t="s">
        <v>217</v>
      </c>
      <c r="Y44" s="220" t="s">
        <v>187</v>
      </c>
      <c r="Z44" s="209"/>
      <c r="AA44" s="209"/>
      <c r="AB44" s="209"/>
      <c r="AC44" s="209"/>
      <c r="AD44" s="209"/>
      <c r="AE44" s="209"/>
      <c r="AF44" s="209"/>
      <c r="AG44" s="209" t="s">
        <v>218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44" t="s">
        <v>249</v>
      </c>
      <c r="D45" s="238"/>
      <c r="E45" s="238"/>
      <c r="F45" s="238"/>
      <c r="G45" s="238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190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56" t="s">
        <v>221</v>
      </c>
      <c r="D46" s="250"/>
      <c r="E46" s="251"/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222</v>
      </c>
      <c r="AH46" s="209">
        <v>0</v>
      </c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3" x14ac:dyDescent="0.25">
      <c r="A47" s="216"/>
      <c r="B47" s="217"/>
      <c r="C47" s="256" t="s">
        <v>243</v>
      </c>
      <c r="D47" s="250"/>
      <c r="E47" s="251"/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222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3" x14ac:dyDescent="0.25">
      <c r="A48" s="216"/>
      <c r="B48" s="217"/>
      <c r="C48" s="256" t="s">
        <v>244</v>
      </c>
      <c r="D48" s="250"/>
      <c r="E48" s="251">
        <v>6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222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3" x14ac:dyDescent="0.25">
      <c r="A49" s="216"/>
      <c r="B49" s="217"/>
      <c r="C49" s="256" t="s">
        <v>245</v>
      </c>
      <c r="D49" s="250"/>
      <c r="E49" s="251"/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222</v>
      </c>
      <c r="AH49" s="209">
        <v>0</v>
      </c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3" x14ac:dyDescent="0.25">
      <c r="A50" s="216"/>
      <c r="B50" s="217"/>
      <c r="C50" s="256" t="s">
        <v>246</v>
      </c>
      <c r="D50" s="250"/>
      <c r="E50" s="251">
        <v>3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222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2" x14ac:dyDescent="0.25">
      <c r="A51" s="216"/>
      <c r="B51" s="217"/>
      <c r="C51" s="245"/>
      <c r="D51" s="240"/>
      <c r="E51" s="240"/>
      <c r="F51" s="240"/>
      <c r="G51" s="24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191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x14ac:dyDescent="0.25">
      <c r="A52" s="223" t="s">
        <v>179</v>
      </c>
      <c r="B52" s="224" t="s">
        <v>93</v>
      </c>
      <c r="C52" s="242" t="s">
        <v>94</v>
      </c>
      <c r="D52" s="225"/>
      <c r="E52" s="226"/>
      <c r="F52" s="227"/>
      <c r="G52" s="227">
        <f>SUMIF(AG53:AG57,"&lt;&gt;NOR",G53:G57)</f>
        <v>0</v>
      </c>
      <c r="H52" s="227"/>
      <c r="I52" s="227">
        <f>SUM(I53:I57)</f>
        <v>0</v>
      </c>
      <c r="J52" s="227"/>
      <c r="K52" s="227">
        <f>SUM(K53:K57)</f>
        <v>0</v>
      </c>
      <c r="L52" s="227"/>
      <c r="M52" s="227">
        <f>SUM(M53:M57)</f>
        <v>0</v>
      </c>
      <c r="N52" s="226"/>
      <c r="O52" s="226">
        <f>SUM(O53:O57)</f>
        <v>0.09</v>
      </c>
      <c r="P52" s="226"/>
      <c r="Q52" s="226">
        <f>SUM(Q53:Q57)</f>
        <v>0</v>
      </c>
      <c r="R52" s="227"/>
      <c r="S52" s="227"/>
      <c r="T52" s="228"/>
      <c r="U52" s="222"/>
      <c r="V52" s="222">
        <f>SUM(V53:V57)</f>
        <v>13.45</v>
      </c>
      <c r="W52" s="222"/>
      <c r="X52" s="222"/>
      <c r="Y52" s="222"/>
      <c r="AG52" t="s">
        <v>180</v>
      </c>
    </row>
    <row r="53" spans="1:60" outlineLevel="1" x14ac:dyDescent="0.25">
      <c r="A53" s="230">
        <v>7</v>
      </c>
      <c r="B53" s="231" t="s">
        <v>250</v>
      </c>
      <c r="C53" s="243" t="s">
        <v>251</v>
      </c>
      <c r="D53" s="232" t="s">
        <v>227</v>
      </c>
      <c r="E53" s="233">
        <v>76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1.2099999999999999E-3</v>
      </c>
      <c r="O53" s="233">
        <f>ROUND(E53*N53,2)</f>
        <v>0.09</v>
      </c>
      <c r="P53" s="233">
        <v>0</v>
      </c>
      <c r="Q53" s="233">
        <f>ROUND(E53*P53,2)</f>
        <v>0</v>
      </c>
      <c r="R53" s="235" t="s">
        <v>252</v>
      </c>
      <c r="S53" s="235" t="s">
        <v>184</v>
      </c>
      <c r="T53" s="236" t="s">
        <v>184</v>
      </c>
      <c r="U53" s="220">
        <v>0.17699999999999999</v>
      </c>
      <c r="V53" s="220">
        <f>ROUND(E53*U53,2)</f>
        <v>13.45</v>
      </c>
      <c r="W53" s="220"/>
      <c r="X53" s="220" t="s">
        <v>217</v>
      </c>
      <c r="Y53" s="220" t="s">
        <v>187</v>
      </c>
      <c r="Z53" s="209"/>
      <c r="AA53" s="209"/>
      <c r="AB53" s="209"/>
      <c r="AC53" s="209"/>
      <c r="AD53" s="209"/>
      <c r="AE53" s="209"/>
      <c r="AF53" s="209"/>
      <c r="AG53" s="209" t="s">
        <v>218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56" t="s">
        <v>221</v>
      </c>
      <c r="D54" s="250"/>
      <c r="E54" s="251"/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222</v>
      </c>
      <c r="AH54" s="209">
        <v>0</v>
      </c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3" x14ac:dyDescent="0.25">
      <c r="A55" s="216"/>
      <c r="B55" s="217"/>
      <c r="C55" s="256" t="s">
        <v>253</v>
      </c>
      <c r="D55" s="250"/>
      <c r="E55" s="251"/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222</v>
      </c>
      <c r="AH55" s="209">
        <v>0</v>
      </c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3" x14ac:dyDescent="0.25">
      <c r="A56" s="216"/>
      <c r="B56" s="217"/>
      <c r="C56" s="256" t="s">
        <v>254</v>
      </c>
      <c r="D56" s="250"/>
      <c r="E56" s="251">
        <v>76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222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2" x14ac:dyDescent="0.25">
      <c r="A57" s="216"/>
      <c r="B57" s="217"/>
      <c r="C57" s="245"/>
      <c r="D57" s="240"/>
      <c r="E57" s="240"/>
      <c r="F57" s="240"/>
      <c r="G57" s="24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191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x14ac:dyDescent="0.25">
      <c r="A58" s="223" t="s">
        <v>179</v>
      </c>
      <c r="B58" s="224" t="s">
        <v>95</v>
      </c>
      <c r="C58" s="242" t="s">
        <v>96</v>
      </c>
      <c r="D58" s="225"/>
      <c r="E58" s="226"/>
      <c r="F58" s="227"/>
      <c r="G58" s="227">
        <f>SUMIF(AG59:AG85,"&lt;&gt;NOR",G59:G85)</f>
        <v>0</v>
      </c>
      <c r="H58" s="227"/>
      <c r="I58" s="227">
        <f>SUM(I59:I85)</f>
        <v>0</v>
      </c>
      <c r="J58" s="227"/>
      <c r="K58" s="227">
        <f>SUM(K59:K85)</f>
        <v>0</v>
      </c>
      <c r="L58" s="227"/>
      <c r="M58" s="227">
        <f>SUM(M59:M85)</f>
        <v>0</v>
      </c>
      <c r="N58" s="226"/>
      <c r="O58" s="226">
        <f>SUM(O59:O85)</f>
        <v>0</v>
      </c>
      <c r="P58" s="226"/>
      <c r="Q58" s="226">
        <f>SUM(Q59:Q85)</f>
        <v>0</v>
      </c>
      <c r="R58" s="227"/>
      <c r="S58" s="227"/>
      <c r="T58" s="228"/>
      <c r="U58" s="222"/>
      <c r="V58" s="222">
        <f>SUM(V59:V85)</f>
        <v>23.689999999999998</v>
      </c>
      <c r="W58" s="222"/>
      <c r="X58" s="222"/>
      <c r="Y58" s="222"/>
      <c r="AG58" t="s">
        <v>180</v>
      </c>
    </row>
    <row r="59" spans="1:60" ht="40.799999999999997" outlineLevel="1" x14ac:dyDescent="0.25">
      <c r="A59" s="230">
        <v>8</v>
      </c>
      <c r="B59" s="231" t="s">
        <v>255</v>
      </c>
      <c r="C59" s="243" t="s">
        <v>256</v>
      </c>
      <c r="D59" s="232" t="s">
        <v>227</v>
      </c>
      <c r="E59" s="233">
        <v>76</v>
      </c>
      <c r="F59" s="234"/>
      <c r="G59" s="235">
        <f>ROUND(E59*F59,2)</f>
        <v>0</v>
      </c>
      <c r="H59" s="234"/>
      <c r="I59" s="235">
        <f>ROUND(E59*H59,2)</f>
        <v>0</v>
      </c>
      <c r="J59" s="234"/>
      <c r="K59" s="235">
        <f>ROUND(E59*J59,2)</f>
        <v>0</v>
      </c>
      <c r="L59" s="235">
        <v>21</v>
      </c>
      <c r="M59" s="235">
        <f>G59*(1+L59/100)</f>
        <v>0</v>
      </c>
      <c r="N59" s="233">
        <v>4.0000000000000003E-5</v>
      </c>
      <c r="O59" s="233">
        <f>ROUND(E59*N59,2)</f>
        <v>0</v>
      </c>
      <c r="P59" s="233">
        <v>0</v>
      </c>
      <c r="Q59" s="233">
        <f>ROUND(E59*P59,2)</f>
        <v>0</v>
      </c>
      <c r="R59" s="235" t="s">
        <v>234</v>
      </c>
      <c r="S59" s="235" t="s">
        <v>184</v>
      </c>
      <c r="T59" s="236" t="s">
        <v>184</v>
      </c>
      <c r="U59" s="220">
        <v>0.31</v>
      </c>
      <c r="V59" s="220">
        <f>ROUND(E59*U59,2)</f>
        <v>23.56</v>
      </c>
      <c r="W59" s="220"/>
      <c r="X59" s="220" t="s">
        <v>217</v>
      </c>
      <c r="Y59" s="220" t="s">
        <v>187</v>
      </c>
      <c r="Z59" s="209"/>
      <c r="AA59" s="209"/>
      <c r="AB59" s="209"/>
      <c r="AC59" s="209"/>
      <c r="AD59" s="209"/>
      <c r="AE59" s="209"/>
      <c r="AF59" s="209"/>
      <c r="AG59" s="209" t="s">
        <v>218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56" t="s">
        <v>221</v>
      </c>
      <c r="D60" s="250"/>
      <c r="E60" s="251"/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222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3" x14ac:dyDescent="0.25">
      <c r="A61" s="216"/>
      <c r="B61" s="217"/>
      <c r="C61" s="256" t="s">
        <v>253</v>
      </c>
      <c r="D61" s="250"/>
      <c r="E61" s="251"/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09"/>
      <c r="AA61" s="209"/>
      <c r="AB61" s="209"/>
      <c r="AC61" s="209"/>
      <c r="AD61" s="209"/>
      <c r="AE61" s="209"/>
      <c r="AF61" s="209"/>
      <c r="AG61" s="209" t="s">
        <v>222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3" x14ac:dyDescent="0.25">
      <c r="A62" s="216"/>
      <c r="B62" s="217"/>
      <c r="C62" s="256" t="s">
        <v>254</v>
      </c>
      <c r="D62" s="250"/>
      <c r="E62" s="251">
        <v>76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222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2" x14ac:dyDescent="0.25">
      <c r="A63" s="216"/>
      <c r="B63" s="217"/>
      <c r="C63" s="245"/>
      <c r="D63" s="240"/>
      <c r="E63" s="240"/>
      <c r="F63" s="240"/>
      <c r="G63" s="24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09"/>
      <c r="AA63" s="209"/>
      <c r="AB63" s="209"/>
      <c r="AC63" s="209"/>
      <c r="AD63" s="209"/>
      <c r="AE63" s="209"/>
      <c r="AF63" s="209"/>
      <c r="AG63" s="209" t="s">
        <v>191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30">
        <v>9</v>
      </c>
      <c r="B64" s="231" t="s">
        <v>257</v>
      </c>
      <c r="C64" s="243" t="s">
        <v>258</v>
      </c>
      <c r="D64" s="232" t="s">
        <v>227</v>
      </c>
      <c r="E64" s="233">
        <v>76</v>
      </c>
      <c r="F64" s="234"/>
      <c r="G64" s="235">
        <f>ROUND(E64*F64,2)</f>
        <v>0</v>
      </c>
      <c r="H64" s="234"/>
      <c r="I64" s="235">
        <f>ROUND(E64*H64,2)</f>
        <v>0</v>
      </c>
      <c r="J64" s="234"/>
      <c r="K64" s="235">
        <f>ROUND(E64*J64,2)</f>
        <v>0</v>
      </c>
      <c r="L64" s="235">
        <v>21</v>
      </c>
      <c r="M64" s="235">
        <f>G64*(1+L64/100)</f>
        <v>0</v>
      </c>
      <c r="N64" s="233">
        <v>0</v>
      </c>
      <c r="O64" s="233">
        <f>ROUND(E64*N64,2)</f>
        <v>0</v>
      </c>
      <c r="P64" s="233">
        <v>0</v>
      </c>
      <c r="Q64" s="233">
        <f>ROUND(E64*P64,2)</f>
        <v>0</v>
      </c>
      <c r="R64" s="235"/>
      <c r="S64" s="235" t="s">
        <v>200</v>
      </c>
      <c r="T64" s="236" t="s">
        <v>185</v>
      </c>
      <c r="U64" s="220">
        <v>0</v>
      </c>
      <c r="V64" s="220">
        <f>ROUND(E64*U64,2)</f>
        <v>0</v>
      </c>
      <c r="W64" s="220"/>
      <c r="X64" s="220" t="s">
        <v>217</v>
      </c>
      <c r="Y64" s="220" t="s">
        <v>187</v>
      </c>
      <c r="Z64" s="209"/>
      <c r="AA64" s="209"/>
      <c r="AB64" s="209"/>
      <c r="AC64" s="209"/>
      <c r="AD64" s="209"/>
      <c r="AE64" s="209"/>
      <c r="AF64" s="209"/>
      <c r="AG64" s="209" t="s">
        <v>218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2" x14ac:dyDescent="0.25">
      <c r="A65" s="216"/>
      <c r="B65" s="217"/>
      <c r="C65" s="256" t="s">
        <v>221</v>
      </c>
      <c r="D65" s="250"/>
      <c r="E65" s="251"/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222</v>
      </c>
      <c r="AH65" s="209">
        <v>0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3" x14ac:dyDescent="0.25">
      <c r="A66" s="216"/>
      <c r="B66" s="217"/>
      <c r="C66" s="256" t="s">
        <v>253</v>
      </c>
      <c r="D66" s="250"/>
      <c r="E66" s="251"/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222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3" x14ac:dyDescent="0.25">
      <c r="A67" s="216"/>
      <c r="B67" s="217"/>
      <c r="C67" s="256" t="s">
        <v>254</v>
      </c>
      <c r="D67" s="250"/>
      <c r="E67" s="251">
        <v>76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222</v>
      </c>
      <c r="AH67" s="209">
        <v>0</v>
      </c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2" x14ac:dyDescent="0.25">
      <c r="A68" s="216"/>
      <c r="B68" s="217"/>
      <c r="C68" s="245"/>
      <c r="D68" s="240"/>
      <c r="E68" s="240"/>
      <c r="F68" s="240"/>
      <c r="G68" s="24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191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1" x14ac:dyDescent="0.25">
      <c r="A69" s="230">
        <v>10</v>
      </c>
      <c r="B69" s="231" t="s">
        <v>259</v>
      </c>
      <c r="C69" s="243" t="s">
        <v>260</v>
      </c>
      <c r="D69" s="232" t="s">
        <v>227</v>
      </c>
      <c r="E69" s="233">
        <v>152</v>
      </c>
      <c r="F69" s="234"/>
      <c r="G69" s="235">
        <f>ROUND(E69*F69,2)</f>
        <v>0</v>
      </c>
      <c r="H69" s="234"/>
      <c r="I69" s="235">
        <f>ROUND(E69*H69,2)</f>
        <v>0</v>
      </c>
      <c r="J69" s="234"/>
      <c r="K69" s="235">
        <f>ROUND(E69*J69,2)</f>
        <v>0</v>
      </c>
      <c r="L69" s="235">
        <v>21</v>
      </c>
      <c r="M69" s="235">
        <f>G69*(1+L69/100)</f>
        <v>0</v>
      </c>
      <c r="N69" s="233">
        <v>0</v>
      </c>
      <c r="O69" s="233">
        <f>ROUND(E69*N69,2)</f>
        <v>0</v>
      </c>
      <c r="P69" s="233">
        <v>0</v>
      </c>
      <c r="Q69" s="233">
        <f>ROUND(E69*P69,2)</f>
        <v>0</v>
      </c>
      <c r="R69" s="235"/>
      <c r="S69" s="235" t="s">
        <v>200</v>
      </c>
      <c r="T69" s="236" t="s">
        <v>185</v>
      </c>
      <c r="U69" s="220">
        <v>0</v>
      </c>
      <c r="V69" s="220">
        <f>ROUND(E69*U69,2)</f>
        <v>0</v>
      </c>
      <c r="W69" s="220"/>
      <c r="X69" s="220" t="s">
        <v>217</v>
      </c>
      <c r="Y69" s="220" t="s">
        <v>187</v>
      </c>
      <c r="Z69" s="209"/>
      <c r="AA69" s="209"/>
      <c r="AB69" s="209"/>
      <c r="AC69" s="209"/>
      <c r="AD69" s="209"/>
      <c r="AE69" s="209"/>
      <c r="AF69" s="209"/>
      <c r="AG69" s="209" t="s">
        <v>218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56" t="s">
        <v>221</v>
      </c>
      <c r="D70" s="250"/>
      <c r="E70" s="251"/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222</v>
      </c>
      <c r="AH70" s="209">
        <v>0</v>
      </c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3" x14ac:dyDescent="0.25">
      <c r="A71" s="216"/>
      <c r="B71" s="217"/>
      <c r="C71" s="256" t="s">
        <v>253</v>
      </c>
      <c r="D71" s="250"/>
      <c r="E71" s="251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222</v>
      </c>
      <c r="AH71" s="209">
        <v>0</v>
      </c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3" x14ac:dyDescent="0.25">
      <c r="A72" s="216"/>
      <c r="B72" s="217"/>
      <c r="C72" s="256" t="s">
        <v>261</v>
      </c>
      <c r="D72" s="250"/>
      <c r="E72" s="251">
        <v>152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222</v>
      </c>
      <c r="AH72" s="209">
        <v>0</v>
      </c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2" x14ac:dyDescent="0.25">
      <c r="A73" s="216"/>
      <c r="B73" s="217"/>
      <c r="C73" s="245"/>
      <c r="D73" s="240"/>
      <c r="E73" s="240"/>
      <c r="F73" s="240"/>
      <c r="G73" s="24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191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1" x14ac:dyDescent="0.25">
      <c r="A74" s="230">
        <v>11</v>
      </c>
      <c r="B74" s="231" t="s">
        <v>262</v>
      </c>
      <c r="C74" s="243" t="s">
        <v>263</v>
      </c>
      <c r="D74" s="232" t="s">
        <v>264</v>
      </c>
      <c r="E74" s="233">
        <v>1</v>
      </c>
      <c r="F74" s="234"/>
      <c r="G74" s="235">
        <f>ROUND(E74*F74,2)</f>
        <v>0</v>
      </c>
      <c r="H74" s="234"/>
      <c r="I74" s="235">
        <f>ROUND(E74*H74,2)</f>
        <v>0</v>
      </c>
      <c r="J74" s="234"/>
      <c r="K74" s="235">
        <f>ROUND(E74*J74,2)</f>
        <v>0</v>
      </c>
      <c r="L74" s="235">
        <v>21</v>
      </c>
      <c r="M74" s="235">
        <f>G74*(1+L74/100)</f>
        <v>0</v>
      </c>
      <c r="N74" s="233">
        <v>0</v>
      </c>
      <c r="O74" s="233">
        <f>ROUND(E74*N74,2)</f>
        <v>0</v>
      </c>
      <c r="P74" s="233">
        <v>0</v>
      </c>
      <c r="Q74" s="233">
        <f>ROUND(E74*P74,2)</f>
        <v>0</v>
      </c>
      <c r="R74" s="235"/>
      <c r="S74" s="235" t="s">
        <v>200</v>
      </c>
      <c r="T74" s="236" t="s">
        <v>228</v>
      </c>
      <c r="U74" s="220">
        <v>0.13</v>
      </c>
      <c r="V74" s="220">
        <f>ROUND(E74*U74,2)</f>
        <v>0.13</v>
      </c>
      <c r="W74" s="220"/>
      <c r="X74" s="220" t="s">
        <v>217</v>
      </c>
      <c r="Y74" s="220" t="s">
        <v>187</v>
      </c>
      <c r="Z74" s="209"/>
      <c r="AA74" s="209"/>
      <c r="AB74" s="209"/>
      <c r="AC74" s="209"/>
      <c r="AD74" s="209"/>
      <c r="AE74" s="209"/>
      <c r="AF74" s="209"/>
      <c r="AG74" s="209" t="s">
        <v>218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4" t="s">
        <v>265</v>
      </c>
      <c r="D75" s="238"/>
      <c r="E75" s="238"/>
      <c r="F75" s="238"/>
      <c r="G75" s="238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190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2" x14ac:dyDescent="0.25">
      <c r="A76" s="216"/>
      <c r="B76" s="217"/>
      <c r="C76" s="256" t="s">
        <v>221</v>
      </c>
      <c r="D76" s="250"/>
      <c r="E76" s="251"/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09"/>
      <c r="AA76" s="209"/>
      <c r="AB76" s="209"/>
      <c r="AC76" s="209"/>
      <c r="AD76" s="209"/>
      <c r="AE76" s="209"/>
      <c r="AF76" s="209"/>
      <c r="AG76" s="209" t="s">
        <v>222</v>
      </c>
      <c r="AH76" s="209">
        <v>0</v>
      </c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3" x14ac:dyDescent="0.25">
      <c r="A77" s="216"/>
      <c r="B77" s="217"/>
      <c r="C77" s="256" t="s">
        <v>266</v>
      </c>
      <c r="D77" s="250"/>
      <c r="E77" s="251"/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222</v>
      </c>
      <c r="AH77" s="209">
        <v>0</v>
      </c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3" x14ac:dyDescent="0.25">
      <c r="A78" s="216"/>
      <c r="B78" s="217"/>
      <c r="C78" s="256" t="s">
        <v>267</v>
      </c>
      <c r="D78" s="250"/>
      <c r="E78" s="251">
        <v>1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222</v>
      </c>
      <c r="AH78" s="209">
        <v>0</v>
      </c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2" x14ac:dyDescent="0.25">
      <c r="A79" s="216"/>
      <c r="B79" s="217"/>
      <c r="C79" s="245"/>
      <c r="D79" s="240"/>
      <c r="E79" s="240"/>
      <c r="F79" s="240"/>
      <c r="G79" s="24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09"/>
      <c r="AA79" s="209"/>
      <c r="AB79" s="209"/>
      <c r="AC79" s="209"/>
      <c r="AD79" s="209"/>
      <c r="AE79" s="209"/>
      <c r="AF79" s="209"/>
      <c r="AG79" s="209" t="s">
        <v>191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1" x14ac:dyDescent="0.25">
      <c r="A80" s="230">
        <v>12</v>
      </c>
      <c r="B80" s="231" t="s">
        <v>268</v>
      </c>
      <c r="C80" s="243" t="s">
        <v>269</v>
      </c>
      <c r="D80" s="232" t="s">
        <v>270</v>
      </c>
      <c r="E80" s="233">
        <v>10</v>
      </c>
      <c r="F80" s="234"/>
      <c r="G80" s="235">
        <f>ROUND(E80*F80,2)</f>
        <v>0</v>
      </c>
      <c r="H80" s="234"/>
      <c r="I80" s="235">
        <f>ROUND(E80*H80,2)</f>
        <v>0</v>
      </c>
      <c r="J80" s="234"/>
      <c r="K80" s="235">
        <f>ROUND(E80*J80,2)</f>
        <v>0</v>
      </c>
      <c r="L80" s="235">
        <v>21</v>
      </c>
      <c r="M80" s="235">
        <f>G80*(1+L80/100)</f>
        <v>0</v>
      </c>
      <c r="N80" s="233">
        <v>0</v>
      </c>
      <c r="O80" s="233">
        <f>ROUND(E80*N80,2)</f>
        <v>0</v>
      </c>
      <c r="P80" s="233">
        <v>0</v>
      </c>
      <c r="Q80" s="233">
        <f>ROUND(E80*P80,2)</f>
        <v>0</v>
      </c>
      <c r="R80" s="235"/>
      <c r="S80" s="235" t="s">
        <v>200</v>
      </c>
      <c r="T80" s="236" t="s">
        <v>185</v>
      </c>
      <c r="U80" s="220">
        <v>0</v>
      </c>
      <c r="V80" s="220">
        <f>ROUND(E80*U80,2)</f>
        <v>0</v>
      </c>
      <c r="W80" s="220"/>
      <c r="X80" s="220" t="s">
        <v>271</v>
      </c>
      <c r="Y80" s="220" t="s">
        <v>187</v>
      </c>
      <c r="Z80" s="209"/>
      <c r="AA80" s="209"/>
      <c r="AB80" s="209"/>
      <c r="AC80" s="209"/>
      <c r="AD80" s="209"/>
      <c r="AE80" s="209"/>
      <c r="AF80" s="209"/>
      <c r="AG80" s="209" t="s">
        <v>272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2" x14ac:dyDescent="0.25">
      <c r="A81" s="216"/>
      <c r="B81" s="217"/>
      <c r="C81" s="246"/>
      <c r="D81" s="241"/>
      <c r="E81" s="241"/>
      <c r="F81" s="241"/>
      <c r="G81" s="241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191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30">
        <v>13</v>
      </c>
      <c r="B82" s="231" t="s">
        <v>273</v>
      </c>
      <c r="C82" s="243" t="s">
        <v>274</v>
      </c>
      <c r="D82" s="232" t="s">
        <v>270</v>
      </c>
      <c r="E82" s="233">
        <v>10</v>
      </c>
      <c r="F82" s="234"/>
      <c r="G82" s="235">
        <f>ROUND(E82*F82,2)</f>
        <v>0</v>
      </c>
      <c r="H82" s="234"/>
      <c r="I82" s="235">
        <f>ROUND(E82*H82,2)</f>
        <v>0</v>
      </c>
      <c r="J82" s="234"/>
      <c r="K82" s="235">
        <f>ROUND(E82*J82,2)</f>
        <v>0</v>
      </c>
      <c r="L82" s="235">
        <v>21</v>
      </c>
      <c r="M82" s="235">
        <f>G82*(1+L82/100)</f>
        <v>0</v>
      </c>
      <c r="N82" s="233">
        <v>0</v>
      </c>
      <c r="O82" s="233">
        <f>ROUND(E82*N82,2)</f>
        <v>0</v>
      </c>
      <c r="P82" s="233">
        <v>0</v>
      </c>
      <c r="Q82" s="233">
        <f>ROUND(E82*P82,2)</f>
        <v>0</v>
      </c>
      <c r="R82" s="235"/>
      <c r="S82" s="235" t="s">
        <v>200</v>
      </c>
      <c r="T82" s="236" t="s">
        <v>185</v>
      </c>
      <c r="U82" s="220">
        <v>0</v>
      </c>
      <c r="V82" s="220">
        <f>ROUND(E82*U82,2)</f>
        <v>0</v>
      </c>
      <c r="W82" s="220"/>
      <c r="X82" s="220" t="s">
        <v>271</v>
      </c>
      <c r="Y82" s="220" t="s">
        <v>187</v>
      </c>
      <c r="Z82" s="209"/>
      <c r="AA82" s="209"/>
      <c r="AB82" s="209"/>
      <c r="AC82" s="209"/>
      <c r="AD82" s="209"/>
      <c r="AE82" s="209"/>
      <c r="AF82" s="209"/>
      <c r="AG82" s="209" t="s">
        <v>272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2" x14ac:dyDescent="0.25">
      <c r="A83" s="216"/>
      <c r="B83" s="217"/>
      <c r="C83" s="246"/>
      <c r="D83" s="241"/>
      <c r="E83" s="241"/>
      <c r="F83" s="241"/>
      <c r="G83" s="241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09"/>
      <c r="AA83" s="209"/>
      <c r="AB83" s="209"/>
      <c r="AC83" s="209"/>
      <c r="AD83" s="209"/>
      <c r="AE83" s="209"/>
      <c r="AF83" s="209"/>
      <c r="AG83" s="209" t="s">
        <v>191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1" x14ac:dyDescent="0.25">
      <c r="A84" s="230">
        <v>14</v>
      </c>
      <c r="B84" s="231" t="s">
        <v>275</v>
      </c>
      <c r="C84" s="243" t="s">
        <v>276</v>
      </c>
      <c r="D84" s="232" t="s">
        <v>277</v>
      </c>
      <c r="E84" s="233">
        <v>1</v>
      </c>
      <c r="F84" s="234"/>
      <c r="G84" s="235">
        <f>ROUND(E84*F84,2)</f>
        <v>0</v>
      </c>
      <c r="H84" s="234"/>
      <c r="I84" s="235">
        <f>ROUND(E84*H84,2)</f>
        <v>0</v>
      </c>
      <c r="J84" s="234"/>
      <c r="K84" s="235">
        <f>ROUND(E84*J84,2)</f>
        <v>0</v>
      </c>
      <c r="L84" s="235">
        <v>21</v>
      </c>
      <c r="M84" s="235">
        <f>G84*(1+L84/100)</f>
        <v>0</v>
      </c>
      <c r="N84" s="233">
        <v>0</v>
      </c>
      <c r="O84" s="233">
        <f>ROUND(E84*N84,2)</f>
        <v>0</v>
      </c>
      <c r="P84" s="233">
        <v>0</v>
      </c>
      <c r="Q84" s="233">
        <f>ROUND(E84*P84,2)</f>
        <v>0</v>
      </c>
      <c r="R84" s="235"/>
      <c r="S84" s="235" t="s">
        <v>200</v>
      </c>
      <c r="T84" s="236" t="s">
        <v>185</v>
      </c>
      <c r="U84" s="220">
        <v>0</v>
      </c>
      <c r="V84" s="220">
        <f>ROUND(E84*U84,2)</f>
        <v>0</v>
      </c>
      <c r="W84" s="220"/>
      <c r="X84" s="220" t="s">
        <v>271</v>
      </c>
      <c r="Y84" s="220" t="s">
        <v>187</v>
      </c>
      <c r="Z84" s="209"/>
      <c r="AA84" s="209"/>
      <c r="AB84" s="209"/>
      <c r="AC84" s="209"/>
      <c r="AD84" s="209"/>
      <c r="AE84" s="209"/>
      <c r="AF84" s="209"/>
      <c r="AG84" s="209" t="s">
        <v>272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2" x14ac:dyDescent="0.25">
      <c r="A85" s="216"/>
      <c r="B85" s="217"/>
      <c r="C85" s="246"/>
      <c r="D85" s="241"/>
      <c r="E85" s="241"/>
      <c r="F85" s="241"/>
      <c r="G85" s="241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09"/>
      <c r="AA85" s="209"/>
      <c r="AB85" s="209"/>
      <c r="AC85" s="209"/>
      <c r="AD85" s="209"/>
      <c r="AE85" s="209"/>
      <c r="AF85" s="209"/>
      <c r="AG85" s="209" t="s">
        <v>191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x14ac:dyDescent="0.25">
      <c r="A86" s="223" t="s">
        <v>179</v>
      </c>
      <c r="B86" s="224" t="s">
        <v>97</v>
      </c>
      <c r="C86" s="242" t="s">
        <v>98</v>
      </c>
      <c r="D86" s="225"/>
      <c r="E86" s="226"/>
      <c r="F86" s="227"/>
      <c r="G86" s="227">
        <f>SUMIF(AG87:AG109,"&lt;&gt;NOR",G87:G109)</f>
        <v>0</v>
      </c>
      <c r="H86" s="227"/>
      <c r="I86" s="227">
        <f>SUM(I87:I109)</f>
        <v>0</v>
      </c>
      <c r="J86" s="227"/>
      <c r="K86" s="227">
        <f>SUM(K87:K109)</f>
        <v>0</v>
      </c>
      <c r="L86" s="227"/>
      <c r="M86" s="227">
        <f>SUM(M87:M109)</f>
        <v>0</v>
      </c>
      <c r="N86" s="226"/>
      <c r="O86" s="226">
        <f>SUM(O87:O109)</f>
        <v>0</v>
      </c>
      <c r="P86" s="226"/>
      <c r="Q86" s="226">
        <f>SUM(Q87:Q109)</f>
        <v>0.24</v>
      </c>
      <c r="R86" s="227"/>
      <c r="S86" s="227"/>
      <c r="T86" s="228"/>
      <c r="U86" s="222"/>
      <c r="V86" s="222">
        <f>SUM(V87:V109)</f>
        <v>4.4499999999999993</v>
      </c>
      <c r="W86" s="222"/>
      <c r="X86" s="222"/>
      <c r="Y86" s="222"/>
      <c r="AG86" t="s">
        <v>180</v>
      </c>
    </row>
    <row r="87" spans="1:60" outlineLevel="1" x14ac:dyDescent="0.25">
      <c r="A87" s="230">
        <v>15</v>
      </c>
      <c r="B87" s="231" t="s">
        <v>278</v>
      </c>
      <c r="C87" s="243" t="s">
        <v>279</v>
      </c>
      <c r="D87" s="232" t="s">
        <v>227</v>
      </c>
      <c r="E87" s="233">
        <v>6</v>
      </c>
      <c r="F87" s="234"/>
      <c r="G87" s="235">
        <f>ROUND(E87*F87,2)</f>
        <v>0</v>
      </c>
      <c r="H87" s="234"/>
      <c r="I87" s="235">
        <f>ROUND(E87*H87,2)</f>
        <v>0</v>
      </c>
      <c r="J87" s="234"/>
      <c r="K87" s="235">
        <f>ROUND(E87*J87,2)</f>
        <v>0</v>
      </c>
      <c r="L87" s="235">
        <v>21</v>
      </c>
      <c r="M87" s="235">
        <f>G87*(1+L87/100)</f>
        <v>0</v>
      </c>
      <c r="N87" s="233">
        <v>0</v>
      </c>
      <c r="O87" s="233">
        <f>ROUND(E87*N87,2)</f>
        <v>0</v>
      </c>
      <c r="P87" s="233">
        <v>0.02</v>
      </c>
      <c r="Q87" s="233">
        <f>ROUND(E87*P87,2)</f>
        <v>0.12</v>
      </c>
      <c r="R87" s="235" t="s">
        <v>280</v>
      </c>
      <c r="S87" s="235" t="s">
        <v>184</v>
      </c>
      <c r="T87" s="236" t="s">
        <v>184</v>
      </c>
      <c r="U87" s="220">
        <v>0.14699999999999999</v>
      </c>
      <c r="V87" s="220">
        <f>ROUND(E87*U87,2)</f>
        <v>0.88</v>
      </c>
      <c r="W87" s="220"/>
      <c r="X87" s="220" t="s">
        <v>217</v>
      </c>
      <c r="Y87" s="220" t="s">
        <v>187</v>
      </c>
      <c r="Z87" s="209"/>
      <c r="AA87" s="209"/>
      <c r="AB87" s="209"/>
      <c r="AC87" s="209"/>
      <c r="AD87" s="209"/>
      <c r="AE87" s="209"/>
      <c r="AF87" s="209"/>
      <c r="AG87" s="209" t="s">
        <v>218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2" x14ac:dyDescent="0.25">
      <c r="A88" s="216"/>
      <c r="B88" s="217"/>
      <c r="C88" s="255" t="s">
        <v>281</v>
      </c>
      <c r="D88" s="252"/>
      <c r="E88" s="252"/>
      <c r="F88" s="252"/>
      <c r="G88" s="252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220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2" x14ac:dyDescent="0.25">
      <c r="A89" s="216"/>
      <c r="B89" s="217"/>
      <c r="C89" s="256" t="s">
        <v>221</v>
      </c>
      <c r="D89" s="250"/>
      <c r="E89" s="251"/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09"/>
      <c r="AA89" s="209"/>
      <c r="AB89" s="209"/>
      <c r="AC89" s="209"/>
      <c r="AD89" s="209"/>
      <c r="AE89" s="209"/>
      <c r="AF89" s="209"/>
      <c r="AG89" s="209" t="s">
        <v>222</v>
      </c>
      <c r="AH89" s="209">
        <v>0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3" x14ac:dyDescent="0.25">
      <c r="A90" s="216"/>
      <c r="B90" s="217"/>
      <c r="C90" s="256" t="s">
        <v>243</v>
      </c>
      <c r="D90" s="250"/>
      <c r="E90" s="251"/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222</v>
      </c>
      <c r="AH90" s="209">
        <v>0</v>
      </c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3" x14ac:dyDescent="0.25">
      <c r="A91" s="216"/>
      <c r="B91" s="217"/>
      <c r="C91" s="256" t="s">
        <v>244</v>
      </c>
      <c r="D91" s="250"/>
      <c r="E91" s="251">
        <v>6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09"/>
      <c r="AA91" s="209"/>
      <c r="AB91" s="209"/>
      <c r="AC91" s="209"/>
      <c r="AD91" s="209"/>
      <c r="AE91" s="209"/>
      <c r="AF91" s="209"/>
      <c r="AG91" s="209" t="s">
        <v>222</v>
      </c>
      <c r="AH91" s="209">
        <v>0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2" x14ac:dyDescent="0.25">
      <c r="A92" s="216"/>
      <c r="B92" s="217"/>
      <c r="C92" s="245"/>
      <c r="D92" s="240"/>
      <c r="E92" s="240"/>
      <c r="F92" s="240"/>
      <c r="G92" s="24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191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30">
        <v>16</v>
      </c>
      <c r="B93" s="231" t="s">
        <v>282</v>
      </c>
      <c r="C93" s="243" t="s">
        <v>283</v>
      </c>
      <c r="D93" s="232" t="s">
        <v>183</v>
      </c>
      <c r="E93" s="233">
        <v>1</v>
      </c>
      <c r="F93" s="234"/>
      <c r="G93" s="235">
        <f>ROUND(E93*F93,2)</f>
        <v>0</v>
      </c>
      <c r="H93" s="234"/>
      <c r="I93" s="235">
        <f>ROUND(E93*H93,2)</f>
        <v>0</v>
      </c>
      <c r="J93" s="234"/>
      <c r="K93" s="235">
        <f>ROUND(E93*J93,2)</f>
        <v>0</v>
      </c>
      <c r="L93" s="235">
        <v>21</v>
      </c>
      <c r="M93" s="235">
        <f>G93*(1+L93/100)</f>
        <v>0</v>
      </c>
      <c r="N93" s="233">
        <v>0</v>
      </c>
      <c r="O93" s="233">
        <f>ROUND(E93*N93,2)</f>
        <v>0</v>
      </c>
      <c r="P93" s="233">
        <v>0</v>
      </c>
      <c r="Q93" s="233">
        <f>ROUND(E93*P93,2)</f>
        <v>0</v>
      </c>
      <c r="R93" s="235"/>
      <c r="S93" s="235" t="s">
        <v>200</v>
      </c>
      <c r="T93" s="236" t="s">
        <v>185</v>
      </c>
      <c r="U93" s="220">
        <v>0</v>
      </c>
      <c r="V93" s="220">
        <f>ROUND(E93*U93,2)</f>
        <v>0</v>
      </c>
      <c r="W93" s="220"/>
      <c r="X93" s="220" t="s">
        <v>217</v>
      </c>
      <c r="Y93" s="220" t="s">
        <v>187</v>
      </c>
      <c r="Z93" s="209"/>
      <c r="AA93" s="209"/>
      <c r="AB93" s="209"/>
      <c r="AC93" s="209"/>
      <c r="AD93" s="209"/>
      <c r="AE93" s="209"/>
      <c r="AF93" s="209"/>
      <c r="AG93" s="209" t="s">
        <v>218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2" x14ac:dyDescent="0.25">
      <c r="A94" s="216"/>
      <c r="B94" s="217"/>
      <c r="C94" s="256" t="s">
        <v>221</v>
      </c>
      <c r="D94" s="250"/>
      <c r="E94" s="251"/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222</v>
      </c>
      <c r="AH94" s="209">
        <v>0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3" x14ac:dyDescent="0.25">
      <c r="A95" s="216"/>
      <c r="B95" s="217"/>
      <c r="C95" s="256" t="s">
        <v>284</v>
      </c>
      <c r="D95" s="250"/>
      <c r="E95" s="251"/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222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3" x14ac:dyDescent="0.25">
      <c r="A96" s="216"/>
      <c r="B96" s="217"/>
      <c r="C96" s="256" t="s">
        <v>267</v>
      </c>
      <c r="D96" s="250"/>
      <c r="E96" s="251">
        <v>1</v>
      </c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222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2" x14ac:dyDescent="0.25">
      <c r="A97" s="216"/>
      <c r="B97" s="217"/>
      <c r="C97" s="245"/>
      <c r="D97" s="240"/>
      <c r="E97" s="240"/>
      <c r="F97" s="240"/>
      <c r="G97" s="24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191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1" x14ac:dyDescent="0.25">
      <c r="A98" s="230">
        <v>17</v>
      </c>
      <c r="B98" s="231" t="s">
        <v>285</v>
      </c>
      <c r="C98" s="243" t="s">
        <v>286</v>
      </c>
      <c r="D98" s="232" t="s">
        <v>227</v>
      </c>
      <c r="E98" s="233">
        <v>9.5</v>
      </c>
      <c r="F98" s="234"/>
      <c r="G98" s="235">
        <f>ROUND(E98*F98,2)</f>
        <v>0</v>
      </c>
      <c r="H98" s="234"/>
      <c r="I98" s="235">
        <f>ROUND(E98*H98,2)</f>
        <v>0</v>
      </c>
      <c r="J98" s="234"/>
      <c r="K98" s="235">
        <f>ROUND(E98*J98,2)</f>
        <v>0</v>
      </c>
      <c r="L98" s="235">
        <v>21</v>
      </c>
      <c r="M98" s="235">
        <f>G98*(1+L98/100)</f>
        <v>0</v>
      </c>
      <c r="N98" s="233">
        <v>3.3E-4</v>
      </c>
      <c r="O98" s="233">
        <f>ROUND(E98*N98,2)</f>
        <v>0</v>
      </c>
      <c r="P98" s="233">
        <v>1.223E-2</v>
      </c>
      <c r="Q98" s="233">
        <f>ROUND(E98*P98,2)</f>
        <v>0.12</v>
      </c>
      <c r="R98" s="235"/>
      <c r="S98" s="235" t="s">
        <v>200</v>
      </c>
      <c r="T98" s="236" t="s">
        <v>228</v>
      </c>
      <c r="U98" s="220">
        <v>0.26800000000000002</v>
      </c>
      <c r="V98" s="220">
        <f>ROUND(E98*U98,2)</f>
        <v>2.5499999999999998</v>
      </c>
      <c r="W98" s="220"/>
      <c r="X98" s="220" t="s">
        <v>217</v>
      </c>
      <c r="Y98" s="220" t="s">
        <v>187</v>
      </c>
      <c r="Z98" s="209"/>
      <c r="AA98" s="209"/>
      <c r="AB98" s="209"/>
      <c r="AC98" s="209"/>
      <c r="AD98" s="209"/>
      <c r="AE98" s="209"/>
      <c r="AF98" s="209"/>
      <c r="AG98" s="209" t="s">
        <v>218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2" x14ac:dyDescent="0.25">
      <c r="A99" s="216"/>
      <c r="B99" s="217"/>
      <c r="C99" s="256" t="s">
        <v>221</v>
      </c>
      <c r="D99" s="250"/>
      <c r="E99" s="251"/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222</v>
      </c>
      <c r="AH99" s="209">
        <v>0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3" x14ac:dyDescent="0.25">
      <c r="A100" s="216"/>
      <c r="B100" s="217"/>
      <c r="C100" s="256" t="s">
        <v>230</v>
      </c>
      <c r="D100" s="250"/>
      <c r="E100" s="251"/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09"/>
      <c r="AA100" s="209"/>
      <c r="AB100" s="209"/>
      <c r="AC100" s="209"/>
      <c r="AD100" s="209"/>
      <c r="AE100" s="209"/>
      <c r="AF100" s="209"/>
      <c r="AG100" s="209" t="s">
        <v>222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3" x14ac:dyDescent="0.25">
      <c r="A101" s="216"/>
      <c r="B101" s="217"/>
      <c r="C101" s="256" t="s">
        <v>231</v>
      </c>
      <c r="D101" s="250"/>
      <c r="E101" s="251">
        <v>9.5</v>
      </c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222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2" x14ac:dyDescent="0.25">
      <c r="A102" s="216"/>
      <c r="B102" s="217"/>
      <c r="C102" s="245"/>
      <c r="D102" s="240"/>
      <c r="E102" s="240"/>
      <c r="F102" s="240"/>
      <c r="G102" s="24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09"/>
      <c r="AA102" s="209"/>
      <c r="AB102" s="209"/>
      <c r="AC102" s="209"/>
      <c r="AD102" s="209"/>
      <c r="AE102" s="209"/>
      <c r="AF102" s="209"/>
      <c r="AG102" s="209" t="s">
        <v>191</v>
      </c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30">
        <v>18</v>
      </c>
      <c r="B103" s="231" t="s">
        <v>287</v>
      </c>
      <c r="C103" s="243" t="s">
        <v>288</v>
      </c>
      <c r="D103" s="232" t="s">
        <v>227</v>
      </c>
      <c r="E103" s="233">
        <v>6</v>
      </c>
      <c r="F103" s="234"/>
      <c r="G103" s="235">
        <f>ROUND(E103*F103,2)</f>
        <v>0</v>
      </c>
      <c r="H103" s="234"/>
      <c r="I103" s="235">
        <f>ROUND(E103*H103,2)</f>
        <v>0</v>
      </c>
      <c r="J103" s="234"/>
      <c r="K103" s="235">
        <f>ROUND(E103*J103,2)</f>
        <v>0</v>
      </c>
      <c r="L103" s="235">
        <v>21</v>
      </c>
      <c r="M103" s="235">
        <f>G103*(1+L103/100)</f>
        <v>0</v>
      </c>
      <c r="N103" s="233">
        <v>0</v>
      </c>
      <c r="O103" s="233">
        <f>ROUND(E103*N103,2)</f>
        <v>0</v>
      </c>
      <c r="P103" s="233">
        <v>0</v>
      </c>
      <c r="Q103" s="233">
        <f>ROUND(E103*P103,2)</f>
        <v>0</v>
      </c>
      <c r="R103" s="235"/>
      <c r="S103" s="235" t="s">
        <v>200</v>
      </c>
      <c r="T103" s="236" t="s">
        <v>185</v>
      </c>
      <c r="U103" s="220">
        <v>0.17</v>
      </c>
      <c r="V103" s="220">
        <f>ROUND(E103*U103,2)</f>
        <v>1.02</v>
      </c>
      <c r="W103" s="220"/>
      <c r="X103" s="220" t="s">
        <v>217</v>
      </c>
      <c r="Y103" s="220" t="s">
        <v>187</v>
      </c>
      <c r="Z103" s="209"/>
      <c r="AA103" s="209"/>
      <c r="AB103" s="209"/>
      <c r="AC103" s="209"/>
      <c r="AD103" s="209"/>
      <c r="AE103" s="209"/>
      <c r="AF103" s="209"/>
      <c r="AG103" s="209" t="s">
        <v>218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2" x14ac:dyDescent="0.25">
      <c r="A104" s="216"/>
      <c r="B104" s="217"/>
      <c r="C104" s="256" t="s">
        <v>221</v>
      </c>
      <c r="D104" s="250"/>
      <c r="E104" s="251"/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222</v>
      </c>
      <c r="AH104" s="209">
        <v>0</v>
      </c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3" x14ac:dyDescent="0.25">
      <c r="A105" s="216"/>
      <c r="B105" s="217"/>
      <c r="C105" s="256" t="s">
        <v>243</v>
      </c>
      <c r="D105" s="250"/>
      <c r="E105" s="251"/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09"/>
      <c r="AA105" s="209"/>
      <c r="AB105" s="209"/>
      <c r="AC105" s="209"/>
      <c r="AD105" s="209"/>
      <c r="AE105" s="209"/>
      <c r="AF105" s="209"/>
      <c r="AG105" s="209" t="s">
        <v>222</v>
      </c>
      <c r="AH105" s="209">
        <v>0</v>
      </c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3" x14ac:dyDescent="0.25">
      <c r="A106" s="216"/>
      <c r="B106" s="217"/>
      <c r="C106" s="256" t="s">
        <v>244</v>
      </c>
      <c r="D106" s="250"/>
      <c r="E106" s="251">
        <v>6</v>
      </c>
      <c r="F106" s="220"/>
      <c r="G106" s="220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222</v>
      </c>
      <c r="AH106" s="209">
        <v>0</v>
      </c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2" x14ac:dyDescent="0.25">
      <c r="A107" s="216"/>
      <c r="B107" s="217"/>
      <c r="C107" s="245"/>
      <c r="D107" s="240"/>
      <c r="E107" s="240"/>
      <c r="F107" s="240"/>
      <c r="G107" s="240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09"/>
      <c r="AA107" s="209"/>
      <c r="AB107" s="209"/>
      <c r="AC107" s="209"/>
      <c r="AD107" s="209"/>
      <c r="AE107" s="209"/>
      <c r="AF107" s="209"/>
      <c r="AG107" s="209" t="s">
        <v>191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1" x14ac:dyDescent="0.25">
      <c r="A108" s="230">
        <v>19</v>
      </c>
      <c r="B108" s="231" t="s">
        <v>289</v>
      </c>
      <c r="C108" s="243" t="s">
        <v>290</v>
      </c>
      <c r="D108" s="232" t="s">
        <v>270</v>
      </c>
      <c r="E108" s="233">
        <v>15</v>
      </c>
      <c r="F108" s="234"/>
      <c r="G108" s="235">
        <f>ROUND(E108*F108,2)</f>
        <v>0</v>
      </c>
      <c r="H108" s="234"/>
      <c r="I108" s="235">
        <f>ROUND(E108*H108,2)</f>
        <v>0</v>
      </c>
      <c r="J108" s="234"/>
      <c r="K108" s="235">
        <f>ROUND(E108*J108,2)</f>
        <v>0</v>
      </c>
      <c r="L108" s="235">
        <v>21</v>
      </c>
      <c r="M108" s="235">
        <f>G108*(1+L108/100)</f>
        <v>0</v>
      </c>
      <c r="N108" s="233">
        <v>0</v>
      </c>
      <c r="O108" s="233">
        <f>ROUND(E108*N108,2)</f>
        <v>0</v>
      </c>
      <c r="P108" s="233">
        <v>0</v>
      </c>
      <c r="Q108" s="233">
        <f>ROUND(E108*P108,2)</f>
        <v>0</v>
      </c>
      <c r="R108" s="235"/>
      <c r="S108" s="235" t="s">
        <v>200</v>
      </c>
      <c r="T108" s="236" t="s">
        <v>185</v>
      </c>
      <c r="U108" s="220">
        <v>0</v>
      </c>
      <c r="V108" s="220">
        <f>ROUND(E108*U108,2)</f>
        <v>0</v>
      </c>
      <c r="W108" s="220"/>
      <c r="X108" s="220" t="s">
        <v>217</v>
      </c>
      <c r="Y108" s="220" t="s">
        <v>187</v>
      </c>
      <c r="Z108" s="209"/>
      <c r="AA108" s="209"/>
      <c r="AB108" s="209"/>
      <c r="AC108" s="209"/>
      <c r="AD108" s="209"/>
      <c r="AE108" s="209"/>
      <c r="AF108" s="209"/>
      <c r="AG108" s="209" t="s">
        <v>218</v>
      </c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2" x14ac:dyDescent="0.25">
      <c r="A109" s="216"/>
      <c r="B109" s="217"/>
      <c r="C109" s="246"/>
      <c r="D109" s="241"/>
      <c r="E109" s="241"/>
      <c r="F109" s="241"/>
      <c r="G109" s="241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09"/>
      <c r="AA109" s="209"/>
      <c r="AB109" s="209"/>
      <c r="AC109" s="209"/>
      <c r="AD109" s="209"/>
      <c r="AE109" s="209"/>
      <c r="AF109" s="209"/>
      <c r="AG109" s="209" t="s">
        <v>191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x14ac:dyDescent="0.25">
      <c r="A110" s="223" t="s">
        <v>179</v>
      </c>
      <c r="B110" s="224" t="s">
        <v>99</v>
      </c>
      <c r="C110" s="242" t="s">
        <v>100</v>
      </c>
      <c r="D110" s="225"/>
      <c r="E110" s="226"/>
      <c r="F110" s="227"/>
      <c r="G110" s="227">
        <f>SUMIF(AG111:AG116,"&lt;&gt;NOR",G111:G116)</f>
        <v>0</v>
      </c>
      <c r="H110" s="227"/>
      <c r="I110" s="227">
        <f>SUM(I111:I116)</f>
        <v>0</v>
      </c>
      <c r="J110" s="227"/>
      <c r="K110" s="227">
        <f>SUM(K111:K116)</f>
        <v>0</v>
      </c>
      <c r="L110" s="227"/>
      <c r="M110" s="227">
        <f>SUM(M111:M116)</f>
        <v>0</v>
      </c>
      <c r="N110" s="226"/>
      <c r="O110" s="226">
        <f>SUM(O111:O116)</f>
        <v>0</v>
      </c>
      <c r="P110" s="226"/>
      <c r="Q110" s="226">
        <f>SUM(Q111:Q116)</f>
        <v>0</v>
      </c>
      <c r="R110" s="227"/>
      <c r="S110" s="227"/>
      <c r="T110" s="228"/>
      <c r="U110" s="222"/>
      <c r="V110" s="222">
        <f>SUM(V111:V116)</f>
        <v>4.07</v>
      </c>
      <c r="W110" s="222"/>
      <c r="X110" s="222"/>
      <c r="Y110" s="222"/>
      <c r="AG110" t="s">
        <v>180</v>
      </c>
    </row>
    <row r="111" spans="1:60" ht="20.399999999999999" outlineLevel="1" x14ac:dyDescent="0.25">
      <c r="A111" s="230">
        <v>20</v>
      </c>
      <c r="B111" s="231" t="s">
        <v>291</v>
      </c>
      <c r="C111" s="243" t="s">
        <v>292</v>
      </c>
      <c r="D111" s="232" t="s">
        <v>293</v>
      </c>
      <c r="E111" s="233">
        <v>4.3401699999999996</v>
      </c>
      <c r="F111" s="234"/>
      <c r="G111" s="235">
        <f>ROUND(E111*F111,2)</f>
        <v>0</v>
      </c>
      <c r="H111" s="234"/>
      <c r="I111" s="235">
        <f>ROUND(E111*H111,2)</f>
        <v>0</v>
      </c>
      <c r="J111" s="234"/>
      <c r="K111" s="235">
        <f>ROUND(E111*J111,2)</f>
        <v>0</v>
      </c>
      <c r="L111" s="235">
        <v>21</v>
      </c>
      <c r="M111" s="235">
        <f>G111*(1+L111/100)</f>
        <v>0</v>
      </c>
      <c r="N111" s="233">
        <v>0</v>
      </c>
      <c r="O111" s="233">
        <f>ROUND(E111*N111,2)</f>
        <v>0</v>
      </c>
      <c r="P111" s="233">
        <v>0</v>
      </c>
      <c r="Q111" s="233">
        <f>ROUND(E111*P111,2)</f>
        <v>0</v>
      </c>
      <c r="R111" s="235" t="s">
        <v>216</v>
      </c>
      <c r="S111" s="235" t="s">
        <v>184</v>
      </c>
      <c r="T111" s="236" t="s">
        <v>184</v>
      </c>
      <c r="U111" s="220">
        <v>0.9385</v>
      </c>
      <c r="V111" s="220">
        <f>ROUND(E111*U111,2)</f>
        <v>4.07</v>
      </c>
      <c r="W111" s="220"/>
      <c r="X111" s="220" t="s">
        <v>294</v>
      </c>
      <c r="Y111" s="220" t="s">
        <v>187</v>
      </c>
      <c r="Z111" s="209"/>
      <c r="AA111" s="209"/>
      <c r="AB111" s="209"/>
      <c r="AC111" s="209"/>
      <c r="AD111" s="209"/>
      <c r="AE111" s="209"/>
      <c r="AF111" s="209"/>
      <c r="AG111" s="209" t="s">
        <v>295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2" x14ac:dyDescent="0.25">
      <c r="A112" s="216"/>
      <c r="B112" s="217"/>
      <c r="C112" s="255" t="s">
        <v>296</v>
      </c>
      <c r="D112" s="252"/>
      <c r="E112" s="252"/>
      <c r="F112" s="252"/>
      <c r="G112" s="252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220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2" x14ac:dyDescent="0.25">
      <c r="A113" s="216"/>
      <c r="B113" s="217"/>
      <c r="C113" s="256" t="s">
        <v>297</v>
      </c>
      <c r="D113" s="250"/>
      <c r="E113" s="251"/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09"/>
      <c r="AA113" s="209"/>
      <c r="AB113" s="209"/>
      <c r="AC113" s="209"/>
      <c r="AD113" s="209"/>
      <c r="AE113" s="209"/>
      <c r="AF113" s="209"/>
      <c r="AG113" s="209" t="s">
        <v>222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3" x14ac:dyDescent="0.25">
      <c r="A114" s="216"/>
      <c r="B114" s="217"/>
      <c r="C114" s="256" t="s">
        <v>298</v>
      </c>
      <c r="D114" s="250"/>
      <c r="E114" s="251"/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222</v>
      </c>
      <c r="AH114" s="209">
        <v>0</v>
      </c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3" x14ac:dyDescent="0.25">
      <c r="A115" s="216"/>
      <c r="B115" s="217"/>
      <c r="C115" s="256" t="s">
        <v>299</v>
      </c>
      <c r="D115" s="250"/>
      <c r="E115" s="251">
        <v>4.3401699999999996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09"/>
      <c r="AA115" s="209"/>
      <c r="AB115" s="209"/>
      <c r="AC115" s="209"/>
      <c r="AD115" s="209"/>
      <c r="AE115" s="209"/>
      <c r="AF115" s="209"/>
      <c r="AG115" s="209" t="s">
        <v>222</v>
      </c>
      <c r="AH115" s="209">
        <v>0</v>
      </c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2" x14ac:dyDescent="0.25">
      <c r="A116" s="216"/>
      <c r="B116" s="217"/>
      <c r="C116" s="245"/>
      <c r="D116" s="240"/>
      <c r="E116" s="240"/>
      <c r="F116" s="240"/>
      <c r="G116" s="24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09"/>
      <c r="AA116" s="209"/>
      <c r="AB116" s="209"/>
      <c r="AC116" s="209"/>
      <c r="AD116" s="209"/>
      <c r="AE116" s="209"/>
      <c r="AF116" s="209"/>
      <c r="AG116" s="209" t="s">
        <v>191</v>
      </c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x14ac:dyDescent="0.25">
      <c r="A117" s="223" t="s">
        <v>179</v>
      </c>
      <c r="B117" s="224" t="s">
        <v>127</v>
      </c>
      <c r="C117" s="242" t="s">
        <v>128</v>
      </c>
      <c r="D117" s="225"/>
      <c r="E117" s="226"/>
      <c r="F117" s="227"/>
      <c r="G117" s="227">
        <f>SUMIF(AG118:AG141,"&lt;&gt;NOR",G118:G141)</f>
        <v>0</v>
      </c>
      <c r="H117" s="227"/>
      <c r="I117" s="227">
        <f>SUM(I118:I141)</f>
        <v>0</v>
      </c>
      <c r="J117" s="227"/>
      <c r="K117" s="227">
        <f>SUM(K118:K141)</f>
        <v>0</v>
      </c>
      <c r="L117" s="227"/>
      <c r="M117" s="227">
        <f>SUM(M118:M141)</f>
        <v>0</v>
      </c>
      <c r="N117" s="226"/>
      <c r="O117" s="226">
        <f>SUM(O118:O141)</f>
        <v>0.22</v>
      </c>
      <c r="P117" s="226"/>
      <c r="Q117" s="226">
        <f>SUM(Q118:Q141)</f>
        <v>0</v>
      </c>
      <c r="R117" s="227"/>
      <c r="S117" s="227"/>
      <c r="T117" s="228"/>
      <c r="U117" s="222"/>
      <c r="V117" s="222">
        <f>SUM(V118:V141)</f>
        <v>9.18</v>
      </c>
      <c r="W117" s="222"/>
      <c r="X117" s="222"/>
      <c r="Y117" s="222"/>
      <c r="AG117" t="s">
        <v>180</v>
      </c>
    </row>
    <row r="118" spans="1:60" outlineLevel="1" x14ac:dyDescent="0.25">
      <c r="A118" s="230">
        <v>21</v>
      </c>
      <c r="B118" s="231" t="s">
        <v>300</v>
      </c>
      <c r="C118" s="243" t="s">
        <v>301</v>
      </c>
      <c r="D118" s="232" t="s">
        <v>227</v>
      </c>
      <c r="E118" s="233">
        <v>9</v>
      </c>
      <c r="F118" s="234"/>
      <c r="G118" s="235">
        <f>ROUND(E118*F118,2)</f>
        <v>0</v>
      </c>
      <c r="H118" s="234"/>
      <c r="I118" s="235">
        <f>ROUND(E118*H118,2)</f>
        <v>0</v>
      </c>
      <c r="J118" s="234"/>
      <c r="K118" s="235">
        <f>ROUND(E118*J118,2)</f>
        <v>0</v>
      </c>
      <c r="L118" s="235">
        <v>21</v>
      </c>
      <c r="M118" s="235">
        <f>G118*(1+L118/100)</f>
        <v>0</v>
      </c>
      <c r="N118" s="233">
        <v>1.1E-4</v>
      </c>
      <c r="O118" s="233">
        <f>ROUND(E118*N118,2)</f>
        <v>0</v>
      </c>
      <c r="P118" s="233">
        <v>0</v>
      </c>
      <c r="Q118" s="233">
        <f>ROUND(E118*P118,2)</f>
        <v>0</v>
      </c>
      <c r="R118" s="235" t="s">
        <v>302</v>
      </c>
      <c r="S118" s="235" t="s">
        <v>184</v>
      </c>
      <c r="T118" s="236" t="s">
        <v>184</v>
      </c>
      <c r="U118" s="220">
        <v>0.05</v>
      </c>
      <c r="V118" s="220">
        <f>ROUND(E118*U118,2)</f>
        <v>0.45</v>
      </c>
      <c r="W118" s="220"/>
      <c r="X118" s="220" t="s">
        <v>217</v>
      </c>
      <c r="Y118" s="220" t="s">
        <v>187</v>
      </c>
      <c r="Z118" s="209"/>
      <c r="AA118" s="209"/>
      <c r="AB118" s="209"/>
      <c r="AC118" s="209"/>
      <c r="AD118" s="209"/>
      <c r="AE118" s="209"/>
      <c r="AF118" s="209"/>
      <c r="AG118" s="209" t="s">
        <v>218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2" x14ac:dyDescent="0.25">
      <c r="A119" s="216"/>
      <c r="B119" s="217"/>
      <c r="C119" s="256" t="s">
        <v>221</v>
      </c>
      <c r="D119" s="250"/>
      <c r="E119" s="251"/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09"/>
      <c r="AA119" s="209"/>
      <c r="AB119" s="209"/>
      <c r="AC119" s="209"/>
      <c r="AD119" s="209"/>
      <c r="AE119" s="209"/>
      <c r="AF119" s="209"/>
      <c r="AG119" s="209" t="s">
        <v>222</v>
      </c>
      <c r="AH119" s="209">
        <v>0</v>
      </c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3" x14ac:dyDescent="0.25">
      <c r="A120" s="216"/>
      <c r="B120" s="217"/>
      <c r="C120" s="256" t="s">
        <v>243</v>
      </c>
      <c r="D120" s="250"/>
      <c r="E120" s="251"/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222</v>
      </c>
      <c r="AH120" s="209">
        <v>0</v>
      </c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3" x14ac:dyDescent="0.25">
      <c r="A121" s="216"/>
      <c r="B121" s="217"/>
      <c r="C121" s="256" t="s">
        <v>244</v>
      </c>
      <c r="D121" s="250"/>
      <c r="E121" s="251">
        <v>6</v>
      </c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09"/>
      <c r="AA121" s="209"/>
      <c r="AB121" s="209"/>
      <c r="AC121" s="209"/>
      <c r="AD121" s="209"/>
      <c r="AE121" s="209"/>
      <c r="AF121" s="209"/>
      <c r="AG121" s="209" t="s">
        <v>222</v>
      </c>
      <c r="AH121" s="209">
        <v>0</v>
      </c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3" x14ac:dyDescent="0.25">
      <c r="A122" s="216"/>
      <c r="B122" s="217"/>
      <c r="C122" s="256" t="s">
        <v>245</v>
      </c>
      <c r="D122" s="250"/>
      <c r="E122" s="251"/>
      <c r="F122" s="220"/>
      <c r="G122" s="220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09"/>
      <c r="AA122" s="209"/>
      <c r="AB122" s="209"/>
      <c r="AC122" s="209"/>
      <c r="AD122" s="209"/>
      <c r="AE122" s="209"/>
      <c r="AF122" s="209"/>
      <c r="AG122" s="209" t="s">
        <v>222</v>
      </c>
      <c r="AH122" s="209">
        <v>0</v>
      </c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3" x14ac:dyDescent="0.25">
      <c r="A123" s="216"/>
      <c r="B123" s="217"/>
      <c r="C123" s="256" t="s">
        <v>246</v>
      </c>
      <c r="D123" s="250"/>
      <c r="E123" s="251">
        <v>3</v>
      </c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222</v>
      </c>
      <c r="AH123" s="209">
        <v>0</v>
      </c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2" x14ac:dyDescent="0.25">
      <c r="A124" s="216"/>
      <c r="B124" s="217"/>
      <c r="C124" s="245"/>
      <c r="D124" s="240"/>
      <c r="E124" s="240"/>
      <c r="F124" s="240"/>
      <c r="G124" s="24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191</v>
      </c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ht="20.399999999999999" outlineLevel="1" x14ac:dyDescent="0.25">
      <c r="A125" s="230">
        <v>22</v>
      </c>
      <c r="B125" s="231" t="s">
        <v>303</v>
      </c>
      <c r="C125" s="243" t="s">
        <v>304</v>
      </c>
      <c r="D125" s="232" t="s">
        <v>227</v>
      </c>
      <c r="E125" s="233">
        <v>9</v>
      </c>
      <c r="F125" s="234"/>
      <c r="G125" s="235">
        <f>ROUND(E125*F125,2)</f>
        <v>0</v>
      </c>
      <c r="H125" s="234"/>
      <c r="I125" s="235">
        <f>ROUND(E125*H125,2)</f>
        <v>0</v>
      </c>
      <c r="J125" s="234"/>
      <c r="K125" s="235">
        <f>ROUND(E125*J125,2)</f>
        <v>0</v>
      </c>
      <c r="L125" s="235">
        <v>21</v>
      </c>
      <c r="M125" s="235">
        <f>G125*(1+L125/100)</f>
        <v>0</v>
      </c>
      <c r="N125" s="233">
        <v>2.7299999999999998E-3</v>
      </c>
      <c r="O125" s="233">
        <f>ROUND(E125*N125,2)</f>
        <v>0.02</v>
      </c>
      <c r="P125" s="233">
        <v>0</v>
      </c>
      <c r="Q125" s="233">
        <f>ROUND(E125*P125,2)</f>
        <v>0</v>
      </c>
      <c r="R125" s="235"/>
      <c r="S125" s="235" t="s">
        <v>200</v>
      </c>
      <c r="T125" s="236" t="s">
        <v>185</v>
      </c>
      <c r="U125" s="220">
        <v>0.97</v>
      </c>
      <c r="V125" s="220">
        <f>ROUND(E125*U125,2)</f>
        <v>8.73</v>
      </c>
      <c r="W125" s="220"/>
      <c r="X125" s="220" t="s">
        <v>217</v>
      </c>
      <c r="Y125" s="220" t="s">
        <v>187</v>
      </c>
      <c r="Z125" s="209"/>
      <c r="AA125" s="209"/>
      <c r="AB125" s="209"/>
      <c r="AC125" s="209"/>
      <c r="AD125" s="209"/>
      <c r="AE125" s="209"/>
      <c r="AF125" s="209"/>
      <c r="AG125" s="209" t="s">
        <v>218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2" x14ac:dyDescent="0.25">
      <c r="A126" s="216"/>
      <c r="B126" s="217"/>
      <c r="C126" s="256" t="s">
        <v>221</v>
      </c>
      <c r="D126" s="250"/>
      <c r="E126" s="251"/>
      <c r="F126" s="220"/>
      <c r="G126" s="220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09"/>
      <c r="AA126" s="209"/>
      <c r="AB126" s="209"/>
      <c r="AC126" s="209"/>
      <c r="AD126" s="209"/>
      <c r="AE126" s="209"/>
      <c r="AF126" s="209"/>
      <c r="AG126" s="209" t="s">
        <v>222</v>
      </c>
      <c r="AH126" s="209">
        <v>0</v>
      </c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3" x14ac:dyDescent="0.25">
      <c r="A127" s="216"/>
      <c r="B127" s="217"/>
      <c r="C127" s="256" t="s">
        <v>243</v>
      </c>
      <c r="D127" s="250"/>
      <c r="E127" s="251"/>
      <c r="F127" s="220"/>
      <c r="G127" s="220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222</v>
      </c>
      <c r="AH127" s="209">
        <v>0</v>
      </c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3" x14ac:dyDescent="0.25">
      <c r="A128" s="216"/>
      <c r="B128" s="217"/>
      <c r="C128" s="256" t="s">
        <v>244</v>
      </c>
      <c r="D128" s="250"/>
      <c r="E128" s="251">
        <v>6</v>
      </c>
      <c r="F128" s="220"/>
      <c r="G128" s="220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09"/>
      <c r="AA128" s="209"/>
      <c r="AB128" s="209"/>
      <c r="AC128" s="209"/>
      <c r="AD128" s="209"/>
      <c r="AE128" s="209"/>
      <c r="AF128" s="209"/>
      <c r="AG128" s="209" t="s">
        <v>222</v>
      </c>
      <c r="AH128" s="209">
        <v>0</v>
      </c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3" x14ac:dyDescent="0.25">
      <c r="A129" s="216"/>
      <c r="B129" s="217"/>
      <c r="C129" s="256" t="s">
        <v>245</v>
      </c>
      <c r="D129" s="250"/>
      <c r="E129" s="251"/>
      <c r="F129" s="220"/>
      <c r="G129" s="220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222</v>
      </c>
      <c r="AH129" s="209">
        <v>0</v>
      </c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3" x14ac:dyDescent="0.25">
      <c r="A130" s="216"/>
      <c r="B130" s="217"/>
      <c r="C130" s="256" t="s">
        <v>246</v>
      </c>
      <c r="D130" s="250"/>
      <c r="E130" s="251">
        <v>3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09"/>
      <c r="AA130" s="209"/>
      <c r="AB130" s="209"/>
      <c r="AC130" s="209"/>
      <c r="AD130" s="209"/>
      <c r="AE130" s="209"/>
      <c r="AF130" s="209"/>
      <c r="AG130" s="209" t="s">
        <v>222</v>
      </c>
      <c r="AH130" s="209">
        <v>0</v>
      </c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2" x14ac:dyDescent="0.25">
      <c r="A131" s="216"/>
      <c r="B131" s="217"/>
      <c r="C131" s="245"/>
      <c r="D131" s="240"/>
      <c r="E131" s="240"/>
      <c r="F131" s="240"/>
      <c r="G131" s="24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191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30">
        <v>23</v>
      </c>
      <c r="B132" s="231" t="s">
        <v>305</v>
      </c>
      <c r="C132" s="243" t="s">
        <v>306</v>
      </c>
      <c r="D132" s="232" t="s">
        <v>227</v>
      </c>
      <c r="E132" s="233">
        <v>10.35</v>
      </c>
      <c r="F132" s="234"/>
      <c r="G132" s="235">
        <f>ROUND(E132*F132,2)</f>
        <v>0</v>
      </c>
      <c r="H132" s="234"/>
      <c r="I132" s="235">
        <f>ROUND(E132*H132,2)</f>
        <v>0</v>
      </c>
      <c r="J132" s="234"/>
      <c r="K132" s="235">
        <f>ROUND(E132*J132,2)</f>
        <v>0</v>
      </c>
      <c r="L132" s="235">
        <v>21</v>
      </c>
      <c r="M132" s="235">
        <f>G132*(1+L132/100)</f>
        <v>0</v>
      </c>
      <c r="N132" s="233">
        <v>1.9199999999999998E-2</v>
      </c>
      <c r="O132" s="233">
        <f>ROUND(E132*N132,2)</f>
        <v>0.2</v>
      </c>
      <c r="P132" s="233">
        <v>0</v>
      </c>
      <c r="Q132" s="233">
        <f>ROUND(E132*P132,2)</f>
        <v>0</v>
      </c>
      <c r="R132" s="235"/>
      <c r="S132" s="235" t="s">
        <v>200</v>
      </c>
      <c r="T132" s="236" t="s">
        <v>185</v>
      </c>
      <c r="U132" s="220">
        <v>0</v>
      </c>
      <c r="V132" s="220">
        <f>ROUND(E132*U132,2)</f>
        <v>0</v>
      </c>
      <c r="W132" s="220"/>
      <c r="X132" s="220" t="s">
        <v>307</v>
      </c>
      <c r="Y132" s="220" t="s">
        <v>187</v>
      </c>
      <c r="Z132" s="209"/>
      <c r="AA132" s="209"/>
      <c r="AB132" s="209"/>
      <c r="AC132" s="209"/>
      <c r="AD132" s="209"/>
      <c r="AE132" s="209"/>
      <c r="AF132" s="209"/>
      <c r="AG132" s="209" t="s">
        <v>308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2" x14ac:dyDescent="0.25">
      <c r="A133" s="216"/>
      <c r="B133" s="217"/>
      <c r="C133" s="256" t="s">
        <v>221</v>
      </c>
      <c r="D133" s="250"/>
      <c r="E133" s="251"/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222</v>
      </c>
      <c r="AH133" s="209">
        <v>0</v>
      </c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3" x14ac:dyDescent="0.25">
      <c r="A134" s="216"/>
      <c r="B134" s="217"/>
      <c r="C134" s="256" t="s">
        <v>243</v>
      </c>
      <c r="D134" s="250"/>
      <c r="E134" s="251"/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09"/>
      <c r="AA134" s="209"/>
      <c r="AB134" s="209"/>
      <c r="AC134" s="209"/>
      <c r="AD134" s="209"/>
      <c r="AE134" s="209"/>
      <c r="AF134" s="209"/>
      <c r="AG134" s="209" t="s">
        <v>222</v>
      </c>
      <c r="AH134" s="209">
        <v>0</v>
      </c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3" x14ac:dyDescent="0.25">
      <c r="A135" s="216"/>
      <c r="B135" s="217"/>
      <c r="C135" s="256" t="s">
        <v>309</v>
      </c>
      <c r="D135" s="250"/>
      <c r="E135" s="251">
        <v>6.9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222</v>
      </c>
      <c r="AH135" s="209">
        <v>0</v>
      </c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3" x14ac:dyDescent="0.25">
      <c r="A136" s="216"/>
      <c r="B136" s="217"/>
      <c r="C136" s="256" t="s">
        <v>245</v>
      </c>
      <c r="D136" s="250"/>
      <c r="E136" s="251"/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09"/>
      <c r="AA136" s="209"/>
      <c r="AB136" s="209"/>
      <c r="AC136" s="209"/>
      <c r="AD136" s="209"/>
      <c r="AE136" s="209"/>
      <c r="AF136" s="209"/>
      <c r="AG136" s="209" t="s">
        <v>222</v>
      </c>
      <c r="AH136" s="209">
        <v>0</v>
      </c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3" x14ac:dyDescent="0.25">
      <c r="A137" s="216"/>
      <c r="B137" s="217"/>
      <c r="C137" s="256" t="s">
        <v>310</v>
      </c>
      <c r="D137" s="250"/>
      <c r="E137" s="251">
        <v>3.45</v>
      </c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09"/>
      <c r="AA137" s="209"/>
      <c r="AB137" s="209"/>
      <c r="AC137" s="209"/>
      <c r="AD137" s="209"/>
      <c r="AE137" s="209"/>
      <c r="AF137" s="209"/>
      <c r="AG137" s="209" t="s">
        <v>222</v>
      </c>
      <c r="AH137" s="209">
        <v>0</v>
      </c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2" x14ac:dyDescent="0.25">
      <c r="A138" s="216"/>
      <c r="B138" s="217"/>
      <c r="C138" s="245"/>
      <c r="D138" s="240"/>
      <c r="E138" s="240"/>
      <c r="F138" s="240"/>
      <c r="G138" s="24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09"/>
      <c r="AA138" s="209"/>
      <c r="AB138" s="209"/>
      <c r="AC138" s="209"/>
      <c r="AD138" s="209"/>
      <c r="AE138" s="209"/>
      <c r="AF138" s="209"/>
      <c r="AG138" s="209" t="s">
        <v>191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1" x14ac:dyDescent="0.25">
      <c r="A139" s="216">
        <v>24</v>
      </c>
      <c r="B139" s="217" t="s">
        <v>311</v>
      </c>
      <c r="C139" s="258" t="s">
        <v>312</v>
      </c>
      <c r="D139" s="218" t="s">
        <v>0</v>
      </c>
      <c r="E139" s="239"/>
      <c r="F139" s="221"/>
      <c r="G139" s="220">
        <f>ROUND(E139*F139,2)</f>
        <v>0</v>
      </c>
      <c r="H139" s="221"/>
      <c r="I139" s="220">
        <f>ROUND(E139*H139,2)</f>
        <v>0</v>
      </c>
      <c r="J139" s="221"/>
      <c r="K139" s="220">
        <f>ROUND(E139*J139,2)</f>
        <v>0</v>
      </c>
      <c r="L139" s="220">
        <v>21</v>
      </c>
      <c r="M139" s="220">
        <f>G139*(1+L139/100)</f>
        <v>0</v>
      </c>
      <c r="N139" s="219">
        <v>0</v>
      </c>
      <c r="O139" s="219">
        <f>ROUND(E139*N139,2)</f>
        <v>0</v>
      </c>
      <c r="P139" s="219">
        <v>0</v>
      </c>
      <c r="Q139" s="219">
        <f>ROUND(E139*P139,2)</f>
        <v>0</v>
      </c>
      <c r="R139" s="220" t="s">
        <v>302</v>
      </c>
      <c r="S139" s="220" t="s">
        <v>184</v>
      </c>
      <c r="T139" s="220" t="s">
        <v>184</v>
      </c>
      <c r="U139" s="220">
        <v>0</v>
      </c>
      <c r="V139" s="220">
        <f>ROUND(E139*U139,2)</f>
        <v>0</v>
      </c>
      <c r="W139" s="220"/>
      <c r="X139" s="220" t="s">
        <v>294</v>
      </c>
      <c r="Y139" s="220" t="s">
        <v>187</v>
      </c>
      <c r="Z139" s="209"/>
      <c r="AA139" s="209"/>
      <c r="AB139" s="209"/>
      <c r="AC139" s="209"/>
      <c r="AD139" s="209"/>
      <c r="AE139" s="209"/>
      <c r="AF139" s="209"/>
      <c r="AG139" s="209" t="s">
        <v>295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2" x14ac:dyDescent="0.25">
      <c r="A140" s="216"/>
      <c r="B140" s="217"/>
      <c r="C140" s="259" t="s">
        <v>313</v>
      </c>
      <c r="D140" s="254"/>
      <c r="E140" s="254"/>
      <c r="F140" s="254"/>
      <c r="G140" s="254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09"/>
      <c r="AA140" s="209"/>
      <c r="AB140" s="209"/>
      <c r="AC140" s="209"/>
      <c r="AD140" s="209"/>
      <c r="AE140" s="209"/>
      <c r="AF140" s="209"/>
      <c r="AG140" s="209" t="s">
        <v>220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2" x14ac:dyDescent="0.25">
      <c r="A141" s="216"/>
      <c r="B141" s="217"/>
      <c r="C141" s="245"/>
      <c r="D141" s="240"/>
      <c r="E141" s="240"/>
      <c r="F141" s="240"/>
      <c r="G141" s="24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09"/>
      <c r="AA141" s="209"/>
      <c r="AB141" s="209"/>
      <c r="AC141" s="209"/>
      <c r="AD141" s="209"/>
      <c r="AE141" s="209"/>
      <c r="AF141" s="209"/>
      <c r="AG141" s="209" t="s">
        <v>191</v>
      </c>
      <c r="AH141" s="209"/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x14ac:dyDescent="0.25">
      <c r="A142" s="223" t="s">
        <v>179</v>
      </c>
      <c r="B142" s="224" t="s">
        <v>129</v>
      </c>
      <c r="C142" s="242" t="s">
        <v>130</v>
      </c>
      <c r="D142" s="225"/>
      <c r="E142" s="226"/>
      <c r="F142" s="227"/>
      <c r="G142" s="227">
        <f>SUMIF(AG143:AG160,"&lt;&gt;NOR",G143:G160)</f>
        <v>0</v>
      </c>
      <c r="H142" s="227"/>
      <c r="I142" s="227">
        <f>SUM(I143:I160)</f>
        <v>0</v>
      </c>
      <c r="J142" s="227"/>
      <c r="K142" s="227">
        <f>SUM(K143:K160)</f>
        <v>0</v>
      </c>
      <c r="L142" s="227"/>
      <c r="M142" s="227">
        <f>SUM(M143:M160)</f>
        <v>0</v>
      </c>
      <c r="N142" s="226"/>
      <c r="O142" s="226">
        <f>SUM(O143:O160)</f>
        <v>7.0000000000000007E-2</v>
      </c>
      <c r="P142" s="226"/>
      <c r="Q142" s="226">
        <f>SUM(Q143:Q160)</f>
        <v>0</v>
      </c>
      <c r="R142" s="227"/>
      <c r="S142" s="227"/>
      <c r="T142" s="228"/>
      <c r="U142" s="222"/>
      <c r="V142" s="222">
        <f>SUM(V143:V160)</f>
        <v>61.44</v>
      </c>
      <c r="W142" s="222"/>
      <c r="X142" s="222"/>
      <c r="Y142" s="222"/>
      <c r="AG142" t="s">
        <v>180</v>
      </c>
    </row>
    <row r="143" spans="1:60" outlineLevel="1" x14ac:dyDescent="0.25">
      <c r="A143" s="230">
        <v>25</v>
      </c>
      <c r="B143" s="231" t="s">
        <v>314</v>
      </c>
      <c r="C143" s="243" t="s">
        <v>315</v>
      </c>
      <c r="D143" s="232" t="s">
        <v>227</v>
      </c>
      <c r="E143" s="233">
        <v>4.5999999999999996</v>
      </c>
      <c r="F143" s="234"/>
      <c r="G143" s="235">
        <f>ROUND(E143*F143,2)</f>
        <v>0</v>
      </c>
      <c r="H143" s="234"/>
      <c r="I143" s="235">
        <f>ROUND(E143*H143,2)</f>
        <v>0</v>
      </c>
      <c r="J143" s="234"/>
      <c r="K143" s="235">
        <f>ROUND(E143*J143,2)</f>
        <v>0</v>
      </c>
      <c r="L143" s="235">
        <v>21</v>
      </c>
      <c r="M143" s="235">
        <f>G143*(1+L143/100)</f>
        <v>0</v>
      </c>
      <c r="N143" s="233">
        <v>4.2000000000000002E-4</v>
      </c>
      <c r="O143" s="233">
        <f>ROUND(E143*N143,2)</f>
        <v>0</v>
      </c>
      <c r="P143" s="233">
        <v>0</v>
      </c>
      <c r="Q143" s="233">
        <f>ROUND(E143*P143,2)</f>
        <v>0</v>
      </c>
      <c r="R143" s="235" t="s">
        <v>316</v>
      </c>
      <c r="S143" s="235" t="s">
        <v>184</v>
      </c>
      <c r="T143" s="236" t="s">
        <v>184</v>
      </c>
      <c r="U143" s="220">
        <v>0</v>
      </c>
      <c r="V143" s="220">
        <f>ROUND(E143*U143,2)</f>
        <v>0</v>
      </c>
      <c r="W143" s="220"/>
      <c r="X143" s="220" t="s">
        <v>317</v>
      </c>
      <c r="Y143" s="220" t="s">
        <v>187</v>
      </c>
      <c r="Z143" s="209"/>
      <c r="AA143" s="209"/>
      <c r="AB143" s="209"/>
      <c r="AC143" s="209"/>
      <c r="AD143" s="209"/>
      <c r="AE143" s="209"/>
      <c r="AF143" s="209"/>
      <c r="AG143" s="209" t="s">
        <v>318</v>
      </c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2" x14ac:dyDescent="0.25">
      <c r="A144" s="216"/>
      <c r="B144" s="217"/>
      <c r="C144" s="256" t="s">
        <v>221</v>
      </c>
      <c r="D144" s="250"/>
      <c r="E144" s="251"/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09"/>
      <c r="AA144" s="209"/>
      <c r="AB144" s="209"/>
      <c r="AC144" s="209"/>
      <c r="AD144" s="209"/>
      <c r="AE144" s="209"/>
      <c r="AF144" s="209"/>
      <c r="AG144" s="209" t="s">
        <v>222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3" x14ac:dyDescent="0.25">
      <c r="A145" s="216"/>
      <c r="B145" s="217"/>
      <c r="C145" s="256" t="s">
        <v>223</v>
      </c>
      <c r="D145" s="250"/>
      <c r="E145" s="251"/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09"/>
      <c r="AA145" s="209"/>
      <c r="AB145" s="209"/>
      <c r="AC145" s="209"/>
      <c r="AD145" s="209"/>
      <c r="AE145" s="209"/>
      <c r="AF145" s="209"/>
      <c r="AG145" s="209" t="s">
        <v>222</v>
      </c>
      <c r="AH145" s="209">
        <v>0</v>
      </c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3" x14ac:dyDescent="0.25">
      <c r="A146" s="216"/>
      <c r="B146" s="217"/>
      <c r="C146" s="256" t="s">
        <v>237</v>
      </c>
      <c r="D146" s="250"/>
      <c r="E146" s="251">
        <v>4.5999999999999996</v>
      </c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09"/>
      <c r="AA146" s="209"/>
      <c r="AB146" s="209"/>
      <c r="AC146" s="209"/>
      <c r="AD146" s="209"/>
      <c r="AE146" s="209"/>
      <c r="AF146" s="209"/>
      <c r="AG146" s="209" t="s">
        <v>222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2" x14ac:dyDescent="0.25">
      <c r="A147" s="216"/>
      <c r="B147" s="217"/>
      <c r="C147" s="245"/>
      <c r="D147" s="240"/>
      <c r="E147" s="240"/>
      <c r="F147" s="240"/>
      <c r="G147" s="24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09"/>
      <c r="AA147" s="209"/>
      <c r="AB147" s="209"/>
      <c r="AC147" s="209"/>
      <c r="AD147" s="209"/>
      <c r="AE147" s="209"/>
      <c r="AF147" s="209"/>
      <c r="AG147" s="209" t="s">
        <v>191</v>
      </c>
      <c r="AH147" s="209"/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ht="20.399999999999999" outlineLevel="1" x14ac:dyDescent="0.25">
      <c r="A148" s="230">
        <v>26</v>
      </c>
      <c r="B148" s="231" t="s">
        <v>319</v>
      </c>
      <c r="C148" s="243" t="s">
        <v>320</v>
      </c>
      <c r="D148" s="232" t="s">
        <v>227</v>
      </c>
      <c r="E148" s="233">
        <v>9.5</v>
      </c>
      <c r="F148" s="234"/>
      <c r="G148" s="235">
        <f>ROUND(E148*F148,2)</f>
        <v>0</v>
      </c>
      <c r="H148" s="234"/>
      <c r="I148" s="235">
        <f>ROUND(E148*H148,2)</f>
        <v>0</v>
      </c>
      <c r="J148" s="234"/>
      <c r="K148" s="235">
        <f>ROUND(E148*J148,2)</f>
        <v>0</v>
      </c>
      <c r="L148" s="235">
        <v>21</v>
      </c>
      <c r="M148" s="235">
        <f>G148*(1+L148/100)</f>
        <v>0</v>
      </c>
      <c r="N148" s="233">
        <v>3.6999999999999999E-4</v>
      </c>
      <c r="O148" s="233">
        <f>ROUND(E148*N148,2)</f>
        <v>0</v>
      </c>
      <c r="P148" s="233">
        <v>0</v>
      </c>
      <c r="Q148" s="233">
        <f>ROUND(E148*P148,2)</f>
        <v>0</v>
      </c>
      <c r="R148" s="235" t="s">
        <v>316</v>
      </c>
      <c r="S148" s="235" t="s">
        <v>184</v>
      </c>
      <c r="T148" s="236" t="s">
        <v>184</v>
      </c>
      <c r="U148" s="220">
        <v>0</v>
      </c>
      <c r="V148" s="220">
        <f>ROUND(E148*U148,2)</f>
        <v>0</v>
      </c>
      <c r="W148" s="220"/>
      <c r="X148" s="220" t="s">
        <v>317</v>
      </c>
      <c r="Y148" s="220" t="s">
        <v>187</v>
      </c>
      <c r="Z148" s="209"/>
      <c r="AA148" s="209"/>
      <c r="AB148" s="209"/>
      <c r="AC148" s="209"/>
      <c r="AD148" s="209"/>
      <c r="AE148" s="209"/>
      <c r="AF148" s="209"/>
      <c r="AG148" s="209" t="s">
        <v>318</v>
      </c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2" x14ac:dyDescent="0.25">
      <c r="A149" s="216"/>
      <c r="B149" s="217"/>
      <c r="C149" s="256" t="s">
        <v>221</v>
      </c>
      <c r="D149" s="250"/>
      <c r="E149" s="251"/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09"/>
      <c r="AA149" s="209"/>
      <c r="AB149" s="209"/>
      <c r="AC149" s="209"/>
      <c r="AD149" s="209"/>
      <c r="AE149" s="209"/>
      <c r="AF149" s="209"/>
      <c r="AG149" s="209" t="s">
        <v>222</v>
      </c>
      <c r="AH149" s="209">
        <v>0</v>
      </c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3" x14ac:dyDescent="0.25">
      <c r="A150" s="216"/>
      <c r="B150" s="217"/>
      <c r="C150" s="256" t="s">
        <v>230</v>
      </c>
      <c r="D150" s="250"/>
      <c r="E150" s="251"/>
      <c r="F150" s="220"/>
      <c r="G150" s="220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09"/>
      <c r="AA150" s="209"/>
      <c r="AB150" s="209"/>
      <c r="AC150" s="209"/>
      <c r="AD150" s="209"/>
      <c r="AE150" s="209"/>
      <c r="AF150" s="209"/>
      <c r="AG150" s="209" t="s">
        <v>222</v>
      </c>
      <c r="AH150" s="209">
        <v>0</v>
      </c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3" x14ac:dyDescent="0.25">
      <c r="A151" s="216"/>
      <c r="B151" s="217"/>
      <c r="C151" s="256" t="s">
        <v>231</v>
      </c>
      <c r="D151" s="250"/>
      <c r="E151" s="251">
        <v>9.5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09"/>
      <c r="AA151" s="209"/>
      <c r="AB151" s="209"/>
      <c r="AC151" s="209"/>
      <c r="AD151" s="209"/>
      <c r="AE151" s="209"/>
      <c r="AF151" s="209"/>
      <c r="AG151" s="209" t="s">
        <v>222</v>
      </c>
      <c r="AH151" s="209">
        <v>0</v>
      </c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2" x14ac:dyDescent="0.25">
      <c r="A152" s="216"/>
      <c r="B152" s="217"/>
      <c r="C152" s="245"/>
      <c r="D152" s="240"/>
      <c r="E152" s="240"/>
      <c r="F152" s="240"/>
      <c r="G152" s="240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09"/>
      <c r="AA152" s="209"/>
      <c r="AB152" s="209"/>
      <c r="AC152" s="209"/>
      <c r="AD152" s="209"/>
      <c r="AE152" s="209"/>
      <c r="AF152" s="209"/>
      <c r="AG152" s="209" t="s">
        <v>191</v>
      </c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1" x14ac:dyDescent="0.25">
      <c r="A153" s="230">
        <v>27</v>
      </c>
      <c r="B153" s="231" t="s">
        <v>321</v>
      </c>
      <c r="C153" s="243" t="s">
        <v>322</v>
      </c>
      <c r="D153" s="232" t="s">
        <v>227</v>
      </c>
      <c r="E153" s="233">
        <v>256</v>
      </c>
      <c r="F153" s="234"/>
      <c r="G153" s="235">
        <f>ROUND(E153*F153,2)</f>
        <v>0</v>
      </c>
      <c r="H153" s="234"/>
      <c r="I153" s="235">
        <f>ROUND(E153*H153,2)</f>
        <v>0</v>
      </c>
      <c r="J153" s="234"/>
      <c r="K153" s="235">
        <f>ROUND(E153*J153,2)</f>
        <v>0</v>
      </c>
      <c r="L153" s="235">
        <v>21</v>
      </c>
      <c r="M153" s="235">
        <f>G153*(1+L153/100)</f>
        <v>0</v>
      </c>
      <c r="N153" s="233">
        <v>2.5999999999999998E-4</v>
      </c>
      <c r="O153" s="233">
        <f>ROUND(E153*N153,2)</f>
        <v>7.0000000000000007E-2</v>
      </c>
      <c r="P153" s="233">
        <v>0</v>
      </c>
      <c r="Q153" s="233">
        <f>ROUND(E153*P153,2)</f>
        <v>0</v>
      </c>
      <c r="R153" s="235" t="s">
        <v>316</v>
      </c>
      <c r="S153" s="235" t="s">
        <v>184</v>
      </c>
      <c r="T153" s="236" t="s">
        <v>184</v>
      </c>
      <c r="U153" s="220">
        <v>0.24</v>
      </c>
      <c r="V153" s="220">
        <f>ROUND(E153*U153,2)</f>
        <v>61.44</v>
      </c>
      <c r="W153" s="220"/>
      <c r="X153" s="220" t="s">
        <v>317</v>
      </c>
      <c r="Y153" s="220" t="s">
        <v>187</v>
      </c>
      <c r="Z153" s="209"/>
      <c r="AA153" s="209"/>
      <c r="AB153" s="209"/>
      <c r="AC153" s="209"/>
      <c r="AD153" s="209"/>
      <c r="AE153" s="209"/>
      <c r="AF153" s="209"/>
      <c r="AG153" s="209" t="s">
        <v>318</v>
      </c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ht="21" outlineLevel="2" x14ac:dyDescent="0.25">
      <c r="A154" s="216"/>
      <c r="B154" s="217"/>
      <c r="C154" s="255" t="s">
        <v>323</v>
      </c>
      <c r="D154" s="252"/>
      <c r="E154" s="252"/>
      <c r="F154" s="252"/>
      <c r="G154" s="252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09"/>
      <c r="AA154" s="209"/>
      <c r="AB154" s="209"/>
      <c r="AC154" s="209"/>
      <c r="AD154" s="209"/>
      <c r="AE154" s="209"/>
      <c r="AF154" s="209"/>
      <c r="AG154" s="209" t="s">
        <v>220</v>
      </c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37" t="str">
        <f>C154</f>
        <v>Oškrabání, jednonásobné mydlení, částečné vyhlazení malířskou masou jednonásobné, malba dvojnásobná, bez pačokování, jednobarevná s bílým stropem.</v>
      </c>
      <c r="BB154" s="209"/>
      <c r="BC154" s="209"/>
      <c r="BD154" s="209"/>
      <c r="BE154" s="209"/>
      <c r="BF154" s="209"/>
      <c r="BG154" s="209"/>
      <c r="BH154" s="209"/>
    </row>
    <row r="155" spans="1:60" outlineLevel="2" x14ac:dyDescent="0.25">
      <c r="A155" s="216"/>
      <c r="B155" s="217"/>
      <c r="C155" s="256" t="s">
        <v>221</v>
      </c>
      <c r="D155" s="250"/>
      <c r="E155" s="251"/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09"/>
      <c r="AA155" s="209"/>
      <c r="AB155" s="209"/>
      <c r="AC155" s="209"/>
      <c r="AD155" s="209"/>
      <c r="AE155" s="209"/>
      <c r="AF155" s="209"/>
      <c r="AG155" s="209" t="s">
        <v>222</v>
      </c>
      <c r="AH155" s="209">
        <v>0</v>
      </c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3" x14ac:dyDescent="0.25">
      <c r="A156" s="216"/>
      <c r="B156" s="217"/>
      <c r="C156" s="256" t="s">
        <v>324</v>
      </c>
      <c r="D156" s="250"/>
      <c r="E156" s="251"/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09"/>
      <c r="AA156" s="209"/>
      <c r="AB156" s="209"/>
      <c r="AC156" s="209"/>
      <c r="AD156" s="209"/>
      <c r="AE156" s="209"/>
      <c r="AF156" s="209"/>
      <c r="AG156" s="209" t="s">
        <v>222</v>
      </c>
      <c r="AH156" s="209">
        <v>0</v>
      </c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3" x14ac:dyDescent="0.25">
      <c r="A157" s="216"/>
      <c r="B157" s="217"/>
      <c r="C157" s="256" t="s">
        <v>254</v>
      </c>
      <c r="D157" s="250"/>
      <c r="E157" s="251">
        <v>76</v>
      </c>
      <c r="F157" s="220"/>
      <c r="G157" s="220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09"/>
      <c r="AA157" s="209"/>
      <c r="AB157" s="209"/>
      <c r="AC157" s="209"/>
      <c r="AD157" s="209"/>
      <c r="AE157" s="209"/>
      <c r="AF157" s="209"/>
      <c r="AG157" s="209" t="s">
        <v>222</v>
      </c>
      <c r="AH157" s="209">
        <v>0</v>
      </c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outlineLevel="3" x14ac:dyDescent="0.25">
      <c r="A158" s="216"/>
      <c r="B158" s="217"/>
      <c r="C158" s="256" t="s">
        <v>325</v>
      </c>
      <c r="D158" s="250"/>
      <c r="E158" s="251"/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09"/>
      <c r="AA158" s="209"/>
      <c r="AB158" s="209"/>
      <c r="AC158" s="209"/>
      <c r="AD158" s="209"/>
      <c r="AE158" s="209"/>
      <c r="AF158" s="209"/>
      <c r="AG158" s="209" t="s">
        <v>222</v>
      </c>
      <c r="AH158" s="209">
        <v>0</v>
      </c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3" x14ac:dyDescent="0.25">
      <c r="A159" s="216"/>
      <c r="B159" s="217"/>
      <c r="C159" s="256" t="s">
        <v>326</v>
      </c>
      <c r="D159" s="250"/>
      <c r="E159" s="251">
        <v>180</v>
      </c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09"/>
      <c r="AA159" s="209"/>
      <c r="AB159" s="209"/>
      <c r="AC159" s="209"/>
      <c r="AD159" s="209"/>
      <c r="AE159" s="209"/>
      <c r="AF159" s="209"/>
      <c r="AG159" s="209" t="s">
        <v>222</v>
      </c>
      <c r="AH159" s="209">
        <v>0</v>
      </c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2" x14ac:dyDescent="0.25">
      <c r="A160" s="216"/>
      <c r="B160" s="217"/>
      <c r="C160" s="245"/>
      <c r="D160" s="240"/>
      <c r="E160" s="240"/>
      <c r="F160" s="240"/>
      <c r="G160" s="24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09"/>
      <c r="AA160" s="209"/>
      <c r="AB160" s="209"/>
      <c r="AC160" s="209"/>
      <c r="AD160" s="209"/>
      <c r="AE160" s="209"/>
      <c r="AF160" s="209"/>
      <c r="AG160" s="209" t="s">
        <v>191</v>
      </c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x14ac:dyDescent="0.25">
      <c r="A161" s="223" t="s">
        <v>179</v>
      </c>
      <c r="B161" s="224" t="s">
        <v>146</v>
      </c>
      <c r="C161" s="242" t="s">
        <v>147</v>
      </c>
      <c r="D161" s="225"/>
      <c r="E161" s="226"/>
      <c r="F161" s="227"/>
      <c r="G161" s="227">
        <f>SUMIF(AG162:AG198,"&lt;&gt;NOR",G162:G198)</f>
        <v>0</v>
      </c>
      <c r="H161" s="227"/>
      <c r="I161" s="227">
        <f>SUM(I162:I198)</f>
        <v>0</v>
      </c>
      <c r="J161" s="227"/>
      <c r="K161" s="227">
        <f>SUM(K162:K198)</f>
        <v>0</v>
      </c>
      <c r="L161" s="227"/>
      <c r="M161" s="227">
        <f>SUM(M162:M198)</f>
        <v>0</v>
      </c>
      <c r="N161" s="226"/>
      <c r="O161" s="226">
        <f>SUM(O162:O198)</f>
        <v>0</v>
      </c>
      <c r="P161" s="226"/>
      <c r="Q161" s="226">
        <f>SUM(Q162:Q198)</f>
        <v>0</v>
      </c>
      <c r="R161" s="227"/>
      <c r="S161" s="227"/>
      <c r="T161" s="228"/>
      <c r="U161" s="222"/>
      <c r="V161" s="222">
        <f>SUM(V162:V198)</f>
        <v>0.78</v>
      </c>
      <c r="W161" s="222"/>
      <c r="X161" s="222"/>
      <c r="Y161" s="222"/>
      <c r="AG161" t="s">
        <v>180</v>
      </c>
    </row>
    <row r="162" spans="1:60" ht="20.399999999999999" outlineLevel="1" x14ac:dyDescent="0.25">
      <c r="A162" s="230">
        <v>28</v>
      </c>
      <c r="B162" s="231" t="s">
        <v>327</v>
      </c>
      <c r="C162" s="243" t="s">
        <v>328</v>
      </c>
      <c r="D162" s="232" t="s">
        <v>293</v>
      </c>
      <c r="E162" s="233">
        <v>0.23618</v>
      </c>
      <c r="F162" s="234"/>
      <c r="G162" s="235">
        <f>ROUND(E162*F162,2)</f>
        <v>0</v>
      </c>
      <c r="H162" s="234"/>
      <c r="I162" s="235">
        <f>ROUND(E162*H162,2)</f>
        <v>0</v>
      </c>
      <c r="J162" s="234"/>
      <c r="K162" s="235">
        <f>ROUND(E162*J162,2)</f>
        <v>0</v>
      </c>
      <c r="L162" s="235">
        <v>21</v>
      </c>
      <c r="M162" s="235">
        <f>G162*(1+L162/100)</f>
        <v>0</v>
      </c>
      <c r="N162" s="233">
        <v>0</v>
      </c>
      <c r="O162" s="233">
        <f>ROUND(E162*N162,2)</f>
        <v>0</v>
      </c>
      <c r="P162" s="233">
        <v>0</v>
      </c>
      <c r="Q162" s="233">
        <f>ROUND(E162*P162,2)</f>
        <v>0</v>
      </c>
      <c r="R162" s="235" t="s">
        <v>329</v>
      </c>
      <c r="S162" s="235" t="s">
        <v>184</v>
      </c>
      <c r="T162" s="236" t="s">
        <v>184</v>
      </c>
      <c r="U162" s="220">
        <v>0.27700000000000002</v>
      </c>
      <c r="V162" s="220">
        <f>ROUND(E162*U162,2)</f>
        <v>7.0000000000000007E-2</v>
      </c>
      <c r="W162" s="220"/>
      <c r="X162" s="220" t="s">
        <v>330</v>
      </c>
      <c r="Y162" s="220" t="s">
        <v>187</v>
      </c>
      <c r="Z162" s="209"/>
      <c r="AA162" s="209"/>
      <c r="AB162" s="209"/>
      <c r="AC162" s="209"/>
      <c r="AD162" s="209"/>
      <c r="AE162" s="209"/>
      <c r="AF162" s="209"/>
      <c r="AG162" s="209" t="s">
        <v>331</v>
      </c>
      <c r="AH162" s="209"/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2" x14ac:dyDescent="0.25">
      <c r="A163" s="216"/>
      <c r="B163" s="217"/>
      <c r="C163" s="255" t="s">
        <v>332</v>
      </c>
      <c r="D163" s="252"/>
      <c r="E163" s="252"/>
      <c r="F163" s="252"/>
      <c r="G163" s="252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09"/>
      <c r="AA163" s="209"/>
      <c r="AB163" s="209"/>
      <c r="AC163" s="209"/>
      <c r="AD163" s="209"/>
      <c r="AE163" s="209"/>
      <c r="AF163" s="209"/>
      <c r="AG163" s="209" t="s">
        <v>220</v>
      </c>
      <c r="AH163" s="209"/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2" x14ac:dyDescent="0.25">
      <c r="A164" s="216"/>
      <c r="B164" s="217"/>
      <c r="C164" s="257" t="s">
        <v>333</v>
      </c>
      <c r="D164" s="253"/>
      <c r="E164" s="253"/>
      <c r="F164" s="253"/>
      <c r="G164" s="253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09"/>
      <c r="AA164" s="209"/>
      <c r="AB164" s="209"/>
      <c r="AC164" s="209"/>
      <c r="AD164" s="209"/>
      <c r="AE164" s="209"/>
      <c r="AF164" s="209"/>
      <c r="AG164" s="209" t="s">
        <v>190</v>
      </c>
      <c r="AH164" s="209"/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3" x14ac:dyDescent="0.25">
      <c r="A165" s="216"/>
      <c r="B165" s="217"/>
      <c r="C165" s="257" t="s">
        <v>334</v>
      </c>
      <c r="D165" s="253"/>
      <c r="E165" s="253"/>
      <c r="F165" s="253"/>
      <c r="G165" s="253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09"/>
      <c r="AA165" s="209"/>
      <c r="AB165" s="209"/>
      <c r="AC165" s="209"/>
      <c r="AD165" s="209"/>
      <c r="AE165" s="209"/>
      <c r="AF165" s="209"/>
      <c r="AG165" s="209" t="s">
        <v>190</v>
      </c>
      <c r="AH165" s="209"/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ht="21" outlineLevel="3" x14ac:dyDescent="0.25">
      <c r="A166" s="216"/>
      <c r="B166" s="217"/>
      <c r="C166" s="257" t="s">
        <v>335</v>
      </c>
      <c r="D166" s="253"/>
      <c r="E166" s="253"/>
      <c r="F166" s="253"/>
      <c r="G166" s="253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09"/>
      <c r="AA166" s="209"/>
      <c r="AB166" s="209"/>
      <c r="AC166" s="209"/>
      <c r="AD166" s="209"/>
      <c r="AE166" s="209"/>
      <c r="AF166" s="209"/>
      <c r="AG166" s="209" t="s">
        <v>190</v>
      </c>
      <c r="AH166" s="209"/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37" t="str">
        <f>C166</f>
        <v>- při vodorovné dopravě po vodě : vyložení na hromady na suchu nebo na přeložení na dopravní prostředek na suchu do 15 m vodorovně a současně do 4 m svisle,</v>
      </c>
      <c r="BB166" s="209"/>
      <c r="BC166" s="209"/>
      <c r="BD166" s="209"/>
      <c r="BE166" s="209"/>
      <c r="BF166" s="209"/>
      <c r="BG166" s="209"/>
      <c r="BH166" s="209"/>
    </row>
    <row r="167" spans="1:60" outlineLevel="3" x14ac:dyDescent="0.25">
      <c r="A167" s="216"/>
      <c r="B167" s="217"/>
      <c r="C167" s="257" t="s">
        <v>336</v>
      </c>
      <c r="D167" s="253"/>
      <c r="E167" s="253"/>
      <c r="F167" s="253"/>
      <c r="G167" s="253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09"/>
      <c r="AA167" s="209"/>
      <c r="AB167" s="209"/>
      <c r="AC167" s="209"/>
      <c r="AD167" s="209"/>
      <c r="AE167" s="209"/>
      <c r="AF167" s="209"/>
      <c r="AG167" s="209" t="s">
        <v>190</v>
      </c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2" x14ac:dyDescent="0.25">
      <c r="A168" s="216"/>
      <c r="B168" s="217"/>
      <c r="C168" s="256" t="s">
        <v>337</v>
      </c>
      <c r="D168" s="250"/>
      <c r="E168" s="251"/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09"/>
      <c r="AA168" s="209"/>
      <c r="AB168" s="209"/>
      <c r="AC168" s="209"/>
      <c r="AD168" s="209"/>
      <c r="AE168" s="209"/>
      <c r="AF168" s="209"/>
      <c r="AG168" s="209" t="s">
        <v>222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3" x14ac:dyDescent="0.25">
      <c r="A169" s="216"/>
      <c r="B169" s="217"/>
      <c r="C169" s="256" t="s">
        <v>338</v>
      </c>
      <c r="D169" s="250"/>
      <c r="E169" s="251"/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09"/>
      <c r="AA169" s="209"/>
      <c r="AB169" s="209"/>
      <c r="AC169" s="209"/>
      <c r="AD169" s="209"/>
      <c r="AE169" s="209"/>
      <c r="AF169" s="209"/>
      <c r="AG169" s="209" t="s">
        <v>222</v>
      </c>
      <c r="AH169" s="209">
        <v>0</v>
      </c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3" x14ac:dyDescent="0.25">
      <c r="A170" s="216"/>
      <c r="B170" s="217"/>
      <c r="C170" s="256" t="s">
        <v>339</v>
      </c>
      <c r="D170" s="250"/>
      <c r="E170" s="251">
        <v>0.23618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09"/>
      <c r="AA170" s="209"/>
      <c r="AB170" s="209"/>
      <c r="AC170" s="209"/>
      <c r="AD170" s="209"/>
      <c r="AE170" s="209"/>
      <c r="AF170" s="209"/>
      <c r="AG170" s="209" t="s">
        <v>222</v>
      </c>
      <c r="AH170" s="209">
        <v>0</v>
      </c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2" x14ac:dyDescent="0.25">
      <c r="A171" s="216"/>
      <c r="B171" s="217"/>
      <c r="C171" s="245"/>
      <c r="D171" s="240"/>
      <c r="E171" s="240"/>
      <c r="F171" s="240"/>
      <c r="G171" s="24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09"/>
      <c r="AA171" s="209"/>
      <c r="AB171" s="209"/>
      <c r="AC171" s="209"/>
      <c r="AD171" s="209"/>
      <c r="AE171" s="209"/>
      <c r="AF171" s="209"/>
      <c r="AG171" s="209" t="s">
        <v>191</v>
      </c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1" x14ac:dyDescent="0.25">
      <c r="A172" s="230">
        <v>29</v>
      </c>
      <c r="B172" s="231" t="s">
        <v>340</v>
      </c>
      <c r="C172" s="243" t="s">
        <v>341</v>
      </c>
      <c r="D172" s="232" t="s">
        <v>293</v>
      </c>
      <c r="E172" s="233">
        <v>0.23618</v>
      </c>
      <c r="F172" s="234"/>
      <c r="G172" s="235">
        <f>ROUND(E172*F172,2)</f>
        <v>0</v>
      </c>
      <c r="H172" s="234"/>
      <c r="I172" s="235">
        <f>ROUND(E172*H172,2)</f>
        <v>0</v>
      </c>
      <c r="J172" s="234"/>
      <c r="K172" s="235">
        <f>ROUND(E172*J172,2)</f>
        <v>0</v>
      </c>
      <c r="L172" s="235">
        <v>21</v>
      </c>
      <c r="M172" s="235">
        <f>G172*(1+L172/100)</f>
        <v>0</v>
      </c>
      <c r="N172" s="233">
        <v>0</v>
      </c>
      <c r="O172" s="233">
        <f>ROUND(E172*N172,2)</f>
        <v>0</v>
      </c>
      <c r="P172" s="233">
        <v>0</v>
      </c>
      <c r="Q172" s="233">
        <f>ROUND(E172*P172,2)</f>
        <v>0</v>
      </c>
      <c r="R172" s="235" t="s">
        <v>280</v>
      </c>
      <c r="S172" s="235" t="s">
        <v>184</v>
      </c>
      <c r="T172" s="236" t="s">
        <v>184</v>
      </c>
      <c r="U172" s="220">
        <v>0.49</v>
      </c>
      <c r="V172" s="220">
        <f>ROUND(E172*U172,2)</f>
        <v>0.12</v>
      </c>
      <c r="W172" s="220"/>
      <c r="X172" s="220" t="s">
        <v>330</v>
      </c>
      <c r="Y172" s="220" t="s">
        <v>187</v>
      </c>
      <c r="Z172" s="209"/>
      <c r="AA172" s="209"/>
      <c r="AB172" s="209"/>
      <c r="AC172" s="209"/>
      <c r="AD172" s="209"/>
      <c r="AE172" s="209"/>
      <c r="AF172" s="209"/>
      <c r="AG172" s="209" t="s">
        <v>331</v>
      </c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2" x14ac:dyDescent="0.25">
      <c r="A173" s="216"/>
      <c r="B173" s="217"/>
      <c r="C173" s="244" t="s">
        <v>342</v>
      </c>
      <c r="D173" s="238"/>
      <c r="E173" s="238"/>
      <c r="F173" s="238"/>
      <c r="G173" s="238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09"/>
      <c r="AA173" s="209"/>
      <c r="AB173" s="209"/>
      <c r="AC173" s="209"/>
      <c r="AD173" s="209"/>
      <c r="AE173" s="209"/>
      <c r="AF173" s="209"/>
      <c r="AG173" s="209" t="s">
        <v>190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2" x14ac:dyDescent="0.25">
      <c r="A174" s="216"/>
      <c r="B174" s="217"/>
      <c r="C174" s="256" t="s">
        <v>337</v>
      </c>
      <c r="D174" s="250"/>
      <c r="E174" s="251"/>
      <c r="F174" s="220"/>
      <c r="G174" s="220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09"/>
      <c r="AA174" s="209"/>
      <c r="AB174" s="209"/>
      <c r="AC174" s="209"/>
      <c r="AD174" s="209"/>
      <c r="AE174" s="209"/>
      <c r="AF174" s="209"/>
      <c r="AG174" s="209" t="s">
        <v>222</v>
      </c>
      <c r="AH174" s="209">
        <v>0</v>
      </c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3" x14ac:dyDescent="0.25">
      <c r="A175" s="216"/>
      <c r="B175" s="217"/>
      <c r="C175" s="256" t="s">
        <v>338</v>
      </c>
      <c r="D175" s="250"/>
      <c r="E175" s="251"/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09"/>
      <c r="AA175" s="209"/>
      <c r="AB175" s="209"/>
      <c r="AC175" s="209"/>
      <c r="AD175" s="209"/>
      <c r="AE175" s="209"/>
      <c r="AF175" s="209"/>
      <c r="AG175" s="209" t="s">
        <v>222</v>
      </c>
      <c r="AH175" s="209">
        <v>0</v>
      </c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3" x14ac:dyDescent="0.25">
      <c r="A176" s="216"/>
      <c r="B176" s="217"/>
      <c r="C176" s="256" t="s">
        <v>339</v>
      </c>
      <c r="D176" s="250"/>
      <c r="E176" s="251">
        <v>0.23618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09"/>
      <c r="AA176" s="209"/>
      <c r="AB176" s="209"/>
      <c r="AC176" s="209"/>
      <c r="AD176" s="209"/>
      <c r="AE176" s="209"/>
      <c r="AF176" s="209"/>
      <c r="AG176" s="209" t="s">
        <v>222</v>
      </c>
      <c r="AH176" s="209">
        <v>0</v>
      </c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2" x14ac:dyDescent="0.25">
      <c r="A177" s="216"/>
      <c r="B177" s="217"/>
      <c r="C177" s="245"/>
      <c r="D177" s="240"/>
      <c r="E177" s="240"/>
      <c r="F177" s="240"/>
      <c r="G177" s="24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09"/>
      <c r="AA177" s="209"/>
      <c r="AB177" s="209"/>
      <c r="AC177" s="209"/>
      <c r="AD177" s="209"/>
      <c r="AE177" s="209"/>
      <c r="AF177" s="209"/>
      <c r="AG177" s="209" t="s">
        <v>191</v>
      </c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1" x14ac:dyDescent="0.25">
      <c r="A178" s="230">
        <v>30</v>
      </c>
      <c r="B178" s="231" t="s">
        <v>343</v>
      </c>
      <c r="C178" s="243" t="s">
        <v>344</v>
      </c>
      <c r="D178" s="232" t="s">
        <v>293</v>
      </c>
      <c r="E178" s="233">
        <v>4.4875100000000003</v>
      </c>
      <c r="F178" s="234"/>
      <c r="G178" s="235">
        <f>ROUND(E178*F178,2)</f>
        <v>0</v>
      </c>
      <c r="H178" s="234"/>
      <c r="I178" s="235">
        <f>ROUND(E178*H178,2)</f>
        <v>0</v>
      </c>
      <c r="J178" s="234"/>
      <c r="K178" s="235">
        <f>ROUND(E178*J178,2)</f>
        <v>0</v>
      </c>
      <c r="L178" s="235">
        <v>21</v>
      </c>
      <c r="M178" s="235">
        <f>G178*(1+L178/100)</f>
        <v>0</v>
      </c>
      <c r="N178" s="233">
        <v>0</v>
      </c>
      <c r="O178" s="233">
        <f>ROUND(E178*N178,2)</f>
        <v>0</v>
      </c>
      <c r="P178" s="233">
        <v>0</v>
      </c>
      <c r="Q178" s="233">
        <f>ROUND(E178*P178,2)</f>
        <v>0</v>
      </c>
      <c r="R178" s="235" t="s">
        <v>280</v>
      </c>
      <c r="S178" s="235" t="s">
        <v>184</v>
      </c>
      <c r="T178" s="236" t="s">
        <v>184</v>
      </c>
      <c r="U178" s="220">
        <v>0</v>
      </c>
      <c r="V178" s="220">
        <f>ROUND(E178*U178,2)</f>
        <v>0</v>
      </c>
      <c r="W178" s="220"/>
      <c r="X178" s="220" t="s">
        <v>330</v>
      </c>
      <c r="Y178" s="220" t="s">
        <v>187</v>
      </c>
      <c r="Z178" s="209"/>
      <c r="AA178" s="209"/>
      <c r="AB178" s="209"/>
      <c r="AC178" s="209"/>
      <c r="AD178" s="209"/>
      <c r="AE178" s="209"/>
      <c r="AF178" s="209"/>
      <c r="AG178" s="209" t="s">
        <v>331</v>
      </c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2" x14ac:dyDescent="0.25">
      <c r="A179" s="216"/>
      <c r="B179" s="217"/>
      <c r="C179" s="256" t="s">
        <v>337</v>
      </c>
      <c r="D179" s="250"/>
      <c r="E179" s="251"/>
      <c r="F179" s="220"/>
      <c r="G179" s="22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09"/>
      <c r="AA179" s="209"/>
      <c r="AB179" s="209"/>
      <c r="AC179" s="209"/>
      <c r="AD179" s="209"/>
      <c r="AE179" s="209"/>
      <c r="AF179" s="209"/>
      <c r="AG179" s="209" t="s">
        <v>222</v>
      </c>
      <c r="AH179" s="209">
        <v>0</v>
      </c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3" x14ac:dyDescent="0.25">
      <c r="A180" s="216"/>
      <c r="B180" s="217"/>
      <c r="C180" s="256" t="s">
        <v>338</v>
      </c>
      <c r="D180" s="250"/>
      <c r="E180" s="251"/>
      <c r="F180" s="220"/>
      <c r="G180" s="220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09"/>
      <c r="AA180" s="209"/>
      <c r="AB180" s="209"/>
      <c r="AC180" s="209"/>
      <c r="AD180" s="209"/>
      <c r="AE180" s="209"/>
      <c r="AF180" s="209"/>
      <c r="AG180" s="209" t="s">
        <v>222</v>
      </c>
      <c r="AH180" s="209">
        <v>0</v>
      </c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3" x14ac:dyDescent="0.25">
      <c r="A181" s="216"/>
      <c r="B181" s="217"/>
      <c r="C181" s="256" t="s">
        <v>345</v>
      </c>
      <c r="D181" s="250"/>
      <c r="E181" s="251">
        <v>4.4875100000000003</v>
      </c>
      <c r="F181" s="220"/>
      <c r="G181" s="220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09"/>
      <c r="AA181" s="209"/>
      <c r="AB181" s="209"/>
      <c r="AC181" s="209"/>
      <c r="AD181" s="209"/>
      <c r="AE181" s="209"/>
      <c r="AF181" s="209"/>
      <c r="AG181" s="209" t="s">
        <v>222</v>
      </c>
      <c r="AH181" s="209">
        <v>0</v>
      </c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2" x14ac:dyDescent="0.25">
      <c r="A182" s="216"/>
      <c r="B182" s="217"/>
      <c r="C182" s="245"/>
      <c r="D182" s="240"/>
      <c r="E182" s="240"/>
      <c r="F182" s="240"/>
      <c r="G182" s="24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09"/>
      <c r="AA182" s="209"/>
      <c r="AB182" s="209"/>
      <c r="AC182" s="209"/>
      <c r="AD182" s="209"/>
      <c r="AE182" s="209"/>
      <c r="AF182" s="209"/>
      <c r="AG182" s="209" t="s">
        <v>191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1" x14ac:dyDescent="0.25">
      <c r="A183" s="230">
        <v>31</v>
      </c>
      <c r="B183" s="231" t="s">
        <v>346</v>
      </c>
      <c r="C183" s="243" t="s">
        <v>347</v>
      </c>
      <c r="D183" s="232" t="s">
        <v>293</v>
      </c>
      <c r="E183" s="233">
        <v>0.23618</v>
      </c>
      <c r="F183" s="234"/>
      <c r="G183" s="235">
        <f>ROUND(E183*F183,2)</f>
        <v>0</v>
      </c>
      <c r="H183" s="234"/>
      <c r="I183" s="235">
        <f>ROUND(E183*H183,2)</f>
        <v>0</v>
      </c>
      <c r="J183" s="234"/>
      <c r="K183" s="235">
        <f>ROUND(E183*J183,2)</f>
        <v>0</v>
      </c>
      <c r="L183" s="235">
        <v>21</v>
      </c>
      <c r="M183" s="235">
        <f>G183*(1+L183/100)</f>
        <v>0</v>
      </c>
      <c r="N183" s="233">
        <v>0</v>
      </c>
      <c r="O183" s="233">
        <f>ROUND(E183*N183,2)</f>
        <v>0</v>
      </c>
      <c r="P183" s="233">
        <v>0</v>
      </c>
      <c r="Q183" s="233">
        <f>ROUND(E183*P183,2)</f>
        <v>0</v>
      </c>
      <c r="R183" s="235" t="s">
        <v>280</v>
      </c>
      <c r="S183" s="235" t="s">
        <v>184</v>
      </c>
      <c r="T183" s="236" t="s">
        <v>184</v>
      </c>
      <c r="U183" s="220">
        <v>0.94199999999999995</v>
      </c>
      <c r="V183" s="220">
        <f>ROUND(E183*U183,2)</f>
        <v>0.22</v>
      </c>
      <c r="W183" s="220"/>
      <c r="X183" s="220" t="s">
        <v>330</v>
      </c>
      <c r="Y183" s="220" t="s">
        <v>187</v>
      </c>
      <c r="Z183" s="209"/>
      <c r="AA183" s="209"/>
      <c r="AB183" s="209"/>
      <c r="AC183" s="209"/>
      <c r="AD183" s="209"/>
      <c r="AE183" s="209"/>
      <c r="AF183" s="209"/>
      <c r="AG183" s="209" t="s">
        <v>331</v>
      </c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2" x14ac:dyDescent="0.25">
      <c r="A184" s="216"/>
      <c r="B184" s="217"/>
      <c r="C184" s="244" t="s">
        <v>348</v>
      </c>
      <c r="D184" s="238"/>
      <c r="E184" s="238"/>
      <c r="F184" s="238"/>
      <c r="G184" s="238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09"/>
      <c r="AA184" s="209"/>
      <c r="AB184" s="209"/>
      <c r="AC184" s="209"/>
      <c r="AD184" s="209"/>
      <c r="AE184" s="209"/>
      <c r="AF184" s="209"/>
      <c r="AG184" s="209" t="s">
        <v>190</v>
      </c>
      <c r="AH184" s="209"/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2" x14ac:dyDescent="0.25">
      <c r="A185" s="216"/>
      <c r="B185" s="217"/>
      <c r="C185" s="256" t="s">
        <v>337</v>
      </c>
      <c r="D185" s="250"/>
      <c r="E185" s="251"/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09"/>
      <c r="AA185" s="209"/>
      <c r="AB185" s="209"/>
      <c r="AC185" s="209"/>
      <c r="AD185" s="209"/>
      <c r="AE185" s="209"/>
      <c r="AF185" s="209"/>
      <c r="AG185" s="209" t="s">
        <v>222</v>
      </c>
      <c r="AH185" s="209">
        <v>0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3" x14ac:dyDescent="0.25">
      <c r="A186" s="216"/>
      <c r="B186" s="217"/>
      <c r="C186" s="256" t="s">
        <v>338</v>
      </c>
      <c r="D186" s="250"/>
      <c r="E186" s="251"/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09"/>
      <c r="AA186" s="209"/>
      <c r="AB186" s="209"/>
      <c r="AC186" s="209"/>
      <c r="AD186" s="209"/>
      <c r="AE186" s="209"/>
      <c r="AF186" s="209"/>
      <c r="AG186" s="209" t="s">
        <v>222</v>
      </c>
      <c r="AH186" s="209">
        <v>0</v>
      </c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3" x14ac:dyDescent="0.25">
      <c r="A187" s="216"/>
      <c r="B187" s="217"/>
      <c r="C187" s="256" t="s">
        <v>339</v>
      </c>
      <c r="D187" s="250"/>
      <c r="E187" s="251">
        <v>0.23618</v>
      </c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09"/>
      <c r="AA187" s="209"/>
      <c r="AB187" s="209"/>
      <c r="AC187" s="209"/>
      <c r="AD187" s="209"/>
      <c r="AE187" s="209"/>
      <c r="AF187" s="209"/>
      <c r="AG187" s="209" t="s">
        <v>222</v>
      </c>
      <c r="AH187" s="209">
        <v>0</v>
      </c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2" x14ac:dyDescent="0.25">
      <c r="A188" s="216"/>
      <c r="B188" s="217"/>
      <c r="C188" s="245"/>
      <c r="D188" s="240"/>
      <c r="E188" s="240"/>
      <c r="F188" s="240"/>
      <c r="G188" s="24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09"/>
      <c r="AA188" s="209"/>
      <c r="AB188" s="209"/>
      <c r="AC188" s="209"/>
      <c r="AD188" s="209"/>
      <c r="AE188" s="209"/>
      <c r="AF188" s="209"/>
      <c r="AG188" s="209" t="s">
        <v>191</v>
      </c>
      <c r="AH188" s="209"/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1" x14ac:dyDescent="0.25">
      <c r="A189" s="230">
        <v>32</v>
      </c>
      <c r="B189" s="231" t="s">
        <v>349</v>
      </c>
      <c r="C189" s="243" t="s">
        <v>350</v>
      </c>
      <c r="D189" s="232" t="s">
        <v>293</v>
      </c>
      <c r="E189" s="233">
        <v>3.54278</v>
      </c>
      <c r="F189" s="234"/>
      <c r="G189" s="235">
        <f>ROUND(E189*F189,2)</f>
        <v>0</v>
      </c>
      <c r="H189" s="234"/>
      <c r="I189" s="235">
        <f>ROUND(E189*H189,2)</f>
        <v>0</v>
      </c>
      <c r="J189" s="234"/>
      <c r="K189" s="235">
        <f>ROUND(E189*J189,2)</f>
        <v>0</v>
      </c>
      <c r="L189" s="235">
        <v>21</v>
      </c>
      <c r="M189" s="235">
        <f>G189*(1+L189/100)</f>
        <v>0</v>
      </c>
      <c r="N189" s="233">
        <v>0</v>
      </c>
      <c r="O189" s="233">
        <f>ROUND(E189*N189,2)</f>
        <v>0</v>
      </c>
      <c r="P189" s="233">
        <v>0</v>
      </c>
      <c r="Q189" s="233">
        <f>ROUND(E189*P189,2)</f>
        <v>0</v>
      </c>
      <c r="R189" s="235" t="s">
        <v>280</v>
      </c>
      <c r="S189" s="235" t="s">
        <v>184</v>
      </c>
      <c r="T189" s="236" t="s">
        <v>184</v>
      </c>
      <c r="U189" s="220">
        <v>0.105</v>
      </c>
      <c r="V189" s="220">
        <f>ROUND(E189*U189,2)</f>
        <v>0.37</v>
      </c>
      <c r="W189" s="220"/>
      <c r="X189" s="220" t="s">
        <v>330</v>
      </c>
      <c r="Y189" s="220" t="s">
        <v>187</v>
      </c>
      <c r="Z189" s="209"/>
      <c r="AA189" s="209"/>
      <c r="AB189" s="209"/>
      <c r="AC189" s="209"/>
      <c r="AD189" s="209"/>
      <c r="AE189" s="209"/>
      <c r="AF189" s="209"/>
      <c r="AG189" s="209" t="s">
        <v>331</v>
      </c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2" x14ac:dyDescent="0.25">
      <c r="A190" s="216"/>
      <c r="B190" s="217"/>
      <c r="C190" s="256" t="s">
        <v>337</v>
      </c>
      <c r="D190" s="250"/>
      <c r="E190" s="251"/>
      <c r="F190" s="220"/>
      <c r="G190" s="22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09"/>
      <c r="AA190" s="209"/>
      <c r="AB190" s="209"/>
      <c r="AC190" s="209"/>
      <c r="AD190" s="209"/>
      <c r="AE190" s="209"/>
      <c r="AF190" s="209"/>
      <c r="AG190" s="209" t="s">
        <v>222</v>
      </c>
      <c r="AH190" s="209">
        <v>0</v>
      </c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3" x14ac:dyDescent="0.25">
      <c r="A191" s="216"/>
      <c r="B191" s="217"/>
      <c r="C191" s="256" t="s">
        <v>338</v>
      </c>
      <c r="D191" s="250"/>
      <c r="E191" s="251"/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09"/>
      <c r="AA191" s="209"/>
      <c r="AB191" s="209"/>
      <c r="AC191" s="209"/>
      <c r="AD191" s="209"/>
      <c r="AE191" s="209"/>
      <c r="AF191" s="209"/>
      <c r="AG191" s="209" t="s">
        <v>222</v>
      </c>
      <c r="AH191" s="209">
        <v>0</v>
      </c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3" x14ac:dyDescent="0.25">
      <c r="A192" s="216"/>
      <c r="B192" s="217"/>
      <c r="C192" s="256" t="s">
        <v>351</v>
      </c>
      <c r="D192" s="250"/>
      <c r="E192" s="251">
        <v>3.54278</v>
      </c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09"/>
      <c r="AA192" s="209"/>
      <c r="AB192" s="209"/>
      <c r="AC192" s="209"/>
      <c r="AD192" s="209"/>
      <c r="AE192" s="209"/>
      <c r="AF192" s="209"/>
      <c r="AG192" s="209" t="s">
        <v>222</v>
      </c>
      <c r="AH192" s="209">
        <v>0</v>
      </c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2" x14ac:dyDescent="0.25">
      <c r="A193" s="216"/>
      <c r="B193" s="217"/>
      <c r="C193" s="245"/>
      <c r="D193" s="240"/>
      <c r="E193" s="240"/>
      <c r="F193" s="240"/>
      <c r="G193" s="24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09"/>
      <c r="AA193" s="209"/>
      <c r="AB193" s="209"/>
      <c r="AC193" s="209"/>
      <c r="AD193" s="209"/>
      <c r="AE193" s="209"/>
      <c r="AF193" s="209"/>
      <c r="AG193" s="209" t="s">
        <v>191</v>
      </c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1" x14ac:dyDescent="0.25">
      <c r="A194" s="230">
        <v>33</v>
      </c>
      <c r="B194" s="231" t="s">
        <v>352</v>
      </c>
      <c r="C194" s="243" t="s">
        <v>353</v>
      </c>
      <c r="D194" s="232" t="s">
        <v>293</v>
      </c>
      <c r="E194" s="233">
        <v>0.23618</v>
      </c>
      <c r="F194" s="234"/>
      <c r="G194" s="235">
        <f>ROUND(E194*F194,2)</f>
        <v>0</v>
      </c>
      <c r="H194" s="234"/>
      <c r="I194" s="235">
        <f>ROUND(E194*H194,2)</f>
        <v>0</v>
      </c>
      <c r="J194" s="234"/>
      <c r="K194" s="235">
        <f>ROUND(E194*J194,2)</f>
        <v>0</v>
      </c>
      <c r="L194" s="235">
        <v>21</v>
      </c>
      <c r="M194" s="235">
        <f>G194*(1+L194/100)</f>
        <v>0</v>
      </c>
      <c r="N194" s="233">
        <v>0</v>
      </c>
      <c r="O194" s="233">
        <f>ROUND(E194*N194,2)</f>
        <v>0</v>
      </c>
      <c r="P194" s="233">
        <v>0</v>
      </c>
      <c r="Q194" s="233">
        <f>ROUND(E194*P194,2)</f>
        <v>0</v>
      </c>
      <c r="R194" s="235" t="s">
        <v>280</v>
      </c>
      <c r="S194" s="235" t="s">
        <v>184</v>
      </c>
      <c r="T194" s="236" t="s">
        <v>184</v>
      </c>
      <c r="U194" s="220">
        <v>0</v>
      </c>
      <c r="V194" s="220">
        <f>ROUND(E194*U194,2)</f>
        <v>0</v>
      </c>
      <c r="W194" s="220"/>
      <c r="X194" s="220" t="s">
        <v>330</v>
      </c>
      <c r="Y194" s="220" t="s">
        <v>187</v>
      </c>
      <c r="Z194" s="209"/>
      <c r="AA194" s="209"/>
      <c r="AB194" s="209"/>
      <c r="AC194" s="209"/>
      <c r="AD194" s="209"/>
      <c r="AE194" s="209"/>
      <c r="AF194" s="209"/>
      <c r="AG194" s="209" t="s">
        <v>331</v>
      </c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2" x14ac:dyDescent="0.25">
      <c r="A195" s="216"/>
      <c r="B195" s="217"/>
      <c r="C195" s="256" t="s">
        <v>337</v>
      </c>
      <c r="D195" s="250"/>
      <c r="E195" s="251"/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09"/>
      <c r="AA195" s="209"/>
      <c r="AB195" s="209"/>
      <c r="AC195" s="209"/>
      <c r="AD195" s="209"/>
      <c r="AE195" s="209"/>
      <c r="AF195" s="209"/>
      <c r="AG195" s="209" t="s">
        <v>222</v>
      </c>
      <c r="AH195" s="209">
        <v>0</v>
      </c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3" x14ac:dyDescent="0.25">
      <c r="A196" s="216"/>
      <c r="B196" s="217"/>
      <c r="C196" s="256" t="s">
        <v>338</v>
      </c>
      <c r="D196" s="250"/>
      <c r="E196" s="251"/>
      <c r="F196" s="220"/>
      <c r="G196" s="22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09"/>
      <c r="AA196" s="209"/>
      <c r="AB196" s="209"/>
      <c r="AC196" s="209"/>
      <c r="AD196" s="209"/>
      <c r="AE196" s="209"/>
      <c r="AF196" s="209"/>
      <c r="AG196" s="209" t="s">
        <v>222</v>
      </c>
      <c r="AH196" s="209">
        <v>0</v>
      </c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3" x14ac:dyDescent="0.25">
      <c r="A197" s="216"/>
      <c r="B197" s="217"/>
      <c r="C197" s="256" t="s">
        <v>339</v>
      </c>
      <c r="D197" s="250"/>
      <c r="E197" s="251">
        <v>0.23618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09"/>
      <c r="AA197" s="209"/>
      <c r="AB197" s="209"/>
      <c r="AC197" s="209"/>
      <c r="AD197" s="209"/>
      <c r="AE197" s="209"/>
      <c r="AF197" s="209"/>
      <c r="AG197" s="209" t="s">
        <v>222</v>
      </c>
      <c r="AH197" s="209">
        <v>0</v>
      </c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2" x14ac:dyDescent="0.25">
      <c r="A198" s="216"/>
      <c r="B198" s="217"/>
      <c r="C198" s="245"/>
      <c r="D198" s="240"/>
      <c r="E198" s="240"/>
      <c r="F198" s="240"/>
      <c r="G198" s="24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09"/>
      <c r="AA198" s="209"/>
      <c r="AB198" s="209"/>
      <c r="AC198" s="209"/>
      <c r="AD198" s="209"/>
      <c r="AE198" s="209"/>
      <c r="AF198" s="209"/>
      <c r="AG198" s="209" t="s">
        <v>191</v>
      </c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x14ac:dyDescent="0.25">
      <c r="A199" s="3"/>
      <c r="B199" s="4"/>
      <c r="C199" s="247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AE199">
        <v>15</v>
      </c>
      <c r="AF199">
        <v>21</v>
      </c>
      <c r="AG199" t="s">
        <v>165</v>
      </c>
    </row>
    <row r="200" spans="1:60" x14ac:dyDescent="0.25">
      <c r="A200" s="212"/>
      <c r="B200" s="213" t="s">
        <v>29</v>
      </c>
      <c r="C200" s="248"/>
      <c r="D200" s="214"/>
      <c r="E200" s="215"/>
      <c r="F200" s="215"/>
      <c r="G200" s="229">
        <f>G8+G15+G22+G35+G52+G58+G86+G110+G117+G142+G161</f>
        <v>0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AE200">
        <f>SUMIF(L7:L198,AE199,G7:G198)</f>
        <v>0</v>
      </c>
      <c r="AF200">
        <f>SUMIF(L7:L198,AF199,G7:G198)</f>
        <v>0</v>
      </c>
      <c r="AG200" t="s">
        <v>210</v>
      </c>
    </row>
    <row r="201" spans="1:60" x14ac:dyDescent="0.25">
      <c r="C201" s="249"/>
      <c r="D201" s="10"/>
      <c r="AG201" t="s">
        <v>211</v>
      </c>
    </row>
    <row r="202" spans="1:60" x14ac:dyDescent="0.25">
      <c r="D202" s="10"/>
    </row>
    <row r="203" spans="1:60" x14ac:dyDescent="0.25">
      <c r="D203" s="10"/>
    </row>
    <row r="204" spans="1:60" x14ac:dyDescent="0.25">
      <c r="D204" s="10"/>
    </row>
    <row r="205" spans="1:60" x14ac:dyDescent="0.25">
      <c r="D205" s="10"/>
    </row>
    <row r="206" spans="1:60" x14ac:dyDescent="0.25">
      <c r="D206" s="10"/>
    </row>
    <row r="207" spans="1:60" x14ac:dyDescent="0.25">
      <c r="D207" s="10"/>
    </row>
    <row r="208" spans="1:60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EvOz6YMdYcxo+XOY87MWGoz8Sl9UAC12ykhY58a2fw9RAVVCCnwOvBPJEFmB4zCp1Iwu4/PkH+H57Q+/H6633w==" saltValue="tyZY3JplXW1MKJC5Y2+XEw==" spinCount="100000" sheet="1" formatRows="0"/>
  <mergeCells count="55">
    <mergeCell ref="C198:G198"/>
    <mergeCell ref="C173:G173"/>
    <mergeCell ref="C177:G177"/>
    <mergeCell ref="C182:G182"/>
    <mergeCell ref="C184:G184"/>
    <mergeCell ref="C188:G188"/>
    <mergeCell ref="C193:G193"/>
    <mergeCell ref="C163:G163"/>
    <mergeCell ref="C164:G164"/>
    <mergeCell ref="C165:G165"/>
    <mergeCell ref="C166:G166"/>
    <mergeCell ref="C167:G167"/>
    <mergeCell ref="C171:G171"/>
    <mergeCell ref="C140:G140"/>
    <mergeCell ref="C141:G141"/>
    <mergeCell ref="C147:G147"/>
    <mergeCell ref="C152:G152"/>
    <mergeCell ref="C154:G154"/>
    <mergeCell ref="C160:G160"/>
    <mergeCell ref="C109:G109"/>
    <mergeCell ref="C112:G112"/>
    <mergeCell ref="C116:G116"/>
    <mergeCell ref="C124:G124"/>
    <mergeCell ref="C131:G131"/>
    <mergeCell ref="C138:G138"/>
    <mergeCell ref="C85:G85"/>
    <mergeCell ref="C88:G88"/>
    <mergeCell ref="C92:G92"/>
    <mergeCell ref="C97:G97"/>
    <mergeCell ref="C102:G102"/>
    <mergeCell ref="C107:G107"/>
    <mergeCell ref="C68:G68"/>
    <mergeCell ref="C73:G73"/>
    <mergeCell ref="C75:G75"/>
    <mergeCell ref="C79:G79"/>
    <mergeCell ref="C81:G81"/>
    <mergeCell ref="C83:G83"/>
    <mergeCell ref="C37:G37"/>
    <mergeCell ref="C43:G43"/>
    <mergeCell ref="C45:G45"/>
    <mergeCell ref="C51:G51"/>
    <mergeCell ref="C57:G57"/>
    <mergeCell ref="C63:G63"/>
    <mergeCell ref="C17:G17"/>
    <mergeCell ref="C21:G21"/>
    <mergeCell ref="C24:G24"/>
    <mergeCell ref="C25:G25"/>
    <mergeCell ref="C29:G29"/>
    <mergeCell ref="C34:G34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EB5D-355A-4071-8B66-2004EB257B1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51</v>
      </c>
      <c r="C4" s="201" t="s">
        <v>52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89</v>
      </c>
      <c r="C8" s="242" t="s">
        <v>90</v>
      </c>
      <c r="D8" s="225"/>
      <c r="E8" s="226"/>
      <c r="F8" s="227"/>
      <c r="G8" s="227">
        <f>SUMIF(AG9:AG30,"&lt;&gt;NOR",G9:G30)</f>
        <v>0</v>
      </c>
      <c r="H8" s="227"/>
      <c r="I8" s="227">
        <f>SUM(I9:I30)</f>
        <v>0</v>
      </c>
      <c r="J8" s="227"/>
      <c r="K8" s="227">
        <f>SUM(K9:K30)</f>
        <v>0</v>
      </c>
      <c r="L8" s="227"/>
      <c r="M8" s="227">
        <f>SUM(M9:M30)</f>
        <v>0</v>
      </c>
      <c r="N8" s="226"/>
      <c r="O8" s="226">
        <f>SUM(O9:O30)</f>
        <v>0</v>
      </c>
      <c r="P8" s="226"/>
      <c r="Q8" s="226">
        <f>SUM(Q9:Q30)</f>
        <v>0</v>
      </c>
      <c r="R8" s="227"/>
      <c r="S8" s="227"/>
      <c r="T8" s="228"/>
      <c r="U8" s="222"/>
      <c r="V8" s="222">
        <f>SUM(V9:V30)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354</v>
      </c>
      <c r="C9" s="243" t="s">
        <v>355</v>
      </c>
      <c r="D9" s="232" t="s">
        <v>356</v>
      </c>
      <c r="E9" s="233">
        <v>2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191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0">
        <v>2</v>
      </c>
      <c r="B11" s="231" t="s">
        <v>358</v>
      </c>
      <c r="C11" s="243" t="s">
        <v>359</v>
      </c>
      <c r="D11" s="232" t="s">
        <v>356</v>
      </c>
      <c r="E11" s="233">
        <v>1</v>
      </c>
      <c r="F11" s="234"/>
      <c r="G11" s="235">
        <f>ROUND(E11*F11,2)</f>
        <v>0</v>
      </c>
      <c r="H11" s="234"/>
      <c r="I11" s="235">
        <f>ROUND(E11*H11,2)</f>
        <v>0</v>
      </c>
      <c r="J11" s="234"/>
      <c r="K11" s="235">
        <f>ROUND(E11*J11,2)</f>
        <v>0</v>
      </c>
      <c r="L11" s="235">
        <v>21</v>
      </c>
      <c r="M11" s="235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5"/>
      <c r="S11" s="235" t="s">
        <v>200</v>
      </c>
      <c r="T11" s="236" t="s">
        <v>185</v>
      </c>
      <c r="U11" s="220">
        <v>0</v>
      </c>
      <c r="V11" s="220">
        <f>ROUND(E11*U11,2)</f>
        <v>0</v>
      </c>
      <c r="W11" s="220"/>
      <c r="X11" s="220" t="s">
        <v>217</v>
      </c>
      <c r="Y11" s="220" t="s">
        <v>187</v>
      </c>
      <c r="Z11" s="209"/>
      <c r="AA11" s="209"/>
      <c r="AB11" s="209"/>
      <c r="AC11" s="209"/>
      <c r="AD11" s="209"/>
      <c r="AE11" s="209"/>
      <c r="AF11" s="209"/>
      <c r="AG11" s="209" t="s">
        <v>357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46"/>
      <c r="D12" s="241"/>
      <c r="E12" s="241"/>
      <c r="F12" s="241"/>
      <c r="G12" s="241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191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30">
        <v>3</v>
      </c>
      <c r="B13" s="231" t="s">
        <v>360</v>
      </c>
      <c r="C13" s="243" t="s">
        <v>361</v>
      </c>
      <c r="D13" s="232" t="s">
        <v>356</v>
      </c>
      <c r="E13" s="233">
        <v>1</v>
      </c>
      <c r="F13" s="234"/>
      <c r="G13" s="235">
        <f>ROUND(E13*F13,2)</f>
        <v>0</v>
      </c>
      <c r="H13" s="234"/>
      <c r="I13" s="235">
        <f>ROUND(E13*H13,2)</f>
        <v>0</v>
      </c>
      <c r="J13" s="234"/>
      <c r="K13" s="235">
        <f>ROUND(E13*J13,2)</f>
        <v>0</v>
      </c>
      <c r="L13" s="235">
        <v>21</v>
      </c>
      <c r="M13" s="235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5"/>
      <c r="S13" s="235" t="s">
        <v>200</v>
      </c>
      <c r="T13" s="236" t="s">
        <v>185</v>
      </c>
      <c r="U13" s="220">
        <v>0</v>
      </c>
      <c r="V13" s="220">
        <f>ROUND(E13*U13,2)</f>
        <v>0</v>
      </c>
      <c r="W13" s="220"/>
      <c r="X13" s="220" t="s">
        <v>217</v>
      </c>
      <c r="Y13" s="220" t="s">
        <v>187</v>
      </c>
      <c r="Z13" s="209"/>
      <c r="AA13" s="209"/>
      <c r="AB13" s="209"/>
      <c r="AC13" s="209"/>
      <c r="AD13" s="209"/>
      <c r="AE13" s="209"/>
      <c r="AF13" s="209"/>
      <c r="AG13" s="209" t="s">
        <v>357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6"/>
      <c r="D14" s="241"/>
      <c r="E14" s="241"/>
      <c r="F14" s="241"/>
      <c r="G14" s="241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4</v>
      </c>
      <c r="B15" s="231" t="s">
        <v>362</v>
      </c>
      <c r="C15" s="243" t="s">
        <v>363</v>
      </c>
      <c r="D15" s="232" t="s">
        <v>356</v>
      </c>
      <c r="E15" s="233">
        <v>5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200</v>
      </c>
      <c r="T15" s="236" t="s">
        <v>185</v>
      </c>
      <c r="U15" s="220">
        <v>0</v>
      </c>
      <c r="V15" s="220">
        <f>ROUND(E15*U15,2)</f>
        <v>0</v>
      </c>
      <c r="W15" s="220"/>
      <c r="X15" s="220" t="s">
        <v>217</v>
      </c>
      <c r="Y15" s="220" t="s">
        <v>187</v>
      </c>
      <c r="Z15" s="209"/>
      <c r="AA15" s="209"/>
      <c r="AB15" s="209"/>
      <c r="AC15" s="209"/>
      <c r="AD15" s="209"/>
      <c r="AE15" s="209"/>
      <c r="AF15" s="209"/>
      <c r="AG15" s="209" t="s">
        <v>357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6"/>
      <c r="D16" s="241"/>
      <c r="E16" s="241"/>
      <c r="F16" s="241"/>
      <c r="G16" s="241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191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30">
        <v>5</v>
      </c>
      <c r="B17" s="231" t="s">
        <v>364</v>
      </c>
      <c r="C17" s="243" t="s">
        <v>365</v>
      </c>
      <c r="D17" s="232" t="s">
        <v>366</v>
      </c>
      <c r="E17" s="233">
        <v>120</v>
      </c>
      <c r="F17" s="234"/>
      <c r="G17" s="235">
        <f>ROUND(E17*F17,2)</f>
        <v>0</v>
      </c>
      <c r="H17" s="234"/>
      <c r="I17" s="235">
        <f>ROUND(E17*H17,2)</f>
        <v>0</v>
      </c>
      <c r="J17" s="234"/>
      <c r="K17" s="235">
        <f>ROUND(E17*J17,2)</f>
        <v>0</v>
      </c>
      <c r="L17" s="235">
        <v>21</v>
      </c>
      <c r="M17" s="235">
        <f>G17*(1+L17/100)</f>
        <v>0</v>
      </c>
      <c r="N17" s="233">
        <v>0</v>
      </c>
      <c r="O17" s="233">
        <f>ROUND(E17*N17,2)</f>
        <v>0</v>
      </c>
      <c r="P17" s="233">
        <v>0</v>
      </c>
      <c r="Q17" s="233">
        <f>ROUND(E17*P17,2)</f>
        <v>0</v>
      </c>
      <c r="R17" s="235"/>
      <c r="S17" s="235" t="s">
        <v>200</v>
      </c>
      <c r="T17" s="236" t="s">
        <v>185</v>
      </c>
      <c r="U17" s="220">
        <v>0</v>
      </c>
      <c r="V17" s="220">
        <f>ROUND(E17*U17,2)</f>
        <v>0</v>
      </c>
      <c r="W17" s="220"/>
      <c r="X17" s="220" t="s">
        <v>217</v>
      </c>
      <c r="Y17" s="220" t="s">
        <v>187</v>
      </c>
      <c r="Z17" s="209"/>
      <c r="AA17" s="209"/>
      <c r="AB17" s="209"/>
      <c r="AC17" s="209"/>
      <c r="AD17" s="209"/>
      <c r="AE17" s="209"/>
      <c r="AF17" s="209"/>
      <c r="AG17" s="209" t="s">
        <v>357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6"/>
      <c r="D18" s="241"/>
      <c r="E18" s="241"/>
      <c r="F18" s="241"/>
      <c r="G18" s="241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191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30">
        <v>6</v>
      </c>
      <c r="B19" s="231" t="s">
        <v>367</v>
      </c>
      <c r="C19" s="243" t="s">
        <v>368</v>
      </c>
      <c r="D19" s="232" t="s">
        <v>366</v>
      </c>
      <c r="E19" s="233">
        <v>60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200</v>
      </c>
      <c r="T19" s="236" t="s">
        <v>185</v>
      </c>
      <c r="U19" s="220">
        <v>0</v>
      </c>
      <c r="V19" s="220">
        <f>ROUND(E19*U19,2)</f>
        <v>0</v>
      </c>
      <c r="W19" s="220"/>
      <c r="X19" s="220" t="s">
        <v>217</v>
      </c>
      <c r="Y19" s="220" t="s">
        <v>187</v>
      </c>
      <c r="Z19" s="209"/>
      <c r="AA19" s="209"/>
      <c r="AB19" s="209"/>
      <c r="AC19" s="209"/>
      <c r="AD19" s="209"/>
      <c r="AE19" s="209"/>
      <c r="AF19" s="209"/>
      <c r="AG19" s="209" t="s">
        <v>357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6"/>
      <c r="D20" s="241"/>
      <c r="E20" s="241"/>
      <c r="F20" s="241"/>
      <c r="G20" s="241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191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0">
        <v>7</v>
      </c>
      <c r="B21" s="231" t="s">
        <v>369</v>
      </c>
      <c r="C21" s="243" t="s">
        <v>370</v>
      </c>
      <c r="D21" s="232" t="s">
        <v>277</v>
      </c>
      <c r="E21" s="233">
        <v>4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217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357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6"/>
      <c r="D22" s="241"/>
      <c r="E22" s="241"/>
      <c r="F22" s="241"/>
      <c r="G22" s="241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191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8</v>
      </c>
      <c r="B23" s="231" t="s">
        <v>371</v>
      </c>
      <c r="C23" s="243" t="s">
        <v>372</v>
      </c>
      <c r="D23" s="232" t="s">
        <v>373</v>
      </c>
      <c r="E23" s="233">
        <v>8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/>
      <c r="S23" s="235" t="s">
        <v>200</v>
      </c>
      <c r="T23" s="236" t="s">
        <v>185</v>
      </c>
      <c r="U23" s="220">
        <v>0</v>
      </c>
      <c r="V23" s="220">
        <f>ROUND(E23*U23,2)</f>
        <v>0</v>
      </c>
      <c r="W23" s="220"/>
      <c r="X23" s="220" t="s">
        <v>217</v>
      </c>
      <c r="Y23" s="220" t="s">
        <v>187</v>
      </c>
      <c r="Z23" s="209"/>
      <c r="AA23" s="209"/>
      <c r="AB23" s="209"/>
      <c r="AC23" s="209"/>
      <c r="AD23" s="209"/>
      <c r="AE23" s="209"/>
      <c r="AF23" s="209"/>
      <c r="AG23" s="209" t="s">
        <v>357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6"/>
      <c r="D24" s="241"/>
      <c r="E24" s="241"/>
      <c r="F24" s="241"/>
      <c r="G24" s="241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191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30">
        <v>9</v>
      </c>
      <c r="B25" s="231" t="s">
        <v>374</v>
      </c>
      <c r="C25" s="243" t="s">
        <v>375</v>
      </c>
      <c r="D25" s="232" t="s">
        <v>356</v>
      </c>
      <c r="E25" s="233">
        <v>2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200</v>
      </c>
      <c r="T25" s="236" t="s">
        <v>185</v>
      </c>
      <c r="U25" s="220">
        <v>0</v>
      </c>
      <c r="V25" s="220">
        <f>ROUND(E25*U25,2)</f>
        <v>0</v>
      </c>
      <c r="W25" s="220"/>
      <c r="X25" s="220" t="s">
        <v>217</v>
      </c>
      <c r="Y25" s="220" t="s">
        <v>187</v>
      </c>
      <c r="Z25" s="209"/>
      <c r="AA25" s="209"/>
      <c r="AB25" s="209"/>
      <c r="AC25" s="209"/>
      <c r="AD25" s="209"/>
      <c r="AE25" s="209"/>
      <c r="AF25" s="209"/>
      <c r="AG25" s="209" t="s">
        <v>357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10</v>
      </c>
      <c r="B27" s="231" t="s">
        <v>376</v>
      </c>
      <c r="C27" s="243" t="s">
        <v>377</v>
      </c>
      <c r="D27" s="232" t="s">
        <v>356</v>
      </c>
      <c r="E27" s="233">
        <v>2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307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378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191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30">
        <v>11</v>
      </c>
      <c r="B29" s="231" t="s">
        <v>379</v>
      </c>
      <c r="C29" s="243" t="s">
        <v>380</v>
      </c>
      <c r="D29" s="232" t="s">
        <v>381</v>
      </c>
      <c r="E29" s="233">
        <v>300</v>
      </c>
      <c r="F29" s="234"/>
      <c r="G29" s="235">
        <f>ROUND(E29*F29,2)</f>
        <v>0</v>
      </c>
      <c r="H29" s="234"/>
      <c r="I29" s="235">
        <f>ROUND(E29*H29,2)</f>
        <v>0</v>
      </c>
      <c r="J29" s="234"/>
      <c r="K29" s="235">
        <f>ROUND(E29*J29,2)</f>
        <v>0</v>
      </c>
      <c r="L29" s="235">
        <v>21</v>
      </c>
      <c r="M29" s="235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5"/>
      <c r="S29" s="235" t="s">
        <v>200</v>
      </c>
      <c r="T29" s="236" t="s">
        <v>185</v>
      </c>
      <c r="U29" s="220">
        <v>0</v>
      </c>
      <c r="V29" s="220">
        <f>ROUND(E29*U29,2)</f>
        <v>0</v>
      </c>
      <c r="W29" s="220"/>
      <c r="X29" s="220" t="s">
        <v>307</v>
      </c>
      <c r="Y29" s="220" t="s">
        <v>187</v>
      </c>
      <c r="Z29" s="209"/>
      <c r="AA29" s="209"/>
      <c r="AB29" s="209"/>
      <c r="AC29" s="209"/>
      <c r="AD29" s="209"/>
      <c r="AE29" s="209"/>
      <c r="AF29" s="209"/>
      <c r="AG29" s="209" t="s">
        <v>378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2" x14ac:dyDescent="0.25">
      <c r="A30" s="216"/>
      <c r="B30" s="217"/>
      <c r="C30" s="246"/>
      <c r="D30" s="241"/>
      <c r="E30" s="241"/>
      <c r="F30" s="241"/>
      <c r="G30" s="241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191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x14ac:dyDescent="0.25">
      <c r="A31" s="223" t="s">
        <v>179</v>
      </c>
      <c r="B31" s="224" t="s">
        <v>91</v>
      </c>
      <c r="C31" s="242" t="s">
        <v>92</v>
      </c>
      <c r="D31" s="225"/>
      <c r="E31" s="226"/>
      <c r="F31" s="227"/>
      <c r="G31" s="227">
        <f>SUMIF(AG32:AG50,"&lt;&gt;NOR",G32:G50)</f>
        <v>0</v>
      </c>
      <c r="H31" s="227"/>
      <c r="I31" s="227">
        <f>SUM(I32:I50)</f>
        <v>0</v>
      </c>
      <c r="J31" s="227"/>
      <c r="K31" s="227">
        <f>SUM(K32:K50)</f>
        <v>0</v>
      </c>
      <c r="L31" s="227"/>
      <c r="M31" s="227">
        <f>SUM(M32:M50)</f>
        <v>0</v>
      </c>
      <c r="N31" s="226"/>
      <c r="O31" s="226">
        <f>SUM(O32:O50)</f>
        <v>0</v>
      </c>
      <c r="P31" s="226"/>
      <c r="Q31" s="226">
        <f>SUM(Q32:Q50)</f>
        <v>0</v>
      </c>
      <c r="R31" s="227"/>
      <c r="S31" s="227"/>
      <c r="T31" s="228"/>
      <c r="U31" s="222"/>
      <c r="V31" s="222">
        <f>SUM(V32:V50)</f>
        <v>0</v>
      </c>
      <c r="W31" s="222"/>
      <c r="X31" s="222"/>
      <c r="Y31" s="222"/>
      <c r="AG31" t="s">
        <v>180</v>
      </c>
    </row>
    <row r="32" spans="1:60" ht="30.6" outlineLevel="1" x14ac:dyDescent="0.25">
      <c r="A32" s="230">
        <v>12</v>
      </c>
      <c r="B32" s="231" t="s">
        <v>382</v>
      </c>
      <c r="C32" s="243" t="s">
        <v>383</v>
      </c>
      <c r="D32" s="232" t="s">
        <v>277</v>
      </c>
      <c r="E32" s="233">
        <v>1</v>
      </c>
      <c r="F32" s="234"/>
      <c r="G32" s="235">
        <f>ROUND(E32*F32,2)</f>
        <v>0</v>
      </c>
      <c r="H32" s="234"/>
      <c r="I32" s="235">
        <f>ROUND(E32*H32,2)</f>
        <v>0</v>
      </c>
      <c r="J32" s="234"/>
      <c r="K32" s="235">
        <f>ROUND(E32*J32,2)</f>
        <v>0</v>
      </c>
      <c r="L32" s="235">
        <v>21</v>
      </c>
      <c r="M32" s="235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5"/>
      <c r="S32" s="235" t="s">
        <v>200</v>
      </c>
      <c r="T32" s="236" t="s">
        <v>185</v>
      </c>
      <c r="U32" s="220">
        <v>0</v>
      </c>
      <c r="V32" s="220">
        <f>ROUND(E32*U32,2)</f>
        <v>0</v>
      </c>
      <c r="W32" s="220"/>
      <c r="X32" s="220" t="s">
        <v>217</v>
      </c>
      <c r="Y32" s="220" t="s">
        <v>187</v>
      </c>
      <c r="Z32" s="209"/>
      <c r="AA32" s="209"/>
      <c r="AB32" s="209"/>
      <c r="AC32" s="209"/>
      <c r="AD32" s="209"/>
      <c r="AE32" s="209"/>
      <c r="AF32" s="209"/>
      <c r="AG32" s="209" t="s">
        <v>357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44" t="s">
        <v>384</v>
      </c>
      <c r="D33" s="238"/>
      <c r="E33" s="238"/>
      <c r="F33" s="238"/>
      <c r="G33" s="238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190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5"/>
      <c r="D34" s="240"/>
      <c r="E34" s="240"/>
      <c r="F34" s="240"/>
      <c r="G34" s="24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191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13</v>
      </c>
      <c r="B35" s="231" t="s">
        <v>385</v>
      </c>
      <c r="C35" s="243" t="s">
        <v>386</v>
      </c>
      <c r="D35" s="232" t="s">
        <v>277</v>
      </c>
      <c r="E35" s="233">
        <v>2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/>
      <c r="S35" s="235" t="s">
        <v>200</v>
      </c>
      <c r="T35" s="236" t="s">
        <v>185</v>
      </c>
      <c r="U35" s="220">
        <v>0</v>
      </c>
      <c r="V35" s="220">
        <f>ROUND(E35*U35,2)</f>
        <v>0</v>
      </c>
      <c r="W35" s="220"/>
      <c r="X35" s="220" t="s">
        <v>217</v>
      </c>
      <c r="Y35" s="220" t="s">
        <v>187</v>
      </c>
      <c r="Z35" s="209"/>
      <c r="AA35" s="209"/>
      <c r="AB35" s="209"/>
      <c r="AC35" s="209"/>
      <c r="AD35" s="209"/>
      <c r="AE35" s="209"/>
      <c r="AF35" s="209"/>
      <c r="AG35" s="209" t="s">
        <v>357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46"/>
      <c r="D36" s="241"/>
      <c r="E36" s="241"/>
      <c r="F36" s="241"/>
      <c r="G36" s="241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191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30">
        <v>14</v>
      </c>
      <c r="B37" s="231" t="s">
        <v>387</v>
      </c>
      <c r="C37" s="243" t="s">
        <v>388</v>
      </c>
      <c r="D37" s="232" t="s">
        <v>277</v>
      </c>
      <c r="E37" s="233">
        <v>1</v>
      </c>
      <c r="F37" s="234"/>
      <c r="G37" s="235">
        <f>ROUND(E37*F37,2)</f>
        <v>0</v>
      </c>
      <c r="H37" s="234"/>
      <c r="I37" s="235">
        <f>ROUND(E37*H37,2)</f>
        <v>0</v>
      </c>
      <c r="J37" s="234"/>
      <c r="K37" s="235">
        <f>ROUND(E37*J37,2)</f>
        <v>0</v>
      </c>
      <c r="L37" s="235">
        <v>21</v>
      </c>
      <c r="M37" s="235">
        <f>G37*(1+L37/100)</f>
        <v>0</v>
      </c>
      <c r="N37" s="233">
        <v>0</v>
      </c>
      <c r="O37" s="233">
        <f>ROUND(E37*N37,2)</f>
        <v>0</v>
      </c>
      <c r="P37" s="233">
        <v>0</v>
      </c>
      <c r="Q37" s="233">
        <f>ROUND(E37*P37,2)</f>
        <v>0</v>
      </c>
      <c r="R37" s="235"/>
      <c r="S37" s="235" t="s">
        <v>200</v>
      </c>
      <c r="T37" s="236" t="s">
        <v>185</v>
      </c>
      <c r="U37" s="220">
        <v>0</v>
      </c>
      <c r="V37" s="220">
        <f>ROUND(E37*U37,2)</f>
        <v>0</v>
      </c>
      <c r="W37" s="220"/>
      <c r="X37" s="220" t="s">
        <v>217</v>
      </c>
      <c r="Y37" s="220" t="s">
        <v>187</v>
      </c>
      <c r="Z37" s="209"/>
      <c r="AA37" s="209"/>
      <c r="AB37" s="209"/>
      <c r="AC37" s="209"/>
      <c r="AD37" s="209"/>
      <c r="AE37" s="209"/>
      <c r="AF37" s="209"/>
      <c r="AG37" s="209" t="s">
        <v>357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6"/>
      <c r="D38" s="241"/>
      <c r="E38" s="241"/>
      <c r="F38" s="241"/>
      <c r="G38" s="241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ht="20.399999999999999" outlineLevel="1" x14ac:dyDescent="0.25">
      <c r="A39" s="230">
        <v>15</v>
      </c>
      <c r="B39" s="231" t="s">
        <v>389</v>
      </c>
      <c r="C39" s="243" t="s">
        <v>390</v>
      </c>
      <c r="D39" s="232" t="s">
        <v>277</v>
      </c>
      <c r="E39" s="233">
        <v>1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217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357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6"/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191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0">
        <v>16</v>
      </c>
      <c r="B41" s="231" t="s">
        <v>391</v>
      </c>
      <c r="C41" s="243" t="s">
        <v>392</v>
      </c>
      <c r="D41" s="232" t="s">
        <v>356</v>
      </c>
      <c r="E41" s="233">
        <v>1</v>
      </c>
      <c r="F41" s="234"/>
      <c r="G41" s="235">
        <f>ROUND(E41*F41,2)</f>
        <v>0</v>
      </c>
      <c r="H41" s="234"/>
      <c r="I41" s="235">
        <f>ROUND(E41*H41,2)</f>
        <v>0</v>
      </c>
      <c r="J41" s="234"/>
      <c r="K41" s="235">
        <f>ROUND(E41*J41,2)</f>
        <v>0</v>
      </c>
      <c r="L41" s="235">
        <v>21</v>
      </c>
      <c r="M41" s="235">
        <f>G41*(1+L41/100)</f>
        <v>0</v>
      </c>
      <c r="N41" s="233">
        <v>0</v>
      </c>
      <c r="O41" s="233">
        <f>ROUND(E41*N41,2)</f>
        <v>0</v>
      </c>
      <c r="P41" s="233">
        <v>0</v>
      </c>
      <c r="Q41" s="233">
        <f>ROUND(E41*P41,2)</f>
        <v>0</v>
      </c>
      <c r="R41" s="235"/>
      <c r="S41" s="235" t="s">
        <v>200</v>
      </c>
      <c r="T41" s="236" t="s">
        <v>185</v>
      </c>
      <c r="U41" s="220">
        <v>0</v>
      </c>
      <c r="V41" s="220">
        <f>ROUND(E41*U41,2)</f>
        <v>0</v>
      </c>
      <c r="W41" s="220"/>
      <c r="X41" s="220" t="s">
        <v>217</v>
      </c>
      <c r="Y41" s="220" t="s">
        <v>187</v>
      </c>
      <c r="Z41" s="209"/>
      <c r="AA41" s="209"/>
      <c r="AB41" s="209"/>
      <c r="AC41" s="209"/>
      <c r="AD41" s="209"/>
      <c r="AE41" s="209"/>
      <c r="AF41" s="209"/>
      <c r="AG41" s="209" t="s">
        <v>357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6"/>
      <c r="D42" s="241"/>
      <c r="E42" s="241"/>
      <c r="F42" s="241"/>
      <c r="G42" s="241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191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ht="20.399999999999999" outlineLevel="1" x14ac:dyDescent="0.25">
      <c r="A43" s="230">
        <v>17</v>
      </c>
      <c r="B43" s="231" t="s">
        <v>393</v>
      </c>
      <c r="C43" s="243" t="s">
        <v>394</v>
      </c>
      <c r="D43" s="232" t="s">
        <v>356</v>
      </c>
      <c r="E43" s="233">
        <v>1</v>
      </c>
      <c r="F43" s="234"/>
      <c r="G43" s="235">
        <f>ROUND(E43*F43,2)</f>
        <v>0</v>
      </c>
      <c r="H43" s="234"/>
      <c r="I43" s="235">
        <f>ROUND(E43*H43,2)</f>
        <v>0</v>
      </c>
      <c r="J43" s="234"/>
      <c r="K43" s="235">
        <f>ROUND(E43*J43,2)</f>
        <v>0</v>
      </c>
      <c r="L43" s="235">
        <v>21</v>
      </c>
      <c r="M43" s="235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5"/>
      <c r="S43" s="235" t="s">
        <v>200</v>
      </c>
      <c r="T43" s="236" t="s">
        <v>185</v>
      </c>
      <c r="U43" s="220">
        <v>0</v>
      </c>
      <c r="V43" s="220">
        <f>ROUND(E43*U43,2)</f>
        <v>0</v>
      </c>
      <c r="W43" s="220"/>
      <c r="X43" s="220" t="s">
        <v>217</v>
      </c>
      <c r="Y43" s="220" t="s">
        <v>187</v>
      </c>
      <c r="Z43" s="209"/>
      <c r="AA43" s="209"/>
      <c r="AB43" s="209"/>
      <c r="AC43" s="209"/>
      <c r="AD43" s="209"/>
      <c r="AE43" s="209"/>
      <c r="AF43" s="209"/>
      <c r="AG43" s="209" t="s">
        <v>357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4" t="s">
        <v>395</v>
      </c>
      <c r="D44" s="238"/>
      <c r="E44" s="238"/>
      <c r="F44" s="238"/>
      <c r="G44" s="238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190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45"/>
      <c r="D45" s="240"/>
      <c r="E45" s="240"/>
      <c r="F45" s="240"/>
      <c r="G45" s="24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191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ht="20.399999999999999" outlineLevel="1" x14ac:dyDescent="0.25">
      <c r="A46" s="230">
        <v>18</v>
      </c>
      <c r="B46" s="231" t="s">
        <v>396</v>
      </c>
      <c r="C46" s="243" t="s">
        <v>397</v>
      </c>
      <c r="D46" s="232" t="s">
        <v>356</v>
      </c>
      <c r="E46" s="233">
        <v>1</v>
      </c>
      <c r="F46" s="234"/>
      <c r="G46" s="235">
        <f>ROUND(E46*F46,2)</f>
        <v>0</v>
      </c>
      <c r="H46" s="234"/>
      <c r="I46" s="235">
        <f>ROUND(E46*H46,2)</f>
        <v>0</v>
      </c>
      <c r="J46" s="234"/>
      <c r="K46" s="235">
        <f>ROUND(E46*J46,2)</f>
        <v>0</v>
      </c>
      <c r="L46" s="235">
        <v>21</v>
      </c>
      <c r="M46" s="235">
        <f>G46*(1+L46/100)</f>
        <v>0</v>
      </c>
      <c r="N46" s="233">
        <v>0</v>
      </c>
      <c r="O46" s="233">
        <f>ROUND(E46*N46,2)</f>
        <v>0</v>
      </c>
      <c r="P46" s="233">
        <v>0</v>
      </c>
      <c r="Q46" s="233">
        <f>ROUND(E46*P46,2)</f>
        <v>0</v>
      </c>
      <c r="R46" s="235"/>
      <c r="S46" s="235" t="s">
        <v>200</v>
      </c>
      <c r="T46" s="236" t="s">
        <v>185</v>
      </c>
      <c r="U46" s="220">
        <v>0</v>
      </c>
      <c r="V46" s="220">
        <f>ROUND(E46*U46,2)</f>
        <v>0</v>
      </c>
      <c r="W46" s="220"/>
      <c r="X46" s="220" t="s">
        <v>217</v>
      </c>
      <c r="Y46" s="220" t="s">
        <v>187</v>
      </c>
      <c r="Z46" s="209"/>
      <c r="AA46" s="209"/>
      <c r="AB46" s="209"/>
      <c r="AC46" s="209"/>
      <c r="AD46" s="209"/>
      <c r="AE46" s="209"/>
      <c r="AF46" s="209"/>
      <c r="AG46" s="209" t="s">
        <v>357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44" t="s">
        <v>395</v>
      </c>
      <c r="D47" s="238"/>
      <c r="E47" s="238"/>
      <c r="F47" s="238"/>
      <c r="G47" s="238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190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5"/>
      <c r="D48" s="240"/>
      <c r="E48" s="240"/>
      <c r="F48" s="240"/>
      <c r="G48" s="24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191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19</v>
      </c>
      <c r="B49" s="231" t="s">
        <v>398</v>
      </c>
      <c r="C49" s="243" t="s">
        <v>399</v>
      </c>
      <c r="D49" s="232" t="s">
        <v>277</v>
      </c>
      <c r="E49" s="233">
        <v>1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200</v>
      </c>
      <c r="T49" s="236" t="s">
        <v>185</v>
      </c>
      <c r="U49" s="220">
        <v>0</v>
      </c>
      <c r="V49" s="220">
        <f>ROUND(E49*U49,2)</f>
        <v>0</v>
      </c>
      <c r="W49" s="220"/>
      <c r="X49" s="220" t="s">
        <v>307</v>
      </c>
      <c r="Y49" s="220" t="s">
        <v>187</v>
      </c>
      <c r="Z49" s="209"/>
      <c r="AA49" s="209"/>
      <c r="AB49" s="209"/>
      <c r="AC49" s="209"/>
      <c r="AD49" s="209"/>
      <c r="AE49" s="209"/>
      <c r="AF49" s="209"/>
      <c r="AG49" s="209" t="s">
        <v>378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6"/>
      <c r="D50" s="241"/>
      <c r="E50" s="241"/>
      <c r="F50" s="241"/>
      <c r="G50" s="241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191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x14ac:dyDescent="0.25">
      <c r="A51" s="223" t="s">
        <v>179</v>
      </c>
      <c r="B51" s="224" t="s">
        <v>104</v>
      </c>
      <c r="C51" s="242" t="s">
        <v>105</v>
      </c>
      <c r="D51" s="225"/>
      <c r="E51" s="226"/>
      <c r="F51" s="227"/>
      <c r="G51" s="227">
        <f>SUMIF(AG52:AG90,"&lt;&gt;NOR",G52:G90)</f>
        <v>0</v>
      </c>
      <c r="H51" s="227"/>
      <c r="I51" s="227">
        <f>SUM(I52:I90)</f>
        <v>0</v>
      </c>
      <c r="J51" s="227"/>
      <c r="K51" s="227">
        <f>SUM(K52:K90)</f>
        <v>0</v>
      </c>
      <c r="L51" s="227"/>
      <c r="M51" s="227">
        <f>SUM(M52:M90)</f>
        <v>0</v>
      </c>
      <c r="N51" s="226"/>
      <c r="O51" s="226">
        <f>SUM(O52:O90)</f>
        <v>0</v>
      </c>
      <c r="P51" s="226"/>
      <c r="Q51" s="226">
        <f>SUM(Q52:Q90)</f>
        <v>0</v>
      </c>
      <c r="R51" s="227"/>
      <c r="S51" s="227"/>
      <c r="T51" s="228"/>
      <c r="U51" s="222"/>
      <c r="V51" s="222">
        <f>SUM(V52:V90)</f>
        <v>0</v>
      </c>
      <c r="W51" s="222"/>
      <c r="X51" s="222"/>
      <c r="Y51" s="222"/>
      <c r="AG51" t="s">
        <v>180</v>
      </c>
    </row>
    <row r="52" spans="1:60" outlineLevel="1" x14ac:dyDescent="0.25">
      <c r="A52" s="230">
        <v>20</v>
      </c>
      <c r="B52" s="231" t="s">
        <v>400</v>
      </c>
      <c r="C52" s="243" t="s">
        <v>401</v>
      </c>
      <c r="D52" s="232" t="s">
        <v>366</v>
      </c>
      <c r="E52" s="233">
        <v>24</v>
      </c>
      <c r="F52" s="234"/>
      <c r="G52" s="235">
        <f>ROUND(E52*F52,2)</f>
        <v>0</v>
      </c>
      <c r="H52" s="234"/>
      <c r="I52" s="235">
        <f>ROUND(E52*H52,2)</f>
        <v>0</v>
      </c>
      <c r="J52" s="234"/>
      <c r="K52" s="235">
        <f>ROUND(E52*J52,2)</f>
        <v>0</v>
      </c>
      <c r="L52" s="235">
        <v>21</v>
      </c>
      <c r="M52" s="235">
        <f>G52*(1+L52/100)</f>
        <v>0</v>
      </c>
      <c r="N52" s="233">
        <v>0</v>
      </c>
      <c r="O52" s="233">
        <f>ROUND(E52*N52,2)</f>
        <v>0</v>
      </c>
      <c r="P52" s="233">
        <v>0</v>
      </c>
      <c r="Q52" s="233">
        <f>ROUND(E52*P52,2)</f>
        <v>0</v>
      </c>
      <c r="R52" s="235"/>
      <c r="S52" s="235" t="s">
        <v>200</v>
      </c>
      <c r="T52" s="236" t="s">
        <v>185</v>
      </c>
      <c r="U52" s="220">
        <v>0</v>
      </c>
      <c r="V52" s="220">
        <f>ROUND(E52*U52,2)</f>
        <v>0</v>
      </c>
      <c r="W52" s="220"/>
      <c r="X52" s="220" t="s">
        <v>217</v>
      </c>
      <c r="Y52" s="220" t="s">
        <v>187</v>
      </c>
      <c r="Z52" s="209"/>
      <c r="AA52" s="209"/>
      <c r="AB52" s="209"/>
      <c r="AC52" s="209"/>
      <c r="AD52" s="209"/>
      <c r="AE52" s="209"/>
      <c r="AF52" s="209"/>
      <c r="AG52" s="209" t="s">
        <v>357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44" t="s">
        <v>402</v>
      </c>
      <c r="D53" s="238"/>
      <c r="E53" s="238"/>
      <c r="F53" s="238"/>
      <c r="G53" s="238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190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5"/>
      <c r="D54" s="240"/>
      <c r="E54" s="240"/>
      <c r="F54" s="240"/>
      <c r="G54" s="24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191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21</v>
      </c>
      <c r="B55" s="231" t="s">
        <v>403</v>
      </c>
      <c r="C55" s="243" t="s">
        <v>404</v>
      </c>
      <c r="D55" s="232" t="s">
        <v>366</v>
      </c>
      <c r="E55" s="233">
        <v>4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200</v>
      </c>
      <c r="T55" s="236" t="s">
        <v>185</v>
      </c>
      <c r="U55" s="220">
        <v>0</v>
      </c>
      <c r="V55" s="220">
        <f>ROUND(E55*U55,2)</f>
        <v>0</v>
      </c>
      <c r="W55" s="220"/>
      <c r="X55" s="220" t="s">
        <v>217</v>
      </c>
      <c r="Y55" s="220" t="s">
        <v>187</v>
      </c>
      <c r="Z55" s="209"/>
      <c r="AA55" s="209"/>
      <c r="AB55" s="209"/>
      <c r="AC55" s="209"/>
      <c r="AD55" s="209"/>
      <c r="AE55" s="209"/>
      <c r="AF55" s="209"/>
      <c r="AG55" s="209" t="s">
        <v>357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4" t="s">
        <v>402</v>
      </c>
      <c r="D56" s="238"/>
      <c r="E56" s="238"/>
      <c r="F56" s="238"/>
      <c r="G56" s="238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190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2" x14ac:dyDescent="0.25">
      <c r="A57" s="216"/>
      <c r="B57" s="217"/>
      <c r="C57" s="245"/>
      <c r="D57" s="240"/>
      <c r="E57" s="240"/>
      <c r="F57" s="240"/>
      <c r="G57" s="24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191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30">
        <v>22</v>
      </c>
      <c r="B58" s="231" t="s">
        <v>405</v>
      </c>
      <c r="C58" s="243" t="s">
        <v>406</v>
      </c>
      <c r="D58" s="232" t="s">
        <v>366</v>
      </c>
      <c r="E58" s="233">
        <v>4</v>
      </c>
      <c r="F58" s="234"/>
      <c r="G58" s="235">
        <f>ROUND(E58*F58,2)</f>
        <v>0</v>
      </c>
      <c r="H58" s="234"/>
      <c r="I58" s="235">
        <f>ROUND(E58*H58,2)</f>
        <v>0</v>
      </c>
      <c r="J58" s="234"/>
      <c r="K58" s="235">
        <f>ROUND(E58*J58,2)</f>
        <v>0</v>
      </c>
      <c r="L58" s="235">
        <v>21</v>
      </c>
      <c r="M58" s="235">
        <f>G58*(1+L58/100)</f>
        <v>0</v>
      </c>
      <c r="N58" s="233">
        <v>0</v>
      </c>
      <c r="O58" s="233">
        <f>ROUND(E58*N58,2)</f>
        <v>0</v>
      </c>
      <c r="P58" s="233">
        <v>0</v>
      </c>
      <c r="Q58" s="233">
        <f>ROUND(E58*P58,2)</f>
        <v>0</v>
      </c>
      <c r="R58" s="235"/>
      <c r="S58" s="235" t="s">
        <v>200</v>
      </c>
      <c r="T58" s="236" t="s">
        <v>185</v>
      </c>
      <c r="U58" s="220">
        <v>0</v>
      </c>
      <c r="V58" s="220">
        <f>ROUND(E58*U58,2)</f>
        <v>0</v>
      </c>
      <c r="W58" s="220"/>
      <c r="X58" s="220" t="s">
        <v>217</v>
      </c>
      <c r="Y58" s="220" t="s">
        <v>187</v>
      </c>
      <c r="Z58" s="209"/>
      <c r="AA58" s="209"/>
      <c r="AB58" s="209"/>
      <c r="AC58" s="209"/>
      <c r="AD58" s="209"/>
      <c r="AE58" s="209"/>
      <c r="AF58" s="209"/>
      <c r="AG58" s="209" t="s">
        <v>357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2" x14ac:dyDescent="0.25">
      <c r="A59" s="216"/>
      <c r="B59" s="217"/>
      <c r="C59" s="244" t="s">
        <v>402</v>
      </c>
      <c r="D59" s="238"/>
      <c r="E59" s="238"/>
      <c r="F59" s="238"/>
      <c r="G59" s="238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190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5"/>
      <c r="D60" s="240"/>
      <c r="E60" s="240"/>
      <c r="F60" s="240"/>
      <c r="G60" s="24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191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0">
        <v>23</v>
      </c>
      <c r="B61" s="231" t="s">
        <v>407</v>
      </c>
      <c r="C61" s="243" t="s">
        <v>408</v>
      </c>
      <c r="D61" s="232" t="s">
        <v>366</v>
      </c>
      <c r="E61" s="233">
        <v>16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200</v>
      </c>
      <c r="T61" s="236" t="s">
        <v>185</v>
      </c>
      <c r="U61" s="220">
        <v>0</v>
      </c>
      <c r="V61" s="220">
        <f>ROUND(E61*U61,2)</f>
        <v>0</v>
      </c>
      <c r="W61" s="220"/>
      <c r="X61" s="220" t="s">
        <v>217</v>
      </c>
      <c r="Y61" s="220" t="s">
        <v>187</v>
      </c>
      <c r="Z61" s="209"/>
      <c r="AA61" s="209"/>
      <c r="AB61" s="209"/>
      <c r="AC61" s="209"/>
      <c r="AD61" s="209"/>
      <c r="AE61" s="209"/>
      <c r="AF61" s="209"/>
      <c r="AG61" s="209" t="s">
        <v>357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4" t="s">
        <v>402</v>
      </c>
      <c r="D62" s="238"/>
      <c r="E62" s="238"/>
      <c r="F62" s="238"/>
      <c r="G62" s="238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190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2" x14ac:dyDescent="0.25">
      <c r="A63" s="216"/>
      <c r="B63" s="217"/>
      <c r="C63" s="245"/>
      <c r="D63" s="240"/>
      <c r="E63" s="240"/>
      <c r="F63" s="240"/>
      <c r="G63" s="24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09"/>
      <c r="AA63" s="209"/>
      <c r="AB63" s="209"/>
      <c r="AC63" s="209"/>
      <c r="AD63" s="209"/>
      <c r="AE63" s="209"/>
      <c r="AF63" s="209"/>
      <c r="AG63" s="209" t="s">
        <v>191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30">
        <v>24</v>
      </c>
      <c r="B64" s="231" t="s">
        <v>409</v>
      </c>
      <c r="C64" s="243" t="s">
        <v>410</v>
      </c>
      <c r="D64" s="232" t="s">
        <v>366</v>
      </c>
      <c r="E64" s="233">
        <v>32</v>
      </c>
      <c r="F64" s="234"/>
      <c r="G64" s="235">
        <f>ROUND(E64*F64,2)</f>
        <v>0</v>
      </c>
      <c r="H64" s="234"/>
      <c r="I64" s="235">
        <f>ROUND(E64*H64,2)</f>
        <v>0</v>
      </c>
      <c r="J64" s="234"/>
      <c r="K64" s="235">
        <f>ROUND(E64*J64,2)</f>
        <v>0</v>
      </c>
      <c r="L64" s="235">
        <v>21</v>
      </c>
      <c r="M64" s="235">
        <f>G64*(1+L64/100)</f>
        <v>0</v>
      </c>
      <c r="N64" s="233">
        <v>0</v>
      </c>
      <c r="O64" s="233">
        <f>ROUND(E64*N64,2)</f>
        <v>0</v>
      </c>
      <c r="P64" s="233">
        <v>0</v>
      </c>
      <c r="Q64" s="233">
        <f>ROUND(E64*P64,2)</f>
        <v>0</v>
      </c>
      <c r="R64" s="235"/>
      <c r="S64" s="235" t="s">
        <v>200</v>
      </c>
      <c r="T64" s="236" t="s">
        <v>185</v>
      </c>
      <c r="U64" s="220">
        <v>0</v>
      </c>
      <c r="V64" s="220">
        <f>ROUND(E64*U64,2)</f>
        <v>0</v>
      </c>
      <c r="W64" s="220"/>
      <c r="X64" s="220" t="s">
        <v>217</v>
      </c>
      <c r="Y64" s="220" t="s">
        <v>187</v>
      </c>
      <c r="Z64" s="209"/>
      <c r="AA64" s="209"/>
      <c r="AB64" s="209"/>
      <c r="AC64" s="209"/>
      <c r="AD64" s="209"/>
      <c r="AE64" s="209"/>
      <c r="AF64" s="209"/>
      <c r="AG64" s="209" t="s">
        <v>357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2" x14ac:dyDescent="0.25">
      <c r="A65" s="216"/>
      <c r="B65" s="217"/>
      <c r="C65" s="244" t="s">
        <v>402</v>
      </c>
      <c r="D65" s="238"/>
      <c r="E65" s="238"/>
      <c r="F65" s="238"/>
      <c r="G65" s="238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190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45"/>
      <c r="D66" s="240"/>
      <c r="E66" s="240"/>
      <c r="F66" s="240"/>
      <c r="G66" s="24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191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30">
        <v>25</v>
      </c>
      <c r="B67" s="231" t="s">
        <v>411</v>
      </c>
      <c r="C67" s="243" t="s">
        <v>412</v>
      </c>
      <c r="D67" s="232" t="s">
        <v>366</v>
      </c>
      <c r="E67" s="233">
        <v>28</v>
      </c>
      <c r="F67" s="234"/>
      <c r="G67" s="235">
        <f>ROUND(E67*F67,2)</f>
        <v>0</v>
      </c>
      <c r="H67" s="234"/>
      <c r="I67" s="235">
        <f>ROUND(E67*H67,2)</f>
        <v>0</v>
      </c>
      <c r="J67" s="234"/>
      <c r="K67" s="235">
        <f>ROUND(E67*J67,2)</f>
        <v>0</v>
      </c>
      <c r="L67" s="235">
        <v>21</v>
      </c>
      <c r="M67" s="235">
        <f>G67*(1+L67/100)</f>
        <v>0</v>
      </c>
      <c r="N67" s="233">
        <v>0</v>
      </c>
      <c r="O67" s="233">
        <f>ROUND(E67*N67,2)</f>
        <v>0</v>
      </c>
      <c r="P67" s="233">
        <v>0</v>
      </c>
      <c r="Q67" s="233">
        <f>ROUND(E67*P67,2)</f>
        <v>0</v>
      </c>
      <c r="R67" s="235"/>
      <c r="S67" s="235" t="s">
        <v>200</v>
      </c>
      <c r="T67" s="236" t="s">
        <v>185</v>
      </c>
      <c r="U67" s="220">
        <v>0</v>
      </c>
      <c r="V67" s="220">
        <f>ROUND(E67*U67,2)</f>
        <v>0</v>
      </c>
      <c r="W67" s="220"/>
      <c r="X67" s="220" t="s">
        <v>217</v>
      </c>
      <c r="Y67" s="220" t="s">
        <v>187</v>
      </c>
      <c r="Z67" s="209"/>
      <c r="AA67" s="209"/>
      <c r="AB67" s="209"/>
      <c r="AC67" s="209"/>
      <c r="AD67" s="209"/>
      <c r="AE67" s="209"/>
      <c r="AF67" s="209"/>
      <c r="AG67" s="209" t="s">
        <v>357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2" x14ac:dyDescent="0.25">
      <c r="A68" s="216"/>
      <c r="B68" s="217"/>
      <c r="C68" s="244" t="s">
        <v>402</v>
      </c>
      <c r="D68" s="238"/>
      <c r="E68" s="238"/>
      <c r="F68" s="238"/>
      <c r="G68" s="238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190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2" x14ac:dyDescent="0.25">
      <c r="A69" s="216"/>
      <c r="B69" s="217"/>
      <c r="C69" s="245"/>
      <c r="D69" s="240"/>
      <c r="E69" s="240"/>
      <c r="F69" s="240"/>
      <c r="G69" s="24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09"/>
      <c r="AA69" s="209"/>
      <c r="AB69" s="209"/>
      <c r="AC69" s="209"/>
      <c r="AD69" s="209"/>
      <c r="AE69" s="209"/>
      <c r="AF69" s="209"/>
      <c r="AG69" s="209" t="s">
        <v>191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1" x14ac:dyDescent="0.25">
      <c r="A70" s="230">
        <v>26</v>
      </c>
      <c r="B70" s="231" t="s">
        <v>413</v>
      </c>
      <c r="C70" s="243" t="s">
        <v>414</v>
      </c>
      <c r="D70" s="232" t="s">
        <v>366</v>
      </c>
      <c r="E70" s="233">
        <v>2</v>
      </c>
      <c r="F70" s="234"/>
      <c r="G70" s="235">
        <f>ROUND(E70*F70,2)</f>
        <v>0</v>
      </c>
      <c r="H70" s="234"/>
      <c r="I70" s="235">
        <f>ROUND(E70*H70,2)</f>
        <v>0</v>
      </c>
      <c r="J70" s="234"/>
      <c r="K70" s="235">
        <f>ROUND(E70*J70,2)</f>
        <v>0</v>
      </c>
      <c r="L70" s="235">
        <v>21</v>
      </c>
      <c r="M70" s="235">
        <f>G70*(1+L70/100)</f>
        <v>0</v>
      </c>
      <c r="N70" s="233">
        <v>0</v>
      </c>
      <c r="O70" s="233">
        <f>ROUND(E70*N70,2)</f>
        <v>0</v>
      </c>
      <c r="P70" s="233">
        <v>0</v>
      </c>
      <c r="Q70" s="233">
        <f>ROUND(E70*P70,2)</f>
        <v>0</v>
      </c>
      <c r="R70" s="235"/>
      <c r="S70" s="235" t="s">
        <v>200</v>
      </c>
      <c r="T70" s="236" t="s">
        <v>185</v>
      </c>
      <c r="U70" s="220">
        <v>0</v>
      </c>
      <c r="V70" s="220">
        <f>ROUND(E70*U70,2)</f>
        <v>0</v>
      </c>
      <c r="W70" s="220"/>
      <c r="X70" s="220" t="s">
        <v>217</v>
      </c>
      <c r="Y70" s="220" t="s">
        <v>187</v>
      </c>
      <c r="Z70" s="209"/>
      <c r="AA70" s="209"/>
      <c r="AB70" s="209"/>
      <c r="AC70" s="209"/>
      <c r="AD70" s="209"/>
      <c r="AE70" s="209"/>
      <c r="AF70" s="209"/>
      <c r="AG70" s="209" t="s">
        <v>357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2" x14ac:dyDescent="0.25">
      <c r="A71" s="216"/>
      <c r="B71" s="217"/>
      <c r="C71" s="244" t="s">
        <v>402</v>
      </c>
      <c r="D71" s="238"/>
      <c r="E71" s="238"/>
      <c r="F71" s="238"/>
      <c r="G71" s="238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190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2" x14ac:dyDescent="0.25">
      <c r="A72" s="216"/>
      <c r="B72" s="217"/>
      <c r="C72" s="245"/>
      <c r="D72" s="240"/>
      <c r="E72" s="240"/>
      <c r="F72" s="240"/>
      <c r="G72" s="24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191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30">
        <v>27</v>
      </c>
      <c r="B73" s="231" t="s">
        <v>415</v>
      </c>
      <c r="C73" s="243" t="s">
        <v>416</v>
      </c>
      <c r="D73" s="232" t="s">
        <v>366</v>
      </c>
      <c r="E73" s="233">
        <v>22</v>
      </c>
      <c r="F73" s="234"/>
      <c r="G73" s="235">
        <f>ROUND(E73*F73,2)</f>
        <v>0</v>
      </c>
      <c r="H73" s="234"/>
      <c r="I73" s="235">
        <f>ROUND(E73*H73,2)</f>
        <v>0</v>
      </c>
      <c r="J73" s="234"/>
      <c r="K73" s="235">
        <f>ROUND(E73*J73,2)</f>
        <v>0</v>
      </c>
      <c r="L73" s="235">
        <v>21</v>
      </c>
      <c r="M73" s="235">
        <f>G73*(1+L73/100)</f>
        <v>0</v>
      </c>
      <c r="N73" s="233">
        <v>0</v>
      </c>
      <c r="O73" s="233">
        <f>ROUND(E73*N73,2)</f>
        <v>0</v>
      </c>
      <c r="P73" s="233">
        <v>0</v>
      </c>
      <c r="Q73" s="233">
        <f>ROUND(E73*P73,2)</f>
        <v>0</v>
      </c>
      <c r="R73" s="235"/>
      <c r="S73" s="235" t="s">
        <v>200</v>
      </c>
      <c r="T73" s="236" t="s">
        <v>185</v>
      </c>
      <c r="U73" s="220">
        <v>0</v>
      </c>
      <c r="V73" s="220">
        <f>ROUND(E73*U73,2)</f>
        <v>0</v>
      </c>
      <c r="W73" s="220"/>
      <c r="X73" s="220" t="s">
        <v>217</v>
      </c>
      <c r="Y73" s="220" t="s">
        <v>187</v>
      </c>
      <c r="Z73" s="209"/>
      <c r="AA73" s="209"/>
      <c r="AB73" s="209"/>
      <c r="AC73" s="209"/>
      <c r="AD73" s="209"/>
      <c r="AE73" s="209"/>
      <c r="AF73" s="209"/>
      <c r="AG73" s="209" t="s">
        <v>357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2" x14ac:dyDescent="0.25">
      <c r="A74" s="216"/>
      <c r="B74" s="217"/>
      <c r="C74" s="244" t="s">
        <v>402</v>
      </c>
      <c r="D74" s="238"/>
      <c r="E74" s="238"/>
      <c r="F74" s="238"/>
      <c r="G74" s="238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09"/>
      <c r="AA74" s="209"/>
      <c r="AB74" s="209"/>
      <c r="AC74" s="209"/>
      <c r="AD74" s="209"/>
      <c r="AE74" s="209"/>
      <c r="AF74" s="209"/>
      <c r="AG74" s="209" t="s">
        <v>190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5"/>
      <c r="D75" s="240"/>
      <c r="E75" s="240"/>
      <c r="F75" s="240"/>
      <c r="G75" s="24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191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1" x14ac:dyDescent="0.25">
      <c r="A76" s="230">
        <v>28</v>
      </c>
      <c r="B76" s="231" t="s">
        <v>417</v>
      </c>
      <c r="C76" s="243" t="s">
        <v>418</v>
      </c>
      <c r="D76" s="232" t="s">
        <v>366</v>
      </c>
      <c r="E76" s="233">
        <v>24</v>
      </c>
      <c r="F76" s="234"/>
      <c r="G76" s="235">
        <f>ROUND(E76*F76,2)</f>
        <v>0</v>
      </c>
      <c r="H76" s="234"/>
      <c r="I76" s="235">
        <f>ROUND(E76*H76,2)</f>
        <v>0</v>
      </c>
      <c r="J76" s="234"/>
      <c r="K76" s="235">
        <f>ROUND(E76*J76,2)</f>
        <v>0</v>
      </c>
      <c r="L76" s="235">
        <v>21</v>
      </c>
      <c r="M76" s="235">
        <f>G76*(1+L76/100)</f>
        <v>0</v>
      </c>
      <c r="N76" s="233">
        <v>0</v>
      </c>
      <c r="O76" s="233">
        <f>ROUND(E76*N76,2)</f>
        <v>0</v>
      </c>
      <c r="P76" s="233">
        <v>0</v>
      </c>
      <c r="Q76" s="233">
        <f>ROUND(E76*P76,2)</f>
        <v>0</v>
      </c>
      <c r="R76" s="235"/>
      <c r="S76" s="235" t="s">
        <v>200</v>
      </c>
      <c r="T76" s="236" t="s">
        <v>185</v>
      </c>
      <c r="U76" s="220">
        <v>0</v>
      </c>
      <c r="V76" s="220">
        <f>ROUND(E76*U76,2)</f>
        <v>0</v>
      </c>
      <c r="W76" s="220"/>
      <c r="X76" s="220" t="s">
        <v>217</v>
      </c>
      <c r="Y76" s="220" t="s">
        <v>187</v>
      </c>
      <c r="Z76" s="209"/>
      <c r="AA76" s="209"/>
      <c r="AB76" s="209"/>
      <c r="AC76" s="209"/>
      <c r="AD76" s="209"/>
      <c r="AE76" s="209"/>
      <c r="AF76" s="209"/>
      <c r="AG76" s="209" t="s">
        <v>357</v>
      </c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2" x14ac:dyDescent="0.25">
      <c r="A77" s="216"/>
      <c r="B77" s="217"/>
      <c r="C77" s="244" t="s">
        <v>419</v>
      </c>
      <c r="D77" s="238"/>
      <c r="E77" s="238"/>
      <c r="F77" s="238"/>
      <c r="G77" s="238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190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2" x14ac:dyDescent="0.25">
      <c r="A78" s="216"/>
      <c r="B78" s="217"/>
      <c r="C78" s="245"/>
      <c r="D78" s="240"/>
      <c r="E78" s="240"/>
      <c r="F78" s="240"/>
      <c r="G78" s="24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191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30">
        <v>29</v>
      </c>
      <c r="B79" s="231" t="s">
        <v>420</v>
      </c>
      <c r="C79" s="243" t="s">
        <v>421</v>
      </c>
      <c r="D79" s="232" t="s">
        <v>366</v>
      </c>
      <c r="E79" s="233">
        <v>8</v>
      </c>
      <c r="F79" s="234"/>
      <c r="G79" s="235">
        <f>ROUND(E79*F79,2)</f>
        <v>0</v>
      </c>
      <c r="H79" s="234"/>
      <c r="I79" s="235">
        <f>ROUND(E79*H79,2)</f>
        <v>0</v>
      </c>
      <c r="J79" s="234"/>
      <c r="K79" s="235">
        <f>ROUND(E79*J79,2)</f>
        <v>0</v>
      </c>
      <c r="L79" s="235">
        <v>21</v>
      </c>
      <c r="M79" s="235">
        <f>G79*(1+L79/100)</f>
        <v>0</v>
      </c>
      <c r="N79" s="233">
        <v>0</v>
      </c>
      <c r="O79" s="233">
        <f>ROUND(E79*N79,2)</f>
        <v>0</v>
      </c>
      <c r="P79" s="233">
        <v>0</v>
      </c>
      <c r="Q79" s="233">
        <f>ROUND(E79*P79,2)</f>
        <v>0</v>
      </c>
      <c r="R79" s="235"/>
      <c r="S79" s="235" t="s">
        <v>200</v>
      </c>
      <c r="T79" s="236" t="s">
        <v>185</v>
      </c>
      <c r="U79" s="220">
        <v>0</v>
      </c>
      <c r="V79" s="220">
        <f>ROUND(E79*U79,2)</f>
        <v>0</v>
      </c>
      <c r="W79" s="220"/>
      <c r="X79" s="220" t="s">
        <v>217</v>
      </c>
      <c r="Y79" s="220" t="s">
        <v>187</v>
      </c>
      <c r="Z79" s="209"/>
      <c r="AA79" s="209"/>
      <c r="AB79" s="209"/>
      <c r="AC79" s="209"/>
      <c r="AD79" s="209"/>
      <c r="AE79" s="209"/>
      <c r="AF79" s="209"/>
      <c r="AG79" s="209" t="s">
        <v>357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2" x14ac:dyDescent="0.25">
      <c r="A80" s="216"/>
      <c r="B80" s="217"/>
      <c r="C80" s="244" t="s">
        <v>419</v>
      </c>
      <c r="D80" s="238"/>
      <c r="E80" s="238"/>
      <c r="F80" s="238"/>
      <c r="G80" s="238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190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2" x14ac:dyDescent="0.25">
      <c r="A81" s="216"/>
      <c r="B81" s="217"/>
      <c r="C81" s="245"/>
      <c r="D81" s="240"/>
      <c r="E81" s="240"/>
      <c r="F81" s="240"/>
      <c r="G81" s="24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191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30">
        <v>30</v>
      </c>
      <c r="B82" s="231" t="s">
        <v>422</v>
      </c>
      <c r="C82" s="243" t="s">
        <v>423</v>
      </c>
      <c r="D82" s="232" t="s">
        <v>366</v>
      </c>
      <c r="E82" s="233">
        <v>24</v>
      </c>
      <c r="F82" s="234"/>
      <c r="G82" s="235">
        <f>ROUND(E82*F82,2)</f>
        <v>0</v>
      </c>
      <c r="H82" s="234"/>
      <c r="I82" s="235">
        <f>ROUND(E82*H82,2)</f>
        <v>0</v>
      </c>
      <c r="J82" s="234"/>
      <c r="K82" s="235">
        <f>ROUND(E82*J82,2)</f>
        <v>0</v>
      </c>
      <c r="L82" s="235">
        <v>21</v>
      </c>
      <c r="M82" s="235">
        <f>G82*(1+L82/100)</f>
        <v>0</v>
      </c>
      <c r="N82" s="233">
        <v>0</v>
      </c>
      <c r="O82" s="233">
        <f>ROUND(E82*N82,2)</f>
        <v>0</v>
      </c>
      <c r="P82" s="233">
        <v>0</v>
      </c>
      <c r="Q82" s="233">
        <f>ROUND(E82*P82,2)</f>
        <v>0</v>
      </c>
      <c r="R82" s="235"/>
      <c r="S82" s="235" t="s">
        <v>200</v>
      </c>
      <c r="T82" s="236" t="s">
        <v>185</v>
      </c>
      <c r="U82" s="220">
        <v>0</v>
      </c>
      <c r="V82" s="220">
        <f>ROUND(E82*U82,2)</f>
        <v>0</v>
      </c>
      <c r="W82" s="220"/>
      <c r="X82" s="220" t="s">
        <v>217</v>
      </c>
      <c r="Y82" s="220" t="s">
        <v>187</v>
      </c>
      <c r="Z82" s="209"/>
      <c r="AA82" s="209"/>
      <c r="AB82" s="209"/>
      <c r="AC82" s="209"/>
      <c r="AD82" s="209"/>
      <c r="AE82" s="209"/>
      <c r="AF82" s="209"/>
      <c r="AG82" s="209" t="s">
        <v>357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2" x14ac:dyDescent="0.25">
      <c r="A83" s="216"/>
      <c r="B83" s="217"/>
      <c r="C83" s="244" t="s">
        <v>419</v>
      </c>
      <c r="D83" s="238"/>
      <c r="E83" s="238"/>
      <c r="F83" s="238"/>
      <c r="G83" s="238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09"/>
      <c r="AA83" s="209"/>
      <c r="AB83" s="209"/>
      <c r="AC83" s="209"/>
      <c r="AD83" s="209"/>
      <c r="AE83" s="209"/>
      <c r="AF83" s="209"/>
      <c r="AG83" s="209" t="s">
        <v>190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45"/>
      <c r="D84" s="240"/>
      <c r="E84" s="240"/>
      <c r="F84" s="240"/>
      <c r="G84" s="24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191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30">
        <v>31</v>
      </c>
      <c r="B85" s="231" t="s">
        <v>424</v>
      </c>
      <c r="C85" s="243" t="s">
        <v>425</v>
      </c>
      <c r="D85" s="232" t="s">
        <v>366</v>
      </c>
      <c r="E85" s="233">
        <v>4</v>
      </c>
      <c r="F85" s="234"/>
      <c r="G85" s="235">
        <f>ROUND(E85*F85,2)</f>
        <v>0</v>
      </c>
      <c r="H85" s="234"/>
      <c r="I85" s="235">
        <f>ROUND(E85*H85,2)</f>
        <v>0</v>
      </c>
      <c r="J85" s="234"/>
      <c r="K85" s="235">
        <f>ROUND(E85*J85,2)</f>
        <v>0</v>
      </c>
      <c r="L85" s="235">
        <v>21</v>
      </c>
      <c r="M85" s="235">
        <f>G85*(1+L85/100)</f>
        <v>0</v>
      </c>
      <c r="N85" s="233">
        <v>0</v>
      </c>
      <c r="O85" s="233">
        <f>ROUND(E85*N85,2)</f>
        <v>0</v>
      </c>
      <c r="P85" s="233">
        <v>0</v>
      </c>
      <c r="Q85" s="233">
        <f>ROUND(E85*P85,2)</f>
        <v>0</v>
      </c>
      <c r="R85" s="235"/>
      <c r="S85" s="235" t="s">
        <v>200</v>
      </c>
      <c r="T85" s="236" t="s">
        <v>185</v>
      </c>
      <c r="U85" s="220">
        <v>0</v>
      </c>
      <c r="V85" s="220">
        <f>ROUND(E85*U85,2)</f>
        <v>0</v>
      </c>
      <c r="W85" s="220"/>
      <c r="X85" s="220" t="s">
        <v>217</v>
      </c>
      <c r="Y85" s="220" t="s">
        <v>187</v>
      </c>
      <c r="Z85" s="209"/>
      <c r="AA85" s="209"/>
      <c r="AB85" s="209"/>
      <c r="AC85" s="209"/>
      <c r="AD85" s="209"/>
      <c r="AE85" s="209"/>
      <c r="AF85" s="209"/>
      <c r="AG85" s="209" t="s">
        <v>357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2" x14ac:dyDescent="0.25">
      <c r="A86" s="216"/>
      <c r="B86" s="217"/>
      <c r="C86" s="244" t="s">
        <v>419</v>
      </c>
      <c r="D86" s="238"/>
      <c r="E86" s="238"/>
      <c r="F86" s="238"/>
      <c r="G86" s="238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190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2" x14ac:dyDescent="0.25">
      <c r="A87" s="216"/>
      <c r="B87" s="217"/>
      <c r="C87" s="245"/>
      <c r="D87" s="240"/>
      <c r="E87" s="240"/>
      <c r="F87" s="240"/>
      <c r="G87" s="24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09"/>
      <c r="AA87" s="209"/>
      <c r="AB87" s="209"/>
      <c r="AC87" s="209"/>
      <c r="AD87" s="209"/>
      <c r="AE87" s="209"/>
      <c r="AF87" s="209"/>
      <c r="AG87" s="209" t="s">
        <v>191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30">
        <v>32</v>
      </c>
      <c r="B88" s="231" t="s">
        <v>426</v>
      </c>
      <c r="C88" s="243" t="s">
        <v>427</v>
      </c>
      <c r="D88" s="232" t="s">
        <v>366</v>
      </c>
      <c r="E88" s="233">
        <v>8</v>
      </c>
      <c r="F88" s="234"/>
      <c r="G88" s="235">
        <f>ROUND(E88*F88,2)</f>
        <v>0</v>
      </c>
      <c r="H88" s="234"/>
      <c r="I88" s="235">
        <f>ROUND(E88*H88,2)</f>
        <v>0</v>
      </c>
      <c r="J88" s="234"/>
      <c r="K88" s="235">
        <f>ROUND(E88*J88,2)</f>
        <v>0</v>
      </c>
      <c r="L88" s="235">
        <v>21</v>
      </c>
      <c r="M88" s="235">
        <f>G88*(1+L88/100)</f>
        <v>0</v>
      </c>
      <c r="N88" s="233">
        <v>0</v>
      </c>
      <c r="O88" s="233">
        <f>ROUND(E88*N88,2)</f>
        <v>0</v>
      </c>
      <c r="P88" s="233">
        <v>0</v>
      </c>
      <c r="Q88" s="233">
        <f>ROUND(E88*P88,2)</f>
        <v>0</v>
      </c>
      <c r="R88" s="235"/>
      <c r="S88" s="235" t="s">
        <v>200</v>
      </c>
      <c r="T88" s="236" t="s">
        <v>185</v>
      </c>
      <c r="U88" s="220">
        <v>0</v>
      </c>
      <c r="V88" s="220">
        <f>ROUND(E88*U88,2)</f>
        <v>0</v>
      </c>
      <c r="W88" s="220"/>
      <c r="X88" s="220" t="s">
        <v>307</v>
      </c>
      <c r="Y88" s="220" t="s">
        <v>187</v>
      </c>
      <c r="Z88" s="209"/>
      <c r="AA88" s="209"/>
      <c r="AB88" s="209"/>
      <c r="AC88" s="209"/>
      <c r="AD88" s="209"/>
      <c r="AE88" s="209"/>
      <c r="AF88" s="209"/>
      <c r="AG88" s="209" t="s">
        <v>378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2" x14ac:dyDescent="0.25">
      <c r="A89" s="216"/>
      <c r="B89" s="217"/>
      <c r="C89" s="244" t="s">
        <v>419</v>
      </c>
      <c r="D89" s="238"/>
      <c r="E89" s="238"/>
      <c r="F89" s="238"/>
      <c r="G89" s="238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09"/>
      <c r="AA89" s="209"/>
      <c r="AB89" s="209"/>
      <c r="AC89" s="209"/>
      <c r="AD89" s="209"/>
      <c r="AE89" s="209"/>
      <c r="AF89" s="209"/>
      <c r="AG89" s="209" t="s">
        <v>190</v>
      </c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2" x14ac:dyDescent="0.25">
      <c r="A90" s="216"/>
      <c r="B90" s="217"/>
      <c r="C90" s="245"/>
      <c r="D90" s="240"/>
      <c r="E90" s="240"/>
      <c r="F90" s="240"/>
      <c r="G90" s="24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191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x14ac:dyDescent="0.25">
      <c r="A91" s="223" t="s">
        <v>179</v>
      </c>
      <c r="B91" s="224" t="s">
        <v>106</v>
      </c>
      <c r="C91" s="242" t="s">
        <v>107</v>
      </c>
      <c r="D91" s="225"/>
      <c r="E91" s="226"/>
      <c r="F91" s="227"/>
      <c r="G91" s="227">
        <f>SUMIF(AG92:AG101,"&lt;&gt;NOR",G92:G101)</f>
        <v>0</v>
      </c>
      <c r="H91" s="227"/>
      <c r="I91" s="227">
        <f>SUM(I92:I101)</f>
        <v>0</v>
      </c>
      <c r="J91" s="227"/>
      <c r="K91" s="227">
        <f>SUM(K92:K101)</f>
        <v>0</v>
      </c>
      <c r="L91" s="227"/>
      <c r="M91" s="227">
        <f>SUM(M92:M101)</f>
        <v>0</v>
      </c>
      <c r="N91" s="226"/>
      <c r="O91" s="226">
        <f>SUM(O92:O101)</f>
        <v>0</v>
      </c>
      <c r="P91" s="226"/>
      <c r="Q91" s="226">
        <f>SUM(Q92:Q101)</f>
        <v>0</v>
      </c>
      <c r="R91" s="227"/>
      <c r="S91" s="227"/>
      <c r="T91" s="228"/>
      <c r="U91" s="222"/>
      <c r="V91" s="222">
        <f>SUM(V92:V101)</f>
        <v>0</v>
      </c>
      <c r="W91" s="222"/>
      <c r="X91" s="222"/>
      <c r="Y91" s="222"/>
      <c r="AG91" t="s">
        <v>180</v>
      </c>
    </row>
    <row r="92" spans="1:60" ht="20.399999999999999" outlineLevel="1" x14ac:dyDescent="0.25">
      <c r="A92" s="230">
        <v>33</v>
      </c>
      <c r="B92" s="231" t="s">
        <v>428</v>
      </c>
      <c r="C92" s="243" t="s">
        <v>429</v>
      </c>
      <c r="D92" s="232" t="s">
        <v>277</v>
      </c>
      <c r="E92" s="233">
        <v>1</v>
      </c>
      <c r="F92" s="234"/>
      <c r="G92" s="235">
        <f>ROUND(E92*F92,2)</f>
        <v>0</v>
      </c>
      <c r="H92" s="234"/>
      <c r="I92" s="235">
        <f>ROUND(E92*H92,2)</f>
        <v>0</v>
      </c>
      <c r="J92" s="234"/>
      <c r="K92" s="235">
        <f>ROUND(E92*J92,2)</f>
        <v>0</v>
      </c>
      <c r="L92" s="235">
        <v>21</v>
      </c>
      <c r="M92" s="235">
        <f>G92*(1+L92/100)</f>
        <v>0</v>
      </c>
      <c r="N92" s="233">
        <v>0</v>
      </c>
      <c r="O92" s="233">
        <f>ROUND(E92*N92,2)</f>
        <v>0</v>
      </c>
      <c r="P92" s="233">
        <v>0</v>
      </c>
      <c r="Q92" s="233">
        <f>ROUND(E92*P92,2)</f>
        <v>0</v>
      </c>
      <c r="R92" s="235"/>
      <c r="S92" s="235" t="s">
        <v>200</v>
      </c>
      <c r="T92" s="236" t="s">
        <v>185</v>
      </c>
      <c r="U92" s="220">
        <v>0</v>
      </c>
      <c r="V92" s="220">
        <f>ROUND(E92*U92,2)</f>
        <v>0</v>
      </c>
      <c r="W92" s="220"/>
      <c r="X92" s="220" t="s">
        <v>217</v>
      </c>
      <c r="Y92" s="220" t="s">
        <v>187</v>
      </c>
      <c r="Z92" s="209"/>
      <c r="AA92" s="209"/>
      <c r="AB92" s="209"/>
      <c r="AC92" s="209"/>
      <c r="AD92" s="209"/>
      <c r="AE92" s="209"/>
      <c r="AF92" s="209"/>
      <c r="AG92" s="209" t="s">
        <v>357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2" x14ac:dyDescent="0.25">
      <c r="A93" s="216"/>
      <c r="B93" s="217"/>
      <c r="C93" s="246"/>
      <c r="D93" s="241"/>
      <c r="E93" s="241"/>
      <c r="F93" s="241"/>
      <c r="G93" s="241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09"/>
      <c r="AA93" s="209"/>
      <c r="AB93" s="209"/>
      <c r="AC93" s="209"/>
      <c r="AD93" s="209"/>
      <c r="AE93" s="209"/>
      <c r="AF93" s="209"/>
      <c r="AG93" s="209" t="s">
        <v>191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ht="20.399999999999999" outlineLevel="1" x14ac:dyDescent="0.25">
      <c r="A94" s="230">
        <v>34</v>
      </c>
      <c r="B94" s="231" t="s">
        <v>430</v>
      </c>
      <c r="C94" s="243" t="s">
        <v>431</v>
      </c>
      <c r="D94" s="232" t="s">
        <v>277</v>
      </c>
      <c r="E94" s="233">
        <v>2</v>
      </c>
      <c r="F94" s="234"/>
      <c r="G94" s="235">
        <f>ROUND(E94*F94,2)</f>
        <v>0</v>
      </c>
      <c r="H94" s="234"/>
      <c r="I94" s="235">
        <f>ROUND(E94*H94,2)</f>
        <v>0</v>
      </c>
      <c r="J94" s="234"/>
      <c r="K94" s="235">
        <f>ROUND(E94*J94,2)</f>
        <v>0</v>
      </c>
      <c r="L94" s="235">
        <v>21</v>
      </c>
      <c r="M94" s="235">
        <f>G94*(1+L94/100)</f>
        <v>0</v>
      </c>
      <c r="N94" s="233">
        <v>0</v>
      </c>
      <c r="O94" s="233">
        <f>ROUND(E94*N94,2)</f>
        <v>0</v>
      </c>
      <c r="P94" s="233">
        <v>0</v>
      </c>
      <c r="Q94" s="233">
        <f>ROUND(E94*P94,2)</f>
        <v>0</v>
      </c>
      <c r="R94" s="235"/>
      <c r="S94" s="235" t="s">
        <v>200</v>
      </c>
      <c r="T94" s="236" t="s">
        <v>185</v>
      </c>
      <c r="U94" s="220">
        <v>0</v>
      </c>
      <c r="V94" s="220">
        <f>ROUND(E94*U94,2)</f>
        <v>0</v>
      </c>
      <c r="W94" s="220"/>
      <c r="X94" s="220" t="s">
        <v>217</v>
      </c>
      <c r="Y94" s="220" t="s">
        <v>187</v>
      </c>
      <c r="Z94" s="209"/>
      <c r="AA94" s="209"/>
      <c r="AB94" s="209"/>
      <c r="AC94" s="209"/>
      <c r="AD94" s="209"/>
      <c r="AE94" s="209"/>
      <c r="AF94" s="209"/>
      <c r="AG94" s="209" t="s">
        <v>357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2" x14ac:dyDescent="0.25">
      <c r="A95" s="216"/>
      <c r="B95" s="217"/>
      <c r="C95" s="246"/>
      <c r="D95" s="241"/>
      <c r="E95" s="241"/>
      <c r="F95" s="241"/>
      <c r="G95" s="241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191</v>
      </c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ht="20.399999999999999" outlineLevel="1" x14ac:dyDescent="0.25">
      <c r="A96" s="230">
        <v>35</v>
      </c>
      <c r="B96" s="231" t="s">
        <v>432</v>
      </c>
      <c r="C96" s="243" t="s">
        <v>433</v>
      </c>
      <c r="D96" s="232" t="s">
        <v>277</v>
      </c>
      <c r="E96" s="233">
        <v>1</v>
      </c>
      <c r="F96" s="234"/>
      <c r="G96" s="235">
        <f>ROUND(E96*F96,2)</f>
        <v>0</v>
      </c>
      <c r="H96" s="234"/>
      <c r="I96" s="235">
        <f>ROUND(E96*H96,2)</f>
        <v>0</v>
      </c>
      <c r="J96" s="234"/>
      <c r="K96" s="235">
        <f>ROUND(E96*J96,2)</f>
        <v>0</v>
      </c>
      <c r="L96" s="235">
        <v>21</v>
      </c>
      <c r="M96" s="235">
        <f>G96*(1+L96/100)</f>
        <v>0</v>
      </c>
      <c r="N96" s="233">
        <v>0</v>
      </c>
      <c r="O96" s="233">
        <f>ROUND(E96*N96,2)</f>
        <v>0</v>
      </c>
      <c r="P96" s="233">
        <v>0</v>
      </c>
      <c r="Q96" s="233">
        <f>ROUND(E96*P96,2)</f>
        <v>0</v>
      </c>
      <c r="R96" s="235"/>
      <c r="S96" s="235" t="s">
        <v>200</v>
      </c>
      <c r="T96" s="236" t="s">
        <v>185</v>
      </c>
      <c r="U96" s="220">
        <v>0</v>
      </c>
      <c r="V96" s="220">
        <f>ROUND(E96*U96,2)</f>
        <v>0</v>
      </c>
      <c r="W96" s="220"/>
      <c r="X96" s="220" t="s">
        <v>217</v>
      </c>
      <c r="Y96" s="220" t="s">
        <v>187</v>
      </c>
      <c r="Z96" s="209"/>
      <c r="AA96" s="209"/>
      <c r="AB96" s="209"/>
      <c r="AC96" s="209"/>
      <c r="AD96" s="209"/>
      <c r="AE96" s="209"/>
      <c r="AF96" s="209"/>
      <c r="AG96" s="209" t="s">
        <v>357</v>
      </c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2" x14ac:dyDescent="0.25">
      <c r="A97" s="216"/>
      <c r="B97" s="217"/>
      <c r="C97" s="246"/>
      <c r="D97" s="241"/>
      <c r="E97" s="241"/>
      <c r="F97" s="241"/>
      <c r="G97" s="241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191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ht="20.399999999999999" outlineLevel="1" x14ac:dyDescent="0.25">
      <c r="A98" s="230">
        <v>36</v>
      </c>
      <c r="B98" s="231" t="s">
        <v>434</v>
      </c>
      <c r="C98" s="243" t="s">
        <v>435</v>
      </c>
      <c r="D98" s="232" t="s">
        <v>277</v>
      </c>
      <c r="E98" s="233">
        <v>1</v>
      </c>
      <c r="F98" s="234"/>
      <c r="G98" s="235">
        <f>ROUND(E98*F98,2)</f>
        <v>0</v>
      </c>
      <c r="H98" s="234"/>
      <c r="I98" s="235">
        <f>ROUND(E98*H98,2)</f>
        <v>0</v>
      </c>
      <c r="J98" s="234"/>
      <c r="K98" s="235">
        <f>ROUND(E98*J98,2)</f>
        <v>0</v>
      </c>
      <c r="L98" s="235">
        <v>21</v>
      </c>
      <c r="M98" s="235">
        <f>G98*(1+L98/100)</f>
        <v>0</v>
      </c>
      <c r="N98" s="233">
        <v>0</v>
      </c>
      <c r="O98" s="233">
        <f>ROUND(E98*N98,2)</f>
        <v>0</v>
      </c>
      <c r="P98" s="233">
        <v>0</v>
      </c>
      <c r="Q98" s="233">
        <f>ROUND(E98*P98,2)</f>
        <v>0</v>
      </c>
      <c r="R98" s="235"/>
      <c r="S98" s="235" t="s">
        <v>200</v>
      </c>
      <c r="T98" s="236" t="s">
        <v>185</v>
      </c>
      <c r="U98" s="220">
        <v>0</v>
      </c>
      <c r="V98" s="220">
        <f>ROUND(E98*U98,2)</f>
        <v>0</v>
      </c>
      <c r="W98" s="220"/>
      <c r="X98" s="220" t="s">
        <v>217</v>
      </c>
      <c r="Y98" s="220" t="s">
        <v>187</v>
      </c>
      <c r="Z98" s="209"/>
      <c r="AA98" s="209"/>
      <c r="AB98" s="209"/>
      <c r="AC98" s="209"/>
      <c r="AD98" s="209"/>
      <c r="AE98" s="209"/>
      <c r="AF98" s="209"/>
      <c r="AG98" s="209" t="s">
        <v>357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2" x14ac:dyDescent="0.25">
      <c r="A99" s="216"/>
      <c r="B99" s="217"/>
      <c r="C99" s="246"/>
      <c r="D99" s="241"/>
      <c r="E99" s="241"/>
      <c r="F99" s="241"/>
      <c r="G99" s="241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191</v>
      </c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1" x14ac:dyDescent="0.25">
      <c r="A100" s="230">
        <v>37</v>
      </c>
      <c r="B100" s="231" t="s">
        <v>436</v>
      </c>
      <c r="C100" s="243" t="s">
        <v>437</v>
      </c>
      <c r="D100" s="232" t="s">
        <v>277</v>
      </c>
      <c r="E100" s="233">
        <v>1</v>
      </c>
      <c r="F100" s="234"/>
      <c r="G100" s="235">
        <f>ROUND(E100*F100,2)</f>
        <v>0</v>
      </c>
      <c r="H100" s="234"/>
      <c r="I100" s="235">
        <f>ROUND(E100*H100,2)</f>
        <v>0</v>
      </c>
      <c r="J100" s="234"/>
      <c r="K100" s="235">
        <f>ROUND(E100*J100,2)</f>
        <v>0</v>
      </c>
      <c r="L100" s="235">
        <v>21</v>
      </c>
      <c r="M100" s="235">
        <f>G100*(1+L100/100)</f>
        <v>0</v>
      </c>
      <c r="N100" s="233">
        <v>0</v>
      </c>
      <c r="O100" s="233">
        <f>ROUND(E100*N100,2)</f>
        <v>0</v>
      </c>
      <c r="P100" s="233">
        <v>0</v>
      </c>
      <c r="Q100" s="233">
        <f>ROUND(E100*P100,2)</f>
        <v>0</v>
      </c>
      <c r="R100" s="235"/>
      <c r="S100" s="235" t="s">
        <v>200</v>
      </c>
      <c r="T100" s="236" t="s">
        <v>185</v>
      </c>
      <c r="U100" s="220">
        <v>0</v>
      </c>
      <c r="V100" s="220">
        <f>ROUND(E100*U100,2)</f>
        <v>0</v>
      </c>
      <c r="W100" s="220"/>
      <c r="X100" s="220" t="s">
        <v>217</v>
      </c>
      <c r="Y100" s="220" t="s">
        <v>187</v>
      </c>
      <c r="Z100" s="209"/>
      <c r="AA100" s="209"/>
      <c r="AB100" s="209"/>
      <c r="AC100" s="209"/>
      <c r="AD100" s="209"/>
      <c r="AE100" s="209"/>
      <c r="AF100" s="209"/>
      <c r="AG100" s="209" t="s">
        <v>357</v>
      </c>
      <c r="AH100" s="209"/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2" x14ac:dyDescent="0.25">
      <c r="A101" s="216"/>
      <c r="B101" s="217"/>
      <c r="C101" s="246"/>
      <c r="D101" s="241"/>
      <c r="E101" s="241"/>
      <c r="F101" s="241"/>
      <c r="G101" s="241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191</v>
      </c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x14ac:dyDescent="0.25">
      <c r="A102" s="223" t="s">
        <v>179</v>
      </c>
      <c r="B102" s="224" t="s">
        <v>115</v>
      </c>
      <c r="C102" s="242" t="s">
        <v>116</v>
      </c>
      <c r="D102" s="225"/>
      <c r="E102" s="226"/>
      <c r="F102" s="227"/>
      <c r="G102" s="227">
        <f>SUMIF(AG103:AG163,"&lt;&gt;NOR",G103:G163)</f>
        <v>0</v>
      </c>
      <c r="H102" s="227"/>
      <c r="I102" s="227">
        <f>SUM(I103:I163)</f>
        <v>0</v>
      </c>
      <c r="J102" s="227"/>
      <c r="K102" s="227">
        <f>SUM(K103:K163)</f>
        <v>0</v>
      </c>
      <c r="L102" s="227"/>
      <c r="M102" s="227">
        <f>SUM(M103:M163)</f>
        <v>0</v>
      </c>
      <c r="N102" s="226"/>
      <c r="O102" s="226">
        <f>SUM(O103:O163)</f>
        <v>0</v>
      </c>
      <c r="P102" s="226"/>
      <c r="Q102" s="226">
        <f>SUM(Q103:Q163)</f>
        <v>0</v>
      </c>
      <c r="R102" s="227"/>
      <c r="S102" s="227"/>
      <c r="T102" s="228"/>
      <c r="U102" s="222"/>
      <c r="V102" s="222">
        <f>SUM(V103:V163)</f>
        <v>0</v>
      </c>
      <c r="W102" s="222"/>
      <c r="X102" s="222"/>
      <c r="Y102" s="222"/>
      <c r="AG102" t="s">
        <v>180</v>
      </c>
    </row>
    <row r="103" spans="1:60" outlineLevel="1" x14ac:dyDescent="0.25">
      <c r="A103" s="230">
        <v>38</v>
      </c>
      <c r="B103" s="231" t="s">
        <v>438</v>
      </c>
      <c r="C103" s="243" t="s">
        <v>439</v>
      </c>
      <c r="D103" s="232" t="s">
        <v>277</v>
      </c>
      <c r="E103" s="233">
        <v>6</v>
      </c>
      <c r="F103" s="234"/>
      <c r="G103" s="235">
        <f>ROUND(E103*F103,2)</f>
        <v>0</v>
      </c>
      <c r="H103" s="234"/>
      <c r="I103" s="235">
        <f>ROUND(E103*H103,2)</f>
        <v>0</v>
      </c>
      <c r="J103" s="234"/>
      <c r="K103" s="235">
        <f>ROUND(E103*J103,2)</f>
        <v>0</v>
      </c>
      <c r="L103" s="235">
        <v>21</v>
      </c>
      <c r="M103" s="235">
        <f>G103*(1+L103/100)</f>
        <v>0</v>
      </c>
      <c r="N103" s="233">
        <v>0</v>
      </c>
      <c r="O103" s="233">
        <f>ROUND(E103*N103,2)</f>
        <v>0</v>
      </c>
      <c r="P103" s="233">
        <v>0</v>
      </c>
      <c r="Q103" s="233">
        <f>ROUND(E103*P103,2)</f>
        <v>0</v>
      </c>
      <c r="R103" s="235"/>
      <c r="S103" s="235" t="s">
        <v>200</v>
      </c>
      <c r="T103" s="236" t="s">
        <v>185</v>
      </c>
      <c r="U103" s="220">
        <v>0</v>
      </c>
      <c r="V103" s="220">
        <f>ROUND(E103*U103,2)</f>
        <v>0</v>
      </c>
      <c r="W103" s="220"/>
      <c r="X103" s="220" t="s">
        <v>217</v>
      </c>
      <c r="Y103" s="220" t="s">
        <v>187</v>
      </c>
      <c r="Z103" s="209"/>
      <c r="AA103" s="209"/>
      <c r="AB103" s="209"/>
      <c r="AC103" s="209"/>
      <c r="AD103" s="209"/>
      <c r="AE103" s="209"/>
      <c r="AF103" s="209"/>
      <c r="AG103" s="209" t="s">
        <v>357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2" x14ac:dyDescent="0.25">
      <c r="A104" s="216"/>
      <c r="B104" s="217"/>
      <c r="C104" s="246"/>
      <c r="D104" s="241"/>
      <c r="E104" s="241"/>
      <c r="F104" s="241"/>
      <c r="G104" s="241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191</v>
      </c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1" x14ac:dyDescent="0.25">
      <c r="A105" s="230">
        <v>39</v>
      </c>
      <c r="B105" s="231" t="s">
        <v>440</v>
      </c>
      <c r="C105" s="243" t="s">
        <v>441</v>
      </c>
      <c r="D105" s="232" t="s">
        <v>277</v>
      </c>
      <c r="E105" s="233">
        <v>2</v>
      </c>
      <c r="F105" s="234"/>
      <c r="G105" s="235">
        <f>ROUND(E105*F105,2)</f>
        <v>0</v>
      </c>
      <c r="H105" s="234"/>
      <c r="I105" s="235">
        <f>ROUND(E105*H105,2)</f>
        <v>0</v>
      </c>
      <c r="J105" s="234"/>
      <c r="K105" s="235">
        <f>ROUND(E105*J105,2)</f>
        <v>0</v>
      </c>
      <c r="L105" s="235">
        <v>21</v>
      </c>
      <c r="M105" s="235">
        <f>G105*(1+L105/100)</f>
        <v>0</v>
      </c>
      <c r="N105" s="233">
        <v>0</v>
      </c>
      <c r="O105" s="233">
        <f>ROUND(E105*N105,2)</f>
        <v>0</v>
      </c>
      <c r="P105" s="233">
        <v>0</v>
      </c>
      <c r="Q105" s="233">
        <f>ROUND(E105*P105,2)</f>
        <v>0</v>
      </c>
      <c r="R105" s="235"/>
      <c r="S105" s="235" t="s">
        <v>200</v>
      </c>
      <c r="T105" s="236" t="s">
        <v>185</v>
      </c>
      <c r="U105" s="220">
        <v>0</v>
      </c>
      <c r="V105" s="220">
        <f>ROUND(E105*U105,2)</f>
        <v>0</v>
      </c>
      <c r="W105" s="220"/>
      <c r="X105" s="220" t="s">
        <v>217</v>
      </c>
      <c r="Y105" s="220" t="s">
        <v>187</v>
      </c>
      <c r="Z105" s="209"/>
      <c r="AA105" s="209"/>
      <c r="AB105" s="209"/>
      <c r="AC105" s="209"/>
      <c r="AD105" s="209"/>
      <c r="AE105" s="209"/>
      <c r="AF105" s="209"/>
      <c r="AG105" s="209" t="s">
        <v>357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2" x14ac:dyDescent="0.25">
      <c r="A106" s="216"/>
      <c r="B106" s="217"/>
      <c r="C106" s="246"/>
      <c r="D106" s="241"/>
      <c r="E106" s="241"/>
      <c r="F106" s="241"/>
      <c r="G106" s="241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191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1" x14ac:dyDescent="0.25">
      <c r="A107" s="230">
        <v>40</v>
      </c>
      <c r="B107" s="231" t="s">
        <v>442</v>
      </c>
      <c r="C107" s="243" t="s">
        <v>443</v>
      </c>
      <c r="D107" s="232" t="s">
        <v>277</v>
      </c>
      <c r="E107" s="233">
        <v>2</v>
      </c>
      <c r="F107" s="234"/>
      <c r="G107" s="235">
        <f>ROUND(E107*F107,2)</f>
        <v>0</v>
      </c>
      <c r="H107" s="234"/>
      <c r="I107" s="235">
        <f>ROUND(E107*H107,2)</f>
        <v>0</v>
      </c>
      <c r="J107" s="234"/>
      <c r="K107" s="235">
        <f>ROUND(E107*J107,2)</f>
        <v>0</v>
      </c>
      <c r="L107" s="235">
        <v>21</v>
      </c>
      <c r="M107" s="235">
        <f>G107*(1+L107/100)</f>
        <v>0</v>
      </c>
      <c r="N107" s="233">
        <v>0</v>
      </c>
      <c r="O107" s="233">
        <f>ROUND(E107*N107,2)</f>
        <v>0</v>
      </c>
      <c r="P107" s="233">
        <v>0</v>
      </c>
      <c r="Q107" s="233">
        <f>ROUND(E107*P107,2)</f>
        <v>0</v>
      </c>
      <c r="R107" s="235"/>
      <c r="S107" s="235" t="s">
        <v>200</v>
      </c>
      <c r="T107" s="236" t="s">
        <v>185</v>
      </c>
      <c r="U107" s="220">
        <v>0</v>
      </c>
      <c r="V107" s="220">
        <f>ROUND(E107*U107,2)</f>
        <v>0</v>
      </c>
      <c r="W107" s="220"/>
      <c r="X107" s="220" t="s">
        <v>217</v>
      </c>
      <c r="Y107" s="220" t="s">
        <v>187</v>
      </c>
      <c r="Z107" s="209"/>
      <c r="AA107" s="209"/>
      <c r="AB107" s="209"/>
      <c r="AC107" s="209"/>
      <c r="AD107" s="209"/>
      <c r="AE107" s="209"/>
      <c r="AF107" s="209"/>
      <c r="AG107" s="209" t="s">
        <v>357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2" x14ac:dyDescent="0.25">
      <c r="A108" s="216"/>
      <c r="B108" s="217"/>
      <c r="C108" s="246"/>
      <c r="D108" s="241"/>
      <c r="E108" s="241"/>
      <c r="F108" s="241"/>
      <c r="G108" s="241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09"/>
      <c r="AA108" s="209"/>
      <c r="AB108" s="209"/>
      <c r="AC108" s="209"/>
      <c r="AD108" s="209"/>
      <c r="AE108" s="209"/>
      <c r="AF108" s="209"/>
      <c r="AG108" s="209" t="s">
        <v>191</v>
      </c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1" x14ac:dyDescent="0.25">
      <c r="A109" s="230">
        <v>41</v>
      </c>
      <c r="B109" s="231" t="s">
        <v>444</v>
      </c>
      <c r="C109" s="243" t="s">
        <v>445</v>
      </c>
      <c r="D109" s="232" t="s">
        <v>277</v>
      </c>
      <c r="E109" s="233">
        <v>2</v>
      </c>
      <c r="F109" s="234"/>
      <c r="G109" s="235">
        <f>ROUND(E109*F109,2)</f>
        <v>0</v>
      </c>
      <c r="H109" s="234"/>
      <c r="I109" s="235">
        <f>ROUND(E109*H109,2)</f>
        <v>0</v>
      </c>
      <c r="J109" s="234"/>
      <c r="K109" s="235">
        <f>ROUND(E109*J109,2)</f>
        <v>0</v>
      </c>
      <c r="L109" s="235">
        <v>21</v>
      </c>
      <c r="M109" s="235">
        <f>G109*(1+L109/100)</f>
        <v>0</v>
      </c>
      <c r="N109" s="233">
        <v>0</v>
      </c>
      <c r="O109" s="233">
        <f>ROUND(E109*N109,2)</f>
        <v>0</v>
      </c>
      <c r="P109" s="233">
        <v>0</v>
      </c>
      <c r="Q109" s="233">
        <f>ROUND(E109*P109,2)</f>
        <v>0</v>
      </c>
      <c r="R109" s="235"/>
      <c r="S109" s="235" t="s">
        <v>200</v>
      </c>
      <c r="T109" s="236" t="s">
        <v>185</v>
      </c>
      <c r="U109" s="220">
        <v>0</v>
      </c>
      <c r="V109" s="220">
        <f>ROUND(E109*U109,2)</f>
        <v>0</v>
      </c>
      <c r="W109" s="220"/>
      <c r="X109" s="220" t="s">
        <v>217</v>
      </c>
      <c r="Y109" s="220" t="s">
        <v>187</v>
      </c>
      <c r="Z109" s="209"/>
      <c r="AA109" s="209"/>
      <c r="AB109" s="209"/>
      <c r="AC109" s="209"/>
      <c r="AD109" s="209"/>
      <c r="AE109" s="209"/>
      <c r="AF109" s="209"/>
      <c r="AG109" s="209" t="s">
        <v>357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2" x14ac:dyDescent="0.25">
      <c r="A110" s="216"/>
      <c r="B110" s="217"/>
      <c r="C110" s="246"/>
      <c r="D110" s="241"/>
      <c r="E110" s="241"/>
      <c r="F110" s="241"/>
      <c r="G110" s="241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09"/>
      <c r="AA110" s="209"/>
      <c r="AB110" s="209"/>
      <c r="AC110" s="209"/>
      <c r="AD110" s="209"/>
      <c r="AE110" s="209"/>
      <c r="AF110" s="209"/>
      <c r="AG110" s="209" t="s">
        <v>191</v>
      </c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1" x14ac:dyDescent="0.25">
      <c r="A111" s="230">
        <v>42</v>
      </c>
      <c r="B111" s="231" t="s">
        <v>446</v>
      </c>
      <c r="C111" s="243" t="s">
        <v>447</v>
      </c>
      <c r="D111" s="232" t="s">
        <v>277</v>
      </c>
      <c r="E111" s="233">
        <v>2</v>
      </c>
      <c r="F111" s="234"/>
      <c r="G111" s="235">
        <f>ROUND(E111*F111,2)</f>
        <v>0</v>
      </c>
      <c r="H111" s="234"/>
      <c r="I111" s="235">
        <f>ROUND(E111*H111,2)</f>
        <v>0</v>
      </c>
      <c r="J111" s="234"/>
      <c r="K111" s="235">
        <f>ROUND(E111*J111,2)</f>
        <v>0</v>
      </c>
      <c r="L111" s="235">
        <v>21</v>
      </c>
      <c r="M111" s="235">
        <f>G111*(1+L111/100)</f>
        <v>0</v>
      </c>
      <c r="N111" s="233">
        <v>0</v>
      </c>
      <c r="O111" s="233">
        <f>ROUND(E111*N111,2)</f>
        <v>0</v>
      </c>
      <c r="P111" s="233">
        <v>0</v>
      </c>
      <c r="Q111" s="233">
        <f>ROUND(E111*P111,2)</f>
        <v>0</v>
      </c>
      <c r="R111" s="235"/>
      <c r="S111" s="235" t="s">
        <v>200</v>
      </c>
      <c r="T111" s="236" t="s">
        <v>185</v>
      </c>
      <c r="U111" s="220">
        <v>0</v>
      </c>
      <c r="V111" s="220">
        <f>ROUND(E111*U111,2)</f>
        <v>0</v>
      </c>
      <c r="W111" s="220"/>
      <c r="X111" s="220" t="s">
        <v>217</v>
      </c>
      <c r="Y111" s="220" t="s">
        <v>187</v>
      </c>
      <c r="Z111" s="209"/>
      <c r="AA111" s="209"/>
      <c r="AB111" s="209"/>
      <c r="AC111" s="209"/>
      <c r="AD111" s="209"/>
      <c r="AE111" s="209"/>
      <c r="AF111" s="209"/>
      <c r="AG111" s="209" t="s">
        <v>357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2" x14ac:dyDescent="0.25">
      <c r="A112" s="216"/>
      <c r="B112" s="217"/>
      <c r="C112" s="246"/>
      <c r="D112" s="241"/>
      <c r="E112" s="241"/>
      <c r="F112" s="241"/>
      <c r="G112" s="241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191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30">
        <v>43</v>
      </c>
      <c r="B113" s="231" t="s">
        <v>448</v>
      </c>
      <c r="C113" s="243" t="s">
        <v>449</v>
      </c>
      <c r="D113" s="232" t="s">
        <v>277</v>
      </c>
      <c r="E113" s="233">
        <v>8</v>
      </c>
      <c r="F113" s="234"/>
      <c r="G113" s="235">
        <f>ROUND(E113*F113,2)</f>
        <v>0</v>
      </c>
      <c r="H113" s="234"/>
      <c r="I113" s="235">
        <f>ROUND(E113*H113,2)</f>
        <v>0</v>
      </c>
      <c r="J113" s="234"/>
      <c r="K113" s="235">
        <f>ROUND(E113*J113,2)</f>
        <v>0</v>
      </c>
      <c r="L113" s="235">
        <v>21</v>
      </c>
      <c r="M113" s="235">
        <f>G113*(1+L113/100)</f>
        <v>0</v>
      </c>
      <c r="N113" s="233">
        <v>0</v>
      </c>
      <c r="O113" s="233">
        <f>ROUND(E113*N113,2)</f>
        <v>0</v>
      </c>
      <c r="P113" s="233">
        <v>0</v>
      </c>
      <c r="Q113" s="233">
        <f>ROUND(E113*P113,2)</f>
        <v>0</v>
      </c>
      <c r="R113" s="235"/>
      <c r="S113" s="235" t="s">
        <v>200</v>
      </c>
      <c r="T113" s="236" t="s">
        <v>185</v>
      </c>
      <c r="U113" s="220">
        <v>0</v>
      </c>
      <c r="V113" s="220">
        <f>ROUND(E113*U113,2)</f>
        <v>0</v>
      </c>
      <c r="W113" s="220"/>
      <c r="X113" s="220" t="s">
        <v>217</v>
      </c>
      <c r="Y113" s="220" t="s">
        <v>187</v>
      </c>
      <c r="Z113" s="209"/>
      <c r="AA113" s="209"/>
      <c r="AB113" s="209"/>
      <c r="AC113" s="209"/>
      <c r="AD113" s="209"/>
      <c r="AE113" s="209"/>
      <c r="AF113" s="209"/>
      <c r="AG113" s="209" t="s">
        <v>357</v>
      </c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2" x14ac:dyDescent="0.25">
      <c r="A114" s="216"/>
      <c r="B114" s="217"/>
      <c r="C114" s="246"/>
      <c r="D114" s="241"/>
      <c r="E114" s="241"/>
      <c r="F114" s="241"/>
      <c r="G114" s="241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191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1" x14ac:dyDescent="0.25">
      <c r="A115" s="230">
        <v>44</v>
      </c>
      <c r="B115" s="231" t="s">
        <v>450</v>
      </c>
      <c r="C115" s="243" t="s">
        <v>451</v>
      </c>
      <c r="D115" s="232" t="s">
        <v>277</v>
      </c>
      <c r="E115" s="233">
        <v>9</v>
      </c>
      <c r="F115" s="234"/>
      <c r="G115" s="235">
        <f>ROUND(E115*F115,2)</f>
        <v>0</v>
      </c>
      <c r="H115" s="234"/>
      <c r="I115" s="235">
        <f>ROUND(E115*H115,2)</f>
        <v>0</v>
      </c>
      <c r="J115" s="234"/>
      <c r="K115" s="235">
        <f>ROUND(E115*J115,2)</f>
        <v>0</v>
      </c>
      <c r="L115" s="235">
        <v>21</v>
      </c>
      <c r="M115" s="235">
        <f>G115*(1+L115/100)</f>
        <v>0</v>
      </c>
      <c r="N115" s="233">
        <v>0</v>
      </c>
      <c r="O115" s="233">
        <f>ROUND(E115*N115,2)</f>
        <v>0</v>
      </c>
      <c r="P115" s="233">
        <v>0</v>
      </c>
      <c r="Q115" s="233">
        <f>ROUND(E115*P115,2)</f>
        <v>0</v>
      </c>
      <c r="R115" s="235"/>
      <c r="S115" s="235" t="s">
        <v>200</v>
      </c>
      <c r="T115" s="236" t="s">
        <v>185</v>
      </c>
      <c r="U115" s="220">
        <v>0</v>
      </c>
      <c r="V115" s="220">
        <f>ROUND(E115*U115,2)</f>
        <v>0</v>
      </c>
      <c r="W115" s="220"/>
      <c r="X115" s="220" t="s">
        <v>217</v>
      </c>
      <c r="Y115" s="220" t="s">
        <v>187</v>
      </c>
      <c r="Z115" s="209"/>
      <c r="AA115" s="209"/>
      <c r="AB115" s="209"/>
      <c r="AC115" s="209"/>
      <c r="AD115" s="209"/>
      <c r="AE115" s="209"/>
      <c r="AF115" s="209"/>
      <c r="AG115" s="209" t="s">
        <v>357</v>
      </c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2" x14ac:dyDescent="0.25">
      <c r="A116" s="216"/>
      <c r="B116" s="217"/>
      <c r="C116" s="246"/>
      <c r="D116" s="241"/>
      <c r="E116" s="241"/>
      <c r="F116" s="241"/>
      <c r="G116" s="241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09"/>
      <c r="AA116" s="209"/>
      <c r="AB116" s="209"/>
      <c r="AC116" s="209"/>
      <c r="AD116" s="209"/>
      <c r="AE116" s="209"/>
      <c r="AF116" s="209"/>
      <c r="AG116" s="209" t="s">
        <v>191</v>
      </c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1" x14ac:dyDescent="0.25">
      <c r="A117" s="230">
        <v>45</v>
      </c>
      <c r="B117" s="231" t="s">
        <v>452</v>
      </c>
      <c r="C117" s="243" t="s">
        <v>386</v>
      </c>
      <c r="D117" s="232" t="s">
        <v>277</v>
      </c>
      <c r="E117" s="233">
        <v>1</v>
      </c>
      <c r="F117" s="234"/>
      <c r="G117" s="235">
        <f>ROUND(E117*F117,2)</f>
        <v>0</v>
      </c>
      <c r="H117" s="234"/>
      <c r="I117" s="235">
        <f>ROUND(E117*H117,2)</f>
        <v>0</v>
      </c>
      <c r="J117" s="234"/>
      <c r="K117" s="235">
        <f>ROUND(E117*J117,2)</f>
        <v>0</v>
      </c>
      <c r="L117" s="235">
        <v>21</v>
      </c>
      <c r="M117" s="235">
        <f>G117*(1+L117/100)</f>
        <v>0</v>
      </c>
      <c r="N117" s="233">
        <v>0</v>
      </c>
      <c r="O117" s="233">
        <f>ROUND(E117*N117,2)</f>
        <v>0</v>
      </c>
      <c r="P117" s="233">
        <v>0</v>
      </c>
      <c r="Q117" s="233">
        <f>ROUND(E117*P117,2)</f>
        <v>0</v>
      </c>
      <c r="R117" s="235"/>
      <c r="S117" s="235" t="s">
        <v>200</v>
      </c>
      <c r="T117" s="236" t="s">
        <v>185</v>
      </c>
      <c r="U117" s="220">
        <v>0</v>
      </c>
      <c r="V117" s="220">
        <f>ROUND(E117*U117,2)</f>
        <v>0</v>
      </c>
      <c r="W117" s="220"/>
      <c r="X117" s="220" t="s">
        <v>217</v>
      </c>
      <c r="Y117" s="220" t="s">
        <v>187</v>
      </c>
      <c r="Z117" s="209"/>
      <c r="AA117" s="209"/>
      <c r="AB117" s="209"/>
      <c r="AC117" s="209"/>
      <c r="AD117" s="209"/>
      <c r="AE117" s="209"/>
      <c r="AF117" s="209"/>
      <c r="AG117" s="209" t="s">
        <v>357</v>
      </c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2" x14ac:dyDescent="0.25">
      <c r="A118" s="216"/>
      <c r="B118" s="217"/>
      <c r="C118" s="246"/>
      <c r="D118" s="241"/>
      <c r="E118" s="241"/>
      <c r="F118" s="241"/>
      <c r="G118" s="241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09"/>
      <c r="AA118" s="209"/>
      <c r="AB118" s="209"/>
      <c r="AC118" s="209"/>
      <c r="AD118" s="209"/>
      <c r="AE118" s="209"/>
      <c r="AF118" s="209"/>
      <c r="AG118" s="209" t="s">
        <v>191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1" x14ac:dyDescent="0.25">
      <c r="A119" s="230">
        <v>46</v>
      </c>
      <c r="B119" s="231" t="s">
        <v>453</v>
      </c>
      <c r="C119" s="243" t="s">
        <v>454</v>
      </c>
      <c r="D119" s="232" t="s">
        <v>277</v>
      </c>
      <c r="E119" s="233">
        <v>21</v>
      </c>
      <c r="F119" s="234"/>
      <c r="G119" s="235">
        <f>ROUND(E119*F119,2)</f>
        <v>0</v>
      </c>
      <c r="H119" s="234"/>
      <c r="I119" s="235">
        <f>ROUND(E119*H119,2)</f>
        <v>0</v>
      </c>
      <c r="J119" s="234"/>
      <c r="K119" s="235">
        <f>ROUND(E119*J119,2)</f>
        <v>0</v>
      </c>
      <c r="L119" s="235">
        <v>21</v>
      </c>
      <c r="M119" s="235">
        <f>G119*(1+L119/100)</f>
        <v>0</v>
      </c>
      <c r="N119" s="233">
        <v>0</v>
      </c>
      <c r="O119" s="233">
        <f>ROUND(E119*N119,2)</f>
        <v>0</v>
      </c>
      <c r="P119" s="233">
        <v>0</v>
      </c>
      <c r="Q119" s="233">
        <f>ROUND(E119*P119,2)</f>
        <v>0</v>
      </c>
      <c r="R119" s="235"/>
      <c r="S119" s="235" t="s">
        <v>200</v>
      </c>
      <c r="T119" s="236" t="s">
        <v>185</v>
      </c>
      <c r="U119" s="220">
        <v>0</v>
      </c>
      <c r="V119" s="220">
        <f>ROUND(E119*U119,2)</f>
        <v>0</v>
      </c>
      <c r="W119" s="220"/>
      <c r="X119" s="220" t="s">
        <v>217</v>
      </c>
      <c r="Y119" s="220" t="s">
        <v>187</v>
      </c>
      <c r="Z119" s="209"/>
      <c r="AA119" s="209"/>
      <c r="AB119" s="209"/>
      <c r="AC119" s="209"/>
      <c r="AD119" s="209"/>
      <c r="AE119" s="209"/>
      <c r="AF119" s="209"/>
      <c r="AG119" s="209" t="s">
        <v>357</v>
      </c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2" x14ac:dyDescent="0.25">
      <c r="A120" s="216"/>
      <c r="B120" s="217"/>
      <c r="C120" s="246"/>
      <c r="D120" s="241"/>
      <c r="E120" s="241"/>
      <c r="F120" s="241"/>
      <c r="G120" s="241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191</v>
      </c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1" x14ac:dyDescent="0.25">
      <c r="A121" s="230">
        <v>47</v>
      </c>
      <c r="B121" s="231" t="s">
        <v>455</v>
      </c>
      <c r="C121" s="243" t="s">
        <v>456</v>
      </c>
      <c r="D121" s="232" t="s">
        <v>277</v>
      </c>
      <c r="E121" s="233">
        <v>3</v>
      </c>
      <c r="F121" s="234"/>
      <c r="G121" s="235">
        <f>ROUND(E121*F121,2)</f>
        <v>0</v>
      </c>
      <c r="H121" s="234"/>
      <c r="I121" s="235">
        <f>ROUND(E121*H121,2)</f>
        <v>0</v>
      </c>
      <c r="J121" s="234"/>
      <c r="K121" s="235">
        <f>ROUND(E121*J121,2)</f>
        <v>0</v>
      </c>
      <c r="L121" s="235">
        <v>21</v>
      </c>
      <c r="M121" s="235">
        <f>G121*(1+L121/100)</f>
        <v>0</v>
      </c>
      <c r="N121" s="233">
        <v>0</v>
      </c>
      <c r="O121" s="233">
        <f>ROUND(E121*N121,2)</f>
        <v>0</v>
      </c>
      <c r="P121" s="233">
        <v>0</v>
      </c>
      <c r="Q121" s="233">
        <f>ROUND(E121*P121,2)</f>
        <v>0</v>
      </c>
      <c r="R121" s="235"/>
      <c r="S121" s="235" t="s">
        <v>200</v>
      </c>
      <c r="T121" s="236" t="s">
        <v>185</v>
      </c>
      <c r="U121" s="220">
        <v>0</v>
      </c>
      <c r="V121" s="220">
        <f>ROUND(E121*U121,2)</f>
        <v>0</v>
      </c>
      <c r="W121" s="220"/>
      <c r="X121" s="220" t="s">
        <v>217</v>
      </c>
      <c r="Y121" s="220" t="s">
        <v>187</v>
      </c>
      <c r="Z121" s="209"/>
      <c r="AA121" s="209"/>
      <c r="AB121" s="209"/>
      <c r="AC121" s="209"/>
      <c r="AD121" s="209"/>
      <c r="AE121" s="209"/>
      <c r="AF121" s="209"/>
      <c r="AG121" s="209" t="s">
        <v>357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2" x14ac:dyDescent="0.25">
      <c r="A122" s="216"/>
      <c r="B122" s="217"/>
      <c r="C122" s="246"/>
      <c r="D122" s="241"/>
      <c r="E122" s="241"/>
      <c r="F122" s="241"/>
      <c r="G122" s="241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09"/>
      <c r="AA122" s="209"/>
      <c r="AB122" s="209"/>
      <c r="AC122" s="209"/>
      <c r="AD122" s="209"/>
      <c r="AE122" s="209"/>
      <c r="AF122" s="209"/>
      <c r="AG122" s="209" t="s">
        <v>191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1" x14ac:dyDescent="0.25">
      <c r="A123" s="230">
        <v>48</v>
      </c>
      <c r="B123" s="231" t="s">
        <v>457</v>
      </c>
      <c r="C123" s="243" t="s">
        <v>458</v>
      </c>
      <c r="D123" s="232" t="s">
        <v>277</v>
      </c>
      <c r="E123" s="233">
        <v>2</v>
      </c>
      <c r="F123" s="234"/>
      <c r="G123" s="235">
        <f>ROUND(E123*F123,2)</f>
        <v>0</v>
      </c>
      <c r="H123" s="234"/>
      <c r="I123" s="235">
        <f>ROUND(E123*H123,2)</f>
        <v>0</v>
      </c>
      <c r="J123" s="234"/>
      <c r="K123" s="235">
        <f>ROUND(E123*J123,2)</f>
        <v>0</v>
      </c>
      <c r="L123" s="235">
        <v>21</v>
      </c>
      <c r="M123" s="235">
        <f>G123*(1+L123/100)</f>
        <v>0</v>
      </c>
      <c r="N123" s="233">
        <v>0</v>
      </c>
      <c r="O123" s="233">
        <f>ROUND(E123*N123,2)</f>
        <v>0</v>
      </c>
      <c r="P123" s="233">
        <v>0</v>
      </c>
      <c r="Q123" s="233">
        <f>ROUND(E123*P123,2)</f>
        <v>0</v>
      </c>
      <c r="R123" s="235"/>
      <c r="S123" s="235" t="s">
        <v>200</v>
      </c>
      <c r="T123" s="236" t="s">
        <v>185</v>
      </c>
      <c r="U123" s="220">
        <v>0</v>
      </c>
      <c r="V123" s="220">
        <f>ROUND(E123*U123,2)</f>
        <v>0</v>
      </c>
      <c r="W123" s="220"/>
      <c r="X123" s="220" t="s">
        <v>217</v>
      </c>
      <c r="Y123" s="220" t="s">
        <v>187</v>
      </c>
      <c r="Z123" s="209"/>
      <c r="AA123" s="209"/>
      <c r="AB123" s="209"/>
      <c r="AC123" s="209"/>
      <c r="AD123" s="209"/>
      <c r="AE123" s="209"/>
      <c r="AF123" s="209"/>
      <c r="AG123" s="209" t="s">
        <v>357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2" x14ac:dyDescent="0.25">
      <c r="A124" s="216"/>
      <c r="B124" s="217"/>
      <c r="C124" s="246"/>
      <c r="D124" s="241"/>
      <c r="E124" s="241"/>
      <c r="F124" s="241"/>
      <c r="G124" s="241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191</v>
      </c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1" x14ac:dyDescent="0.25">
      <c r="A125" s="230">
        <v>49</v>
      </c>
      <c r="B125" s="231" t="s">
        <v>459</v>
      </c>
      <c r="C125" s="243" t="s">
        <v>460</v>
      </c>
      <c r="D125" s="232" t="s">
        <v>277</v>
      </c>
      <c r="E125" s="233">
        <v>1</v>
      </c>
      <c r="F125" s="234"/>
      <c r="G125" s="235">
        <f>ROUND(E125*F125,2)</f>
        <v>0</v>
      </c>
      <c r="H125" s="234"/>
      <c r="I125" s="235">
        <f>ROUND(E125*H125,2)</f>
        <v>0</v>
      </c>
      <c r="J125" s="234"/>
      <c r="K125" s="235">
        <f>ROUND(E125*J125,2)</f>
        <v>0</v>
      </c>
      <c r="L125" s="235">
        <v>21</v>
      </c>
      <c r="M125" s="235">
        <f>G125*(1+L125/100)</f>
        <v>0</v>
      </c>
      <c r="N125" s="233">
        <v>0</v>
      </c>
      <c r="O125" s="233">
        <f>ROUND(E125*N125,2)</f>
        <v>0</v>
      </c>
      <c r="P125" s="233">
        <v>0</v>
      </c>
      <c r="Q125" s="233">
        <f>ROUND(E125*P125,2)</f>
        <v>0</v>
      </c>
      <c r="R125" s="235"/>
      <c r="S125" s="235" t="s">
        <v>200</v>
      </c>
      <c r="T125" s="236" t="s">
        <v>185</v>
      </c>
      <c r="U125" s="220">
        <v>0</v>
      </c>
      <c r="V125" s="220">
        <f>ROUND(E125*U125,2)</f>
        <v>0</v>
      </c>
      <c r="W125" s="220"/>
      <c r="X125" s="220" t="s">
        <v>217</v>
      </c>
      <c r="Y125" s="220" t="s">
        <v>187</v>
      </c>
      <c r="Z125" s="209"/>
      <c r="AA125" s="209"/>
      <c r="AB125" s="209"/>
      <c r="AC125" s="209"/>
      <c r="AD125" s="209"/>
      <c r="AE125" s="209"/>
      <c r="AF125" s="209"/>
      <c r="AG125" s="209" t="s">
        <v>357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2" x14ac:dyDescent="0.25">
      <c r="A126" s="216"/>
      <c r="B126" s="217"/>
      <c r="C126" s="246"/>
      <c r="D126" s="241"/>
      <c r="E126" s="241"/>
      <c r="F126" s="241"/>
      <c r="G126" s="241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09"/>
      <c r="AA126" s="209"/>
      <c r="AB126" s="209"/>
      <c r="AC126" s="209"/>
      <c r="AD126" s="209"/>
      <c r="AE126" s="209"/>
      <c r="AF126" s="209"/>
      <c r="AG126" s="209" t="s">
        <v>191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1" x14ac:dyDescent="0.25">
      <c r="A127" s="230">
        <v>50</v>
      </c>
      <c r="B127" s="231" t="s">
        <v>461</v>
      </c>
      <c r="C127" s="243" t="s">
        <v>462</v>
      </c>
      <c r="D127" s="232" t="s">
        <v>277</v>
      </c>
      <c r="E127" s="233">
        <v>2</v>
      </c>
      <c r="F127" s="234"/>
      <c r="G127" s="235">
        <f>ROUND(E127*F127,2)</f>
        <v>0</v>
      </c>
      <c r="H127" s="234"/>
      <c r="I127" s="235">
        <f>ROUND(E127*H127,2)</f>
        <v>0</v>
      </c>
      <c r="J127" s="234"/>
      <c r="K127" s="235">
        <f>ROUND(E127*J127,2)</f>
        <v>0</v>
      </c>
      <c r="L127" s="235">
        <v>21</v>
      </c>
      <c r="M127" s="235">
        <f>G127*(1+L127/100)</f>
        <v>0</v>
      </c>
      <c r="N127" s="233">
        <v>0</v>
      </c>
      <c r="O127" s="233">
        <f>ROUND(E127*N127,2)</f>
        <v>0</v>
      </c>
      <c r="P127" s="233">
        <v>0</v>
      </c>
      <c r="Q127" s="233">
        <f>ROUND(E127*P127,2)</f>
        <v>0</v>
      </c>
      <c r="R127" s="235"/>
      <c r="S127" s="235" t="s">
        <v>200</v>
      </c>
      <c r="T127" s="236" t="s">
        <v>185</v>
      </c>
      <c r="U127" s="220">
        <v>0</v>
      </c>
      <c r="V127" s="220">
        <f>ROUND(E127*U127,2)</f>
        <v>0</v>
      </c>
      <c r="W127" s="220"/>
      <c r="X127" s="220" t="s">
        <v>217</v>
      </c>
      <c r="Y127" s="220" t="s">
        <v>187</v>
      </c>
      <c r="Z127" s="209"/>
      <c r="AA127" s="209"/>
      <c r="AB127" s="209"/>
      <c r="AC127" s="209"/>
      <c r="AD127" s="209"/>
      <c r="AE127" s="209"/>
      <c r="AF127" s="209"/>
      <c r="AG127" s="209" t="s">
        <v>357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2" x14ac:dyDescent="0.25">
      <c r="A128" s="216"/>
      <c r="B128" s="217"/>
      <c r="C128" s="246"/>
      <c r="D128" s="241"/>
      <c r="E128" s="241"/>
      <c r="F128" s="241"/>
      <c r="G128" s="241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09"/>
      <c r="AA128" s="209"/>
      <c r="AB128" s="209"/>
      <c r="AC128" s="209"/>
      <c r="AD128" s="209"/>
      <c r="AE128" s="209"/>
      <c r="AF128" s="209"/>
      <c r="AG128" s="209" t="s">
        <v>191</v>
      </c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1" x14ac:dyDescent="0.25">
      <c r="A129" s="230">
        <v>51</v>
      </c>
      <c r="B129" s="231" t="s">
        <v>463</v>
      </c>
      <c r="C129" s="243" t="s">
        <v>464</v>
      </c>
      <c r="D129" s="232" t="s">
        <v>277</v>
      </c>
      <c r="E129" s="233">
        <v>6</v>
      </c>
      <c r="F129" s="234"/>
      <c r="G129" s="235">
        <f>ROUND(E129*F129,2)</f>
        <v>0</v>
      </c>
      <c r="H129" s="234"/>
      <c r="I129" s="235">
        <f>ROUND(E129*H129,2)</f>
        <v>0</v>
      </c>
      <c r="J129" s="234"/>
      <c r="K129" s="235">
        <f>ROUND(E129*J129,2)</f>
        <v>0</v>
      </c>
      <c r="L129" s="235">
        <v>21</v>
      </c>
      <c r="M129" s="235">
        <f>G129*(1+L129/100)</f>
        <v>0</v>
      </c>
      <c r="N129" s="233">
        <v>0</v>
      </c>
      <c r="O129" s="233">
        <f>ROUND(E129*N129,2)</f>
        <v>0</v>
      </c>
      <c r="P129" s="233">
        <v>0</v>
      </c>
      <c r="Q129" s="233">
        <f>ROUND(E129*P129,2)</f>
        <v>0</v>
      </c>
      <c r="R129" s="235"/>
      <c r="S129" s="235" t="s">
        <v>200</v>
      </c>
      <c r="T129" s="236" t="s">
        <v>185</v>
      </c>
      <c r="U129" s="220">
        <v>0</v>
      </c>
      <c r="V129" s="220">
        <f>ROUND(E129*U129,2)</f>
        <v>0</v>
      </c>
      <c r="W129" s="220"/>
      <c r="X129" s="220" t="s">
        <v>217</v>
      </c>
      <c r="Y129" s="220" t="s">
        <v>187</v>
      </c>
      <c r="Z129" s="209"/>
      <c r="AA129" s="209"/>
      <c r="AB129" s="209"/>
      <c r="AC129" s="209"/>
      <c r="AD129" s="209"/>
      <c r="AE129" s="209"/>
      <c r="AF129" s="209"/>
      <c r="AG129" s="209" t="s">
        <v>357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2" x14ac:dyDescent="0.25">
      <c r="A130" s="216"/>
      <c r="B130" s="217"/>
      <c r="C130" s="246"/>
      <c r="D130" s="241"/>
      <c r="E130" s="241"/>
      <c r="F130" s="241"/>
      <c r="G130" s="241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09"/>
      <c r="AA130" s="209"/>
      <c r="AB130" s="209"/>
      <c r="AC130" s="209"/>
      <c r="AD130" s="209"/>
      <c r="AE130" s="209"/>
      <c r="AF130" s="209"/>
      <c r="AG130" s="209" t="s">
        <v>191</v>
      </c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1" x14ac:dyDescent="0.25">
      <c r="A131" s="230">
        <v>52</v>
      </c>
      <c r="B131" s="231" t="s">
        <v>465</v>
      </c>
      <c r="C131" s="243" t="s">
        <v>466</v>
      </c>
      <c r="D131" s="232" t="s">
        <v>277</v>
      </c>
      <c r="E131" s="233">
        <v>2</v>
      </c>
      <c r="F131" s="234"/>
      <c r="G131" s="235">
        <f>ROUND(E131*F131,2)</f>
        <v>0</v>
      </c>
      <c r="H131" s="234"/>
      <c r="I131" s="235">
        <f>ROUND(E131*H131,2)</f>
        <v>0</v>
      </c>
      <c r="J131" s="234"/>
      <c r="K131" s="235">
        <f>ROUND(E131*J131,2)</f>
        <v>0</v>
      </c>
      <c r="L131" s="235">
        <v>21</v>
      </c>
      <c r="M131" s="235">
        <f>G131*(1+L131/100)</f>
        <v>0</v>
      </c>
      <c r="N131" s="233">
        <v>0</v>
      </c>
      <c r="O131" s="233">
        <f>ROUND(E131*N131,2)</f>
        <v>0</v>
      </c>
      <c r="P131" s="233">
        <v>0</v>
      </c>
      <c r="Q131" s="233">
        <f>ROUND(E131*P131,2)</f>
        <v>0</v>
      </c>
      <c r="R131" s="235"/>
      <c r="S131" s="235" t="s">
        <v>200</v>
      </c>
      <c r="T131" s="236" t="s">
        <v>185</v>
      </c>
      <c r="U131" s="220">
        <v>0</v>
      </c>
      <c r="V131" s="220">
        <f>ROUND(E131*U131,2)</f>
        <v>0</v>
      </c>
      <c r="W131" s="220"/>
      <c r="X131" s="220" t="s">
        <v>217</v>
      </c>
      <c r="Y131" s="220" t="s">
        <v>187</v>
      </c>
      <c r="Z131" s="209"/>
      <c r="AA131" s="209"/>
      <c r="AB131" s="209"/>
      <c r="AC131" s="209"/>
      <c r="AD131" s="209"/>
      <c r="AE131" s="209"/>
      <c r="AF131" s="209"/>
      <c r="AG131" s="209" t="s">
        <v>357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2" x14ac:dyDescent="0.25">
      <c r="A132" s="216"/>
      <c r="B132" s="217"/>
      <c r="C132" s="246"/>
      <c r="D132" s="241"/>
      <c r="E132" s="241"/>
      <c r="F132" s="241"/>
      <c r="G132" s="241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09"/>
      <c r="AA132" s="209"/>
      <c r="AB132" s="209"/>
      <c r="AC132" s="209"/>
      <c r="AD132" s="209"/>
      <c r="AE132" s="209"/>
      <c r="AF132" s="209"/>
      <c r="AG132" s="209" t="s">
        <v>191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1" x14ac:dyDescent="0.25">
      <c r="A133" s="230">
        <v>53</v>
      </c>
      <c r="B133" s="231" t="s">
        <v>467</v>
      </c>
      <c r="C133" s="243" t="s">
        <v>468</v>
      </c>
      <c r="D133" s="232" t="s">
        <v>277</v>
      </c>
      <c r="E133" s="233">
        <v>2</v>
      </c>
      <c r="F133" s="234"/>
      <c r="G133" s="235">
        <f>ROUND(E133*F133,2)</f>
        <v>0</v>
      </c>
      <c r="H133" s="234"/>
      <c r="I133" s="235">
        <f>ROUND(E133*H133,2)</f>
        <v>0</v>
      </c>
      <c r="J133" s="234"/>
      <c r="K133" s="235">
        <f>ROUND(E133*J133,2)</f>
        <v>0</v>
      </c>
      <c r="L133" s="235">
        <v>21</v>
      </c>
      <c r="M133" s="235">
        <f>G133*(1+L133/100)</f>
        <v>0</v>
      </c>
      <c r="N133" s="233">
        <v>0</v>
      </c>
      <c r="O133" s="233">
        <f>ROUND(E133*N133,2)</f>
        <v>0</v>
      </c>
      <c r="P133" s="233">
        <v>0</v>
      </c>
      <c r="Q133" s="233">
        <f>ROUND(E133*P133,2)</f>
        <v>0</v>
      </c>
      <c r="R133" s="235"/>
      <c r="S133" s="235" t="s">
        <v>200</v>
      </c>
      <c r="T133" s="236" t="s">
        <v>185</v>
      </c>
      <c r="U133" s="220">
        <v>0</v>
      </c>
      <c r="V133" s="220">
        <f>ROUND(E133*U133,2)</f>
        <v>0</v>
      </c>
      <c r="W133" s="220"/>
      <c r="X133" s="220" t="s">
        <v>217</v>
      </c>
      <c r="Y133" s="220" t="s">
        <v>187</v>
      </c>
      <c r="Z133" s="209"/>
      <c r="AA133" s="209"/>
      <c r="AB133" s="209"/>
      <c r="AC133" s="209"/>
      <c r="AD133" s="209"/>
      <c r="AE133" s="209"/>
      <c r="AF133" s="209"/>
      <c r="AG133" s="209" t="s">
        <v>357</v>
      </c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2" x14ac:dyDescent="0.25">
      <c r="A134" s="216"/>
      <c r="B134" s="217"/>
      <c r="C134" s="246"/>
      <c r="D134" s="241"/>
      <c r="E134" s="241"/>
      <c r="F134" s="241"/>
      <c r="G134" s="241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09"/>
      <c r="AA134" s="209"/>
      <c r="AB134" s="209"/>
      <c r="AC134" s="209"/>
      <c r="AD134" s="209"/>
      <c r="AE134" s="209"/>
      <c r="AF134" s="209"/>
      <c r="AG134" s="209" t="s">
        <v>191</v>
      </c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1" x14ac:dyDescent="0.25">
      <c r="A135" s="230">
        <v>54</v>
      </c>
      <c r="B135" s="231" t="s">
        <v>469</v>
      </c>
      <c r="C135" s="243" t="s">
        <v>470</v>
      </c>
      <c r="D135" s="232" t="s">
        <v>277</v>
      </c>
      <c r="E135" s="233">
        <v>1</v>
      </c>
      <c r="F135" s="234"/>
      <c r="G135" s="235">
        <f>ROUND(E135*F135,2)</f>
        <v>0</v>
      </c>
      <c r="H135" s="234"/>
      <c r="I135" s="235">
        <f>ROUND(E135*H135,2)</f>
        <v>0</v>
      </c>
      <c r="J135" s="234"/>
      <c r="K135" s="235">
        <f>ROUND(E135*J135,2)</f>
        <v>0</v>
      </c>
      <c r="L135" s="235">
        <v>21</v>
      </c>
      <c r="M135" s="235">
        <f>G135*(1+L135/100)</f>
        <v>0</v>
      </c>
      <c r="N135" s="233">
        <v>0</v>
      </c>
      <c r="O135" s="233">
        <f>ROUND(E135*N135,2)</f>
        <v>0</v>
      </c>
      <c r="P135" s="233">
        <v>0</v>
      </c>
      <c r="Q135" s="233">
        <f>ROUND(E135*P135,2)</f>
        <v>0</v>
      </c>
      <c r="R135" s="235"/>
      <c r="S135" s="235" t="s">
        <v>200</v>
      </c>
      <c r="T135" s="236" t="s">
        <v>185</v>
      </c>
      <c r="U135" s="220">
        <v>0</v>
      </c>
      <c r="V135" s="220">
        <f>ROUND(E135*U135,2)</f>
        <v>0</v>
      </c>
      <c r="W135" s="220"/>
      <c r="X135" s="220" t="s">
        <v>217</v>
      </c>
      <c r="Y135" s="220" t="s">
        <v>187</v>
      </c>
      <c r="Z135" s="209"/>
      <c r="AA135" s="209"/>
      <c r="AB135" s="209"/>
      <c r="AC135" s="209"/>
      <c r="AD135" s="209"/>
      <c r="AE135" s="209"/>
      <c r="AF135" s="209"/>
      <c r="AG135" s="209" t="s">
        <v>357</v>
      </c>
      <c r="AH135" s="209"/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2" x14ac:dyDescent="0.25">
      <c r="A136" s="216"/>
      <c r="B136" s="217"/>
      <c r="C136" s="246"/>
      <c r="D136" s="241"/>
      <c r="E136" s="241"/>
      <c r="F136" s="241"/>
      <c r="G136" s="241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09"/>
      <c r="AA136" s="209"/>
      <c r="AB136" s="209"/>
      <c r="AC136" s="209"/>
      <c r="AD136" s="209"/>
      <c r="AE136" s="209"/>
      <c r="AF136" s="209"/>
      <c r="AG136" s="209" t="s">
        <v>191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1" x14ac:dyDescent="0.25">
      <c r="A137" s="230">
        <v>55</v>
      </c>
      <c r="B137" s="231" t="s">
        <v>471</v>
      </c>
      <c r="C137" s="243" t="s">
        <v>472</v>
      </c>
      <c r="D137" s="232" t="s">
        <v>277</v>
      </c>
      <c r="E137" s="233">
        <v>2</v>
      </c>
      <c r="F137" s="234"/>
      <c r="G137" s="235">
        <f>ROUND(E137*F137,2)</f>
        <v>0</v>
      </c>
      <c r="H137" s="234"/>
      <c r="I137" s="235">
        <f>ROUND(E137*H137,2)</f>
        <v>0</v>
      </c>
      <c r="J137" s="234"/>
      <c r="K137" s="235">
        <f>ROUND(E137*J137,2)</f>
        <v>0</v>
      </c>
      <c r="L137" s="235">
        <v>21</v>
      </c>
      <c r="M137" s="235">
        <f>G137*(1+L137/100)</f>
        <v>0</v>
      </c>
      <c r="N137" s="233">
        <v>0</v>
      </c>
      <c r="O137" s="233">
        <f>ROUND(E137*N137,2)</f>
        <v>0</v>
      </c>
      <c r="P137" s="233">
        <v>0</v>
      </c>
      <c r="Q137" s="233">
        <f>ROUND(E137*P137,2)</f>
        <v>0</v>
      </c>
      <c r="R137" s="235"/>
      <c r="S137" s="235" t="s">
        <v>200</v>
      </c>
      <c r="T137" s="236" t="s">
        <v>185</v>
      </c>
      <c r="U137" s="220">
        <v>0</v>
      </c>
      <c r="V137" s="220">
        <f>ROUND(E137*U137,2)</f>
        <v>0</v>
      </c>
      <c r="W137" s="220"/>
      <c r="X137" s="220" t="s">
        <v>217</v>
      </c>
      <c r="Y137" s="220" t="s">
        <v>187</v>
      </c>
      <c r="Z137" s="209"/>
      <c r="AA137" s="209"/>
      <c r="AB137" s="209"/>
      <c r="AC137" s="209"/>
      <c r="AD137" s="209"/>
      <c r="AE137" s="209"/>
      <c r="AF137" s="209"/>
      <c r="AG137" s="209" t="s">
        <v>357</v>
      </c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2" x14ac:dyDescent="0.25">
      <c r="A138" s="216"/>
      <c r="B138" s="217"/>
      <c r="C138" s="246"/>
      <c r="D138" s="241"/>
      <c r="E138" s="241"/>
      <c r="F138" s="241"/>
      <c r="G138" s="241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09"/>
      <c r="AA138" s="209"/>
      <c r="AB138" s="209"/>
      <c r="AC138" s="209"/>
      <c r="AD138" s="209"/>
      <c r="AE138" s="209"/>
      <c r="AF138" s="209"/>
      <c r="AG138" s="209" t="s">
        <v>191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1" x14ac:dyDescent="0.25">
      <c r="A139" s="230">
        <v>56</v>
      </c>
      <c r="B139" s="231" t="s">
        <v>473</v>
      </c>
      <c r="C139" s="243" t="s">
        <v>474</v>
      </c>
      <c r="D139" s="232" t="s">
        <v>277</v>
      </c>
      <c r="E139" s="233">
        <v>4</v>
      </c>
      <c r="F139" s="234"/>
      <c r="G139" s="235">
        <f>ROUND(E139*F139,2)</f>
        <v>0</v>
      </c>
      <c r="H139" s="234"/>
      <c r="I139" s="235">
        <f>ROUND(E139*H139,2)</f>
        <v>0</v>
      </c>
      <c r="J139" s="234"/>
      <c r="K139" s="235">
        <f>ROUND(E139*J139,2)</f>
        <v>0</v>
      </c>
      <c r="L139" s="235">
        <v>21</v>
      </c>
      <c r="M139" s="235">
        <f>G139*(1+L139/100)</f>
        <v>0</v>
      </c>
      <c r="N139" s="233">
        <v>0</v>
      </c>
      <c r="O139" s="233">
        <f>ROUND(E139*N139,2)</f>
        <v>0</v>
      </c>
      <c r="P139" s="233">
        <v>0</v>
      </c>
      <c r="Q139" s="233">
        <f>ROUND(E139*P139,2)</f>
        <v>0</v>
      </c>
      <c r="R139" s="235"/>
      <c r="S139" s="235" t="s">
        <v>200</v>
      </c>
      <c r="T139" s="236" t="s">
        <v>185</v>
      </c>
      <c r="U139" s="220">
        <v>0</v>
      </c>
      <c r="V139" s="220">
        <f>ROUND(E139*U139,2)</f>
        <v>0</v>
      </c>
      <c r="W139" s="220"/>
      <c r="X139" s="220" t="s">
        <v>217</v>
      </c>
      <c r="Y139" s="220" t="s">
        <v>187</v>
      </c>
      <c r="Z139" s="209"/>
      <c r="AA139" s="209"/>
      <c r="AB139" s="209"/>
      <c r="AC139" s="209"/>
      <c r="AD139" s="209"/>
      <c r="AE139" s="209"/>
      <c r="AF139" s="209"/>
      <c r="AG139" s="209" t="s">
        <v>357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2" x14ac:dyDescent="0.25">
      <c r="A140" s="216"/>
      <c r="B140" s="217"/>
      <c r="C140" s="246"/>
      <c r="D140" s="241"/>
      <c r="E140" s="241"/>
      <c r="F140" s="241"/>
      <c r="G140" s="241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09"/>
      <c r="AA140" s="209"/>
      <c r="AB140" s="209"/>
      <c r="AC140" s="209"/>
      <c r="AD140" s="209"/>
      <c r="AE140" s="209"/>
      <c r="AF140" s="209"/>
      <c r="AG140" s="209" t="s">
        <v>191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1" x14ac:dyDescent="0.25">
      <c r="A141" s="230">
        <v>57</v>
      </c>
      <c r="B141" s="231" t="s">
        <v>475</v>
      </c>
      <c r="C141" s="243" t="s">
        <v>476</v>
      </c>
      <c r="D141" s="232" t="s">
        <v>277</v>
      </c>
      <c r="E141" s="233">
        <v>1</v>
      </c>
      <c r="F141" s="234"/>
      <c r="G141" s="235">
        <f>ROUND(E141*F141,2)</f>
        <v>0</v>
      </c>
      <c r="H141" s="234"/>
      <c r="I141" s="235">
        <f>ROUND(E141*H141,2)</f>
        <v>0</v>
      </c>
      <c r="J141" s="234"/>
      <c r="K141" s="235">
        <f>ROUND(E141*J141,2)</f>
        <v>0</v>
      </c>
      <c r="L141" s="235">
        <v>21</v>
      </c>
      <c r="M141" s="235">
        <f>G141*(1+L141/100)</f>
        <v>0</v>
      </c>
      <c r="N141" s="233">
        <v>0</v>
      </c>
      <c r="O141" s="233">
        <f>ROUND(E141*N141,2)</f>
        <v>0</v>
      </c>
      <c r="P141" s="233">
        <v>0</v>
      </c>
      <c r="Q141" s="233">
        <f>ROUND(E141*P141,2)</f>
        <v>0</v>
      </c>
      <c r="R141" s="235"/>
      <c r="S141" s="235" t="s">
        <v>200</v>
      </c>
      <c r="T141" s="236" t="s">
        <v>185</v>
      </c>
      <c r="U141" s="220">
        <v>0</v>
      </c>
      <c r="V141" s="220">
        <f>ROUND(E141*U141,2)</f>
        <v>0</v>
      </c>
      <c r="W141" s="220"/>
      <c r="X141" s="220" t="s">
        <v>217</v>
      </c>
      <c r="Y141" s="220" t="s">
        <v>187</v>
      </c>
      <c r="Z141" s="209"/>
      <c r="AA141" s="209"/>
      <c r="AB141" s="209"/>
      <c r="AC141" s="209"/>
      <c r="AD141" s="209"/>
      <c r="AE141" s="209"/>
      <c r="AF141" s="209"/>
      <c r="AG141" s="209" t="s">
        <v>357</v>
      </c>
      <c r="AH141" s="209"/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2" x14ac:dyDescent="0.25">
      <c r="A142" s="216"/>
      <c r="B142" s="217"/>
      <c r="C142" s="246"/>
      <c r="D142" s="241"/>
      <c r="E142" s="241"/>
      <c r="F142" s="241"/>
      <c r="G142" s="241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09"/>
      <c r="AA142" s="209"/>
      <c r="AB142" s="209"/>
      <c r="AC142" s="209"/>
      <c r="AD142" s="209"/>
      <c r="AE142" s="209"/>
      <c r="AF142" s="209"/>
      <c r="AG142" s="209" t="s">
        <v>191</v>
      </c>
      <c r="AH142" s="209"/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1" x14ac:dyDescent="0.25">
      <c r="A143" s="230">
        <v>58</v>
      </c>
      <c r="B143" s="231" t="s">
        <v>477</v>
      </c>
      <c r="C143" s="243" t="s">
        <v>478</v>
      </c>
      <c r="D143" s="232" t="s">
        <v>277</v>
      </c>
      <c r="E143" s="233">
        <v>16</v>
      </c>
      <c r="F143" s="234"/>
      <c r="G143" s="235">
        <f>ROUND(E143*F143,2)</f>
        <v>0</v>
      </c>
      <c r="H143" s="234"/>
      <c r="I143" s="235">
        <f>ROUND(E143*H143,2)</f>
        <v>0</v>
      </c>
      <c r="J143" s="234"/>
      <c r="K143" s="235">
        <f>ROUND(E143*J143,2)</f>
        <v>0</v>
      </c>
      <c r="L143" s="235">
        <v>21</v>
      </c>
      <c r="M143" s="235">
        <f>G143*(1+L143/100)</f>
        <v>0</v>
      </c>
      <c r="N143" s="233">
        <v>0</v>
      </c>
      <c r="O143" s="233">
        <f>ROUND(E143*N143,2)</f>
        <v>0</v>
      </c>
      <c r="P143" s="233">
        <v>0</v>
      </c>
      <c r="Q143" s="233">
        <f>ROUND(E143*P143,2)</f>
        <v>0</v>
      </c>
      <c r="R143" s="235"/>
      <c r="S143" s="235" t="s">
        <v>200</v>
      </c>
      <c r="T143" s="236" t="s">
        <v>185</v>
      </c>
      <c r="U143" s="220">
        <v>0</v>
      </c>
      <c r="V143" s="220">
        <f>ROUND(E143*U143,2)</f>
        <v>0</v>
      </c>
      <c r="W143" s="220"/>
      <c r="X143" s="220" t="s">
        <v>217</v>
      </c>
      <c r="Y143" s="220" t="s">
        <v>187</v>
      </c>
      <c r="Z143" s="209"/>
      <c r="AA143" s="209"/>
      <c r="AB143" s="209"/>
      <c r="AC143" s="209"/>
      <c r="AD143" s="209"/>
      <c r="AE143" s="209"/>
      <c r="AF143" s="209"/>
      <c r="AG143" s="209" t="s">
        <v>357</v>
      </c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2" x14ac:dyDescent="0.25">
      <c r="A144" s="216"/>
      <c r="B144" s="217"/>
      <c r="C144" s="246"/>
      <c r="D144" s="241"/>
      <c r="E144" s="241"/>
      <c r="F144" s="241"/>
      <c r="G144" s="241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09"/>
      <c r="AA144" s="209"/>
      <c r="AB144" s="209"/>
      <c r="AC144" s="209"/>
      <c r="AD144" s="209"/>
      <c r="AE144" s="209"/>
      <c r="AF144" s="209"/>
      <c r="AG144" s="209" t="s">
        <v>191</v>
      </c>
      <c r="AH144" s="209"/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1" x14ac:dyDescent="0.25">
      <c r="A145" s="230">
        <v>59</v>
      </c>
      <c r="B145" s="231" t="s">
        <v>479</v>
      </c>
      <c r="C145" s="243" t="s">
        <v>480</v>
      </c>
      <c r="D145" s="232" t="s">
        <v>277</v>
      </c>
      <c r="E145" s="233">
        <v>2</v>
      </c>
      <c r="F145" s="234"/>
      <c r="G145" s="235">
        <f>ROUND(E145*F145,2)</f>
        <v>0</v>
      </c>
      <c r="H145" s="234"/>
      <c r="I145" s="235">
        <f>ROUND(E145*H145,2)</f>
        <v>0</v>
      </c>
      <c r="J145" s="234"/>
      <c r="K145" s="235">
        <f>ROUND(E145*J145,2)</f>
        <v>0</v>
      </c>
      <c r="L145" s="235">
        <v>21</v>
      </c>
      <c r="M145" s="235">
        <f>G145*(1+L145/100)</f>
        <v>0</v>
      </c>
      <c r="N145" s="233">
        <v>0</v>
      </c>
      <c r="O145" s="233">
        <f>ROUND(E145*N145,2)</f>
        <v>0</v>
      </c>
      <c r="P145" s="233">
        <v>0</v>
      </c>
      <c r="Q145" s="233">
        <f>ROUND(E145*P145,2)</f>
        <v>0</v>
      </c>
      <c r="R145" s="235"/>
      <c r="S145" s="235" t="s">
        <v>200</v>
      </c>
      <c r="T145" s="236" t="s">
        <v>185</v>
      </c>
      <c r="U145" s="220">
        <v>0</v>
      </c>
      <c r="V145" s="220">
        <f>ROUND(E145*U145,2)</f>
        <v>0</v>
      </c>
      <c r="W145" s="220"/>
      <c r="X145" s="220" t="s">
        <v>217</v>
      </c>
      <c r="Y145" s="220" t="s">
        <v>187</v>
      </c>
      <c r="Z145" s="209"/>
      <c r="AA145" s="209"/>
      <c r="AB145" s="209"/>
      <c r="AC145" s="209"/>
      <c r="AD145" s="209"/>
      <c r="AE145" s="209"/>
      <c r="AF145" s="209"/>
      <c r="AG145" s="209" t="s">
        <v>357</v>
      </c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2" x14ac:dyDescent="0.25">
      <c r="A146" s="216"/>
      <c r="B146" s="217"/>
      <c r="C146" s="246"/>
      <c r="D146" s="241"/>
      <c r="E146" s="241"/>
      <c r="F146" s="241"/>
      <c r="G146" s="241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09"/>
      <c r="AA146" s="209"/>
      <c r="AB146" s="209"/>
      <c r="AC146" s="209"/>
      <c r="AD146" s="209"/>
      <c r="AE146" s="209"/>
      <c r="AF146" s="209"/>
      <c r="AG146" s="209" t="s">
        <v>191</v>
      </c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1" x14ac:dyDescent="0.25">
      <c r="A147" s="230">
        <v>60</v>
      </c>
      <c r="B147" s="231" t="s">
        <v>481</v>
      </c>
      <c r="C147" s="243" t="s">
        <v>482</v>
      </c>
      <c r="D147" s="232" t="s">
        <v>277</v>
      </c>
      <c r="E147" s="233">
        <v>8</v>
      </c>
      <c r="F147" s="234"/>
      <c r="G147" s="235">
        <f>ROUND(E147*F147,2)</f>
        <v>0</v>
      </c>
      <c r="H147" s="234"/>
      <c r="I147" s="235">
        <f>ROUND(E147*H147,2)</f>
        <v>0</v>
      </c>
      <c r="J147" s="234"/>
      <c r="K147" s="235">
        <f>ROUND(E147*J147,2)</f>
        <v>0</v>
      </c>
      <c r="L147" s="235">
        <v>21</v>
      </c>
      <c r="M147" s="235">
        <f>G147*(1+L147/100)</f>
        <v>0</v>
      </c>
      <c r="N147" s="233">
        <v>0</v>
      </c>
      <c r="O147" s="233">
        <f>ROUND(E147*N147,2)</f>
        <v>0</v>
      </c>
      <c r="P147" s="233">
        <v>0</v>
      </c>
      <c r="Q147" s="233">
        <f>ROUND(E147*P147,2)</f>
        <v>0</v>
      </c>
      <c r="R147" s="235"/>
      <c r="S147" s="235" t="s">
        <v>200</v>
      </c>
      <c r="T147" s="236" t="s">
        <v>185</v>
      </c>
      <c r="U147" s="220">
        <v>0</v>
      </c>
      <c r="V147" s="220">
        <f>ROUND(E147*U147,2)</f>
        <v>0</v>
      </c>
      <c r="W147" s="220"/>
      <c r="X147" s="220" t="s">
        <v>217</v>
      </c>
      <c r="Y147" s="220" t="s">
        <v>187</v>
      </c>
      <c r="Z147" s="209"/>
      <c r="AA147" s="209"/>
      <c r="AB147" s="209"/>
      <c r="AC147" s="209"/>
      <c r="AD147" s="209"/>
      <c r="AE147" s="209"/>
      <c r="AF147" s="209"/>
      <c r="AG147" s="209" t="s">
        <v>357</v>
      </c>
      <c r="AH147" s="209"/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2" x14ac:dyDescent="0.25">
      <c r="A148" s="216"/>
      <c r="B148" s="217"/>
      <c r="C148" s="246"/>
      <c r="D148" s="241"/>
      <c r="E148" s="241"/>
      <c r="F148" s="241"/>
      <c r="G148" s="241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09"/>
      <c r="AA148" s="209"/>
      <c r="AB148" s="209"/>
      <c r="AC148" s="209"/>
      <c r="AD148" s="209"/>
      <c r="AE148" s="209"/>
      <c r="AF148" s="209"/>
      <c r="AG148" s="209" t="s">
        <v>191</v>
      </c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1" x14ac:dyDescent="0.25">
      <c r="A149" s="230">
        <v>61</v>
      </c>
      <c r="B149" s="231" t="s">
        <v>483</v>
      </c>
      <c r="C149" s="243" t="s">
        <v>484</v>
      </c>
      <c r="D149" s="232" t="s">
        <v>277</v>
      </c>
      <c r="E149" s="233">
        <v>1</v>
      </c>
      <c r="F149" s="234"/>
      <c r="G149" s="235">
        <f>ROUND(E149*F149,2)</f>
        <v>0</v>
      </c>
      <c r="H149" s="234"/>
      <c r="I149" s="235">
        <f>ROUND(E149*H149,2)</f>
        <v>0</v>
      </c>
      <c r="J149" s="234"/>
      <c r="K149" s="235">
        <f>ROUND(E149*J149,2)</f>
        <v>0</v>
      </c>
      <c r="L149" s="235">
        <v>21</v>
      </c>
      <c r="M149" s="235">
        <f>G149*(1+L149/100)</f>
        <v>0</v>
      </c>
      <c r="N149" s="233">
        <v>0</v>
      </c>
      <c r="O149" s="233">
        <f>ROUND(E149*N149,2)</f>
        <v>0</v>
      </c>
      <c r="P149" s="233">
        <v>0</v>
      </c>
      <c r="Q149" s="233">
        <f>ROUND(E149*P149,2)</f>
        <v>0</v>
      </c>
      <c r="R149" s="235"/>
      <c r="S149" s="235" t="s">
        <v>200</v>
      </c>
      <c r="T149" s="236" t="s">
        <v>185</v>
      </c>
      <c r="U149" s="220">
        <v>0</v>
      </c>
      <c r="V149" s="220">
        <f>ROUND(E149*U149,2)</f>
        <v>0</v>
      </c>
      <c r="W149" s="220"/>
      <c r="X149" s="220" t="s">
        <v>217</v>
      </c>
      <c r="Y149" s="220" t="s">
        <v>187</v>
      </c>
      <c r="Z149" s="209"/>
      <c r="AA149" s="209"/>
      <c r="AB149" s="209"/>
      <c r="AC149" s="209"/>
      <c r="AD149" s="209"/>
      <c r="AE149" s="209"/>
      <c r="AF149" s="209"/>
      <c r="AG149" s="209" t="s">
        <v>357</v>
      </c>
      <c r="AH149" s="209"/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2" x14ac:dyDescent="0.25">
      <c r="A150" s="216"/>
      <c r="B150" s="217"/>
      <c r="C150" s="246"/>
      <c r="D150" s="241"/>
      <c r="E150" s="241"/>
      <c r="F150" s="241"/>
      <c r="G150" s="241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09"/>
      <c r="AA150" s="209"/>
      <c r="AB150" s="209"/>
      <c r="AC150" s="209"/>
      <c r="AD150" s="209"/>
      <c r="AE150" s="209"/>
      <c r="AF150" s="209"/>
      <c r="AG150" s="209" t="s">
        <v>191</v>
      </c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1" x14ac:dyDescent="0.25">
      <c r="A151" s="230">
        <v>62</v>
      </c>
      <c r="B151" s="231" t="s">
        <v>485</v>
      </c>
      <c r="C151" s="243" t="s">
        <v>486</v>
      </c>
      <c r="D151" s="232" t="s">
        <v>277</v>
      </c>
      <c r="E151" s="233">
        <v>3</v>
      </c>
      <c r="F151" s="234"/>
      <c r="G151" s="235">
        <f>ROUND(E151*F151,2)</f>
        <v>0</v>
      </c>
      <c r="H151" s="234"/>
      <c r="I151" s="235">
        <f>ROUND(E151*H151,2)</f>
        <v>0</v>
      </c>
      <c r="J151" s="234"/>
      <c r="K151" s="235">
        <f>ROUND(E151*J151,2)</f>
        <v>0</v>
      </c>
      <c r="L151" s="235">
        <v>21</v>
      </c>
      <c r="M151" s="235">
        <f>G151*(1+L151/100)</f>
        <v>0</v>
      </c>
      <c r="N151" s="233">
        <v>0</v>
      </c>
      <c r="O151" s="233">
        <f>ROUND(E151*N151,2)</f>
        <v>0</v>
      </c>
      <c r="P151" s="233">
        <v>0</v>
      </c>
      <c r="Q151" s="233">
        <f>ROUND(E151*P151,2)</f>
        <v>0</v>
      </c>
      <c r="R151" s="235"/>
      <c r="S151" s="235" t="s">
        <v>200</v>
      </c>
      <c r="T151" s="236" t="s">
        <v>185</v>
      </c>
      <c r="U151" s="220">
        <v>0</v>
      </c>
      <c r="V151" s="220">
        <f>ROUND(E151*U151,2)</f>
        <v>0</v>
      </c>
      <c r="W151" s="220"/>
      <c r="X151" s="220" t="s">
        <v>217</v>
      </c>
      <c r="Y151" s="220" t="s">
        <v>187</v>
      </c>
      <c r="Z151" s="209"/>
      <c r="AA151" s="209"/>
      <c r="AB151" s="209"/>
      <c r="AC151" s="209"/>
      <c r="AD151" s="209"/>
      <c r="AE151" s="209"/>
      <c r="AF151" s="209"/>
      <c r="AG151" s="209" t="s">
        <v>357</v>
      </c>
      <c r="AH151" s="209"/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2" x14ac:dyDescent="0.25">
      <c r="A152" s="216"/>
      <c r="B152" s="217"/>
      <c r="C152" s="246"/>
      <c r="D152" s="241"/>
      <c r="E152" s="241"/>
      <c r="F152" s="241"/>
      <c r="G152" s="241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09"/>
      <c r="AA152" s="209"/>
      <c r="AB152" s="209"/>
      <c r="AC152" s="209"/>
      <c r="AD152" s="209"/>
      <c r="AE152" s="209"/>
      <c r="AF152" s="209"/>
      <c r="AG152" s="209" t="s">
        <v>191</v>
      </c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1" x14ac:dyDescent="0.25">
      <c r="A153" s="230">
        <v>63</v>
      </c>
      <c r="B153" s="231" t="s">
        <v>487</v>
      </c>
      <c r="C153" s="243" t="s">
        <v>488</v>
      </c>
      <c r="D153" s="232" t="s">
        <v>277</v>
      </c>
      <c r="E153" s="233">
        <v>1</v>
      </c>
      <c r="F153" s="234"/>
      <c r="G153" s="235">
        <f>ROUND(E153*F153,2)</f>
        <v>0</v>
      </c>
      <c r="H153" s="234"/>
      <c r="I153" s="235">
        <f>ROUND(E153*H153,2)</f>
        <v>0</v>
      </c>
      <c r="J153" s="234"/>
      <c r="K153" s="235">
        <f>ROUND(E153*J153,2)</f>
        <v>0</v>
      </c>
      <c r="L153" s="235">
        <v>21</v>
      </c>
      <c r="M153" s="235">
        <f>G153*(1+L153/100)</f>
        <v>0</v>
      </c>
      <c r="N153" s="233">
        <v>0</v>
      </c>
      <c r="O153" s="233">
        <f>ROUND(E153*N153,2)</f>
        <v>0</v>
      </c>
      <c r="P153" s="233">
        <v>0</v>
      </c>
      <c r="Q153" s="233">
        <f>ROUND(E153*P153,2)</f>
        <v>0</v>
      </c>
      <c r="R153" s="235"/>
      <c r="S153" s="235" t="s">
        <v>200</v>
      </c>
      <c r="T153" s="236" t="s">
        <v>185</v>
      </c>
      <c r="U153" s="220">
        <v>0</v>
      </c>
      <c r="V153" s="220">
        <f>ROUND(E153*U153,2)</f>
        <v>0</v>
      </c>
      <c r="W153" s="220"/>
      <c r="X153" s="220" t="s">
        <v>217</v>
      </c>
      <c r="Y153" s="220" t="s">
        <v>187</v>
      </c>
      <c r="Z153" s="209"/>
      <c r="AA153" s="209"/>
      <c r="AB153" s="209"/>
      <c r="AC153" s="209"/>
      <c r="AD153" s="209"/>
      <c r="AE153" s="209"/>
      <c r="AF153" s="209"/>
      <c r="AG153" s="209" t="s">
        <v>357</v>
      </c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outlineLevel="2" x14ac:dyDescent="0.25">
      <c r="A154" s="216"/>
      <c r="B154" s="217"/>
      <c r="C154" s="244" t="s">
        <v>489</v>
      </c>
      <c r="D154" s="238"/>
      <c r="E154" s="238"/>
      <c r="F154" s="238"/>
      <c r="G154" s="238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09"/>
      <c r="AA154" s="209"/>
      <c r="AB154" s="209"/>
      <c r="AC154" s="209"/>
      <c r="AD154" s="209"/>
      <c r="AE154" s="209"/>
      <c r="AF154" s="209"/>
      <c r="AG154" s="209" t="s">
        <v>190</v>
      </c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</row>
    <row r="155" spans="1:60" outlineLevel="2" x14ac:dyDescent="0.25">
      <c r="A155" s="216"/>
      <c r="B155" s="217"/>
      <c r="C155" s="245"/>
      <c r="D155" s="240"/>
      <c r="E155" s="240"/>
      <c r="F155" s="240"/>
      <c r="G155" s="24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09"/>
      <c r="AA155" s="209"/>
      <c r="AB155" s="209"/>
      <c r="AC155" s="209"/>
      <c r="AD155" s="209"/>
      <c r="AE155" s="209"/>
      <c r="AF155" s="209"/>
      <c r="AG155" s="209" t="s">
        <v>191</v>
      </c>
      <c r="AH155" s="209"/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1" x14ac:dyDescent="0.25">
      <c r="A156" s="230">
        <v>64</v>
      </c>
      <c r="B156" s="231" t="s">
        <v>490</v>
      </c>
      <c r="C156" s="243" t="s">
        <v>491</v>
      </c>
      <c r="D156" s="232" t="s">
        <v>277</v>
      </c>
      <c r="E156" s="233">
        <v>1</v>
      </c>
      <c r="F156" s="234"/>
      <c r="G156" s="235">
        <f>ROUND(E156*F156,2)</f>
        <v>0</v>
      </c>
      <c r="H156" s="234"/>
      <c r="I156" s="235">
        <f>ROUND(E156*H156,2)</f>
        <v>0</v>
      </c>
      <c r="J156" s="234"/>
      <c r="K156" s="235">
        <f>ROUND(E156*J156,2)</f>
        <v>0</v>
      </c>
      <c r="L156" s="235">
        <v>21</v>
      </c>
      <c r="M156" s="235">
        <f>G156*(1+L156/100)</f>
        <v>0</v>
      </c>
      <c r="N156" s="233">
        <v>0</v>
      </c>
      <c r="O156" s="233">
        <f>ROUND(E156*N156,2)</f>
        <v>0</v>
      </c>
      <c r="P156" s="233">
        <v>0</v>
      </c>
      <c r="Q156" s="233">
        <f>ROUND(E156*P156,2)</f>
        <v>0</v>
      </c>
      <c r="R156" s="235"/>
      <c r="S156" s="235" t="s">
        <v>200</v>
      </c>
      <c r="T156" s="236" t="s">
        <v>185</v>
      </c>
      <c r="U156" s="220">
        <v>0</v>
      </c>
      <c r="V156" s="220">
        <f>ROUND(E156*U156,2)</f>
        <v>0</v>
      </c>
      <c r="W156" s="220"/>
      <c r="X156" s="220" t="s">
        <v>217</v>
      </c>
      <c r="Y156" s="220" t="s">
        <v>187</v>
      </c>
      <c r="Z156" s="209"/>
      <c r="AA156" s="209"/>
      <c r="AB156" s="209"/>
      <c r="AC156" s="209"/>
      <c r="AD156" s="209"/>
      <c r="AE156" s="209"/>
      <c r="AF156" s="209"/>
      <c r="AG156" s="209" t="s">
        <v>357</v>
      </c>
      <c r="AH156" s="209"/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2" x14ac:dyDescent="0.25">
      <c r="A157" s="216"/>
      <c r="B157" s="217"/>
      <c r="C157" s="246"/>
      <c r="D157" s="241"/>
      <c r="E157" s="241"/>
      <c r="F157" s="241"/>
      <c r="G157" s="241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09"/>
      <c r="AA157" s="209"/>
      <c r="AB157" s="209"/>
      <c r="AC157" s="209"/>
      <c r="AD157" s="209"/>
      <c r="AE157" s="209"/>
      <c r="AF157" s="209"/>
      <c r="AG157" s="209" t="s">
        <v>191</v>
      </c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outlineLevel="1" x14ac:dyDescent="0.25">
      <c r="A158" s="230">
        <v>65</v>
      </c>
      <c r="B158" s="231" t="s">
        <v>492</v>
      </c>
      <c r="C158" s="243" t="s">
        <v>493</v>
      </c>
      <c r="D158" s="232" t="s">
        <v>277</v>
      </c>
      <c r="E158" s="233">
        <v>16</v>
      </c>
      <c r="F158" s="234"/>
      <c r="G158" s="235">
        <f>ROUND(E158*F158,2)</f>
        <v>0</v>
      </c>
      <c r="H158" s="234"/>
      <c r="I158" s="235">
        <f>ROUND(E158*H158,2)</f>
        <v>0</v>
      </c>
      <c r="J158" s="234"/>
      <c r="K158" s="235">
        <f>ROUND(E158*J158,2)</f>
        <v>0</v>
      </c>
      <c r="L158" s="235">
        <v>21</v>
      </c>
      <c r="M158" s="235">
        <f>G158*(1+L158/100)</f>
        <v>0</v>
      </c>
      <c r="N158" s="233">
        <v>0</v>
      </c>
      <c r="O158" s="233">
        <f>ROUND(E158*N158,2)</f>
        <v>0</v>
      </c>
      <c r="P158" s="233">
        <v>0</v>
      </c>
      <c r="Q158" s="233">
        <f>ROUND(E158*P158,2)</f>
        <v>0</v>
      </c>
      <c r="R158" s="235"/>
      <c r="S158" s="235" t="s">
        <v>200</v>
      </c>
      <c r="T158" s="236" t="s">
        <v>185</v>
      </c>
      <c r="U158" s="220">
        <v>0</v>
      </c>
      <c r="V158" s="220">
        <f>ROUND(E158*U158,2)</f>
        <v>0</v>
      </c>
      <c r="W158" s="220"/>
      <c r="X158" s="220" t="s">
        <v>307</v>
      </c>
      <c r="Y158" s="220" t="s">
        <v>187</v>
      </c>
      <c r="Z158" s="209"/>
      <c r="AA158" s="209"/>
      <c r="AB158" s="209"/>
      <c r="AC158" s="209"/>
      <c r="AD158" s="209"/>
      <c r="AE158" s="209"/>
      <c r="AF158" s="209"/>
      <c r="AG158" s="209" t="s">
        <v>378</v>
      </c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2" x14ac:dyDescent="0.25">
      <c r="A159" s="216"/>
      <c r="B159" s="217"/>
      <c r="C159" s="246"/>
      <c r="D159" s="241"/>
      <c r="E159" s="241"/>
      <c r="F159" s="241"/>
      <c r="G159" s="241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09"/>
      <c r="AA159" s="209"/>
      <c r="AB159" s="209"/>
      <c r="AC159" s="209"/>
      <c r="AD159" s="209"/>
      <c r="AE159" s="209"/>
      <c r="AF159" s="209"/>
      <c r="AG159" s="209" t="s">
        <v>191</v>
      </c>
      <c r="AH159" s="209"/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1" x14ac:dyDescent="0.25">
      <c r="A160" s="230">
        <v>66</v>
      </c>
      <c r="B160" s="231" t="s">
        <v>494</v>
      </c>
      <c r="C160" s="243" t="s">
        <v>495</v>
      </c>
      <c r="D160" s="232" t="s">
        <v>277</v>
      </c>
      <c r="E160" s="233">
        <v>2</v>
      </c>
      <c r="F160" s="234"/>
      <c r="G160" s="235">
        <f>ROUND(E160*F160,2)</f>
        <v>0</v>
      </c>
      <c r="H160" s="234"/>
      <c r="I160" s="235">
        <f>ROUND(E160*H160,2)</f>
        <v>0</v>
      </c>
      <c r="J160" s="234"/>
      <c r="K160" s="235">
        <f>ROUND(E160*J160,2)</f>
        <v>0</v>
      </c>
      <c r="L160" s="235">
        <v>21</v>
      </c>
      <c r="M160" s="235">
        <f>G160*(1+L160/100)</f>
        <v>0</v>
      </c>
      <c r="N160" s="233">
        <v>0</v>
      </c>
      <c r="O160" s="233">
        <f>ROUND(E160*N160,2)</f>
        <v>0</v>
      </c>
      <c r="P160" s="233">
        <v>0</v>
      </c>
      <c r="Q160" s="233">
        <f>ROUND(E160*P160,2)</f>
        <v>0</v>
      </c>
      <c r="R160" s="235"/>
      <c r="S160" s="235" t="s">
        <v>200</v>
      </c>
      <c r="T160" s="236" t="s">
        <v>185</v>
      </c>
      <c r="U160" s="220">
        <v>0</v>
      </c>
      <c r="V160" s="220">
        <f>ROUND(E160*U160,2)</f>
        <v>0</v>
      </c>
      <c r="W160" s="220"/>
      <c r="X160" s="220" t="s">
        <v>307</v>
      </c>
      <c r="Y160" s="220" t="s">
        <v>187</v>
      </c>
      <c r="Z160" s="209"/>
      <c r="AA160" s="209"/>
      <c r="AB160" s="209"/>
      <c r="AC160" s="209"/>
      <c r="AD160" s="209"/>
      <c r="AE160" s="209"/>
      <c r="AF160" s="209"/>
      <c r="AG160" s="209" t="s">
        <v>378</v>
      </c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2" x14ac:dyDescent="0.25">
      <c r="A161" s="216"/>
      <c r="B161" s="217"/>
      <c r="C161" s="246"/>
      <c r="D161" s="241"/>
      <c r="E161" s="241"/>
      <c r="F161" s="241"/>
      <c r="G161" s="241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09"/>
      <c r="AA161" s="209"/>
      <c r="AB161" s="209"/>
      <c r="AC161" s="209"/>
      <c r="AD161" s="209"/>
      <c r="AE161" s="209"/>
      <c r="AF161" s="209"/>
      <c r="AG161" s="209" t="s">
        <v>191</v>
      </c>
      <c r="AH161" s="209"/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1" x14ac:dyDescent="0.25">
      <c r="A162" s="230">
        <v>67</v>
      </c>
      <c r="B162" s="231" t="s">
        <v>496</v>
      </c>
      <c r="C162" s="243" t="s">
        <v>497</v>
      </c>
      <c r="D162" s="232" t="s">
        <v>277</v>
      </c>
      <c r="E162" s="233">
        <v>3</v>
      </c>
      <c r="F162" s="234"/>
      <c r="G162" s="235">
        <f>ROUND(E162*F162,2)</f>
        <v>0</v>
      </c>
      <c r="H162" s="234"/>
      <c r="I162" s="235">
        <f>ROUND(E162*H162,2)</f>
        <v>0</v>
      </c>
      <c r="J162" s="234"/>
      <c r="K162" s="235">
        <f>ROUND(E162*J162,2)</f>
        <v>0</v>
      </c>
      <c r="L162" s="235">
        <v>21</v>
      </c>
      <c r="M162" s="235">
        <f>G162*(1+L162/100)</f>
        <v>0</v>
      </c>
      <c r="N162" s="233">
        <v>0</v>
      </c>
      <c r="O162" s="233">
        <f>ROUND(E162*N162,2)</f>
        <v>0</v>
      </c>
      <c r="P162" s="233">
        <v>0</v>
      </c>
      <c r="Q162" s="233">
        <f>ROUND(E162*P162,2)</f>
        <v>0</v>
      </c>
      <c r="R162" s="235"/>
      <c r="S162" s="235" t="s">
        <v>200</v>
      </c>
      <c r="T162" s="236" t="s">
        <v>185</v>
      </c>
      <c r="U162" s="220">
        <v>0</v>
      </c>
      <c r="V162" s="220">
        <f>ROUND(E162*U162,2)</f>
        <v>0</v>
      </c>
      <c r="W162" s="220"/>
      <c r="X162" s="220" t="s">
        <v>307</v>
      </c>
      <c r="Y162" s="220" t="s">
        <v>187</v>
      </c>
      <c r="Z162" s="209"/>
      <c r="AA162" s="209"/>
      <c r="AB162" s="209"/>
      <c r="AC162" s="209"/>
      <c r="AD162" s="209"/>
      <c r="AE162" s="209"/>
      <c r="AF162" s="209"/>
      <c r="AG162" s="209" t="s">
        <v>378</v>
      </c>
      <c r="AH162" s="209"/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2" x14ac:dyDescent="0.25">
      <c r="A163" s="216"/>
      <c r="B163" s="217"/>
      <c r="C163" s="246"/>
      <c r="D163" s="241"/>
      <c r="E163" s="241"/>
      <c r="F163" s="241"/>
      <c r="G163" s="241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09"/>
      <c r="AA163" s="209"/>
      <c r="AB163" s="209"/>
      <c r="AC163" s="209"/>
      <c r="AD163" s="209"/>
      <c r="AE163" s="209"/>
      <c r="AF163" s="209"/>
      <c r="AG163" s="209" t="s">
        <v>191</v>
      </c>
      <c r="AH163" s="209"/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x14ac:dyDescent="0.25">
      <c r="A164" s="223" t="s">
        <v>179</v>
      </c>
      <c r="B164" s="224" t="s">
        <v>119</v>
      </c>
      <c r="C164" s="242" t="s">
        <v>120</v>
      </c>
      <c r="D164" s="225"/>
      <c r="E164" s="226"/>
      <c r="F164" s="227"/>
      <c r="G164" s="227">
        <f>SUMIF(AG165:AG191,"&lt;&gt;NOR",G165:G191)</f>
        <v>0</v>
      </c>
      <c r="H164" s="227"/>
      <c r="I164" s="227">
        <f>SUM(I165:I191)</f>
        <v>0</v>
      </c>
      <c r="J164" s="227"/>
      <c r="K164" s="227">
        <f>SUM(K165:K191)</f>
        <v>0</v>
      </c>
      <c r="L164" s="227"/>
      <c r="M164" s="227">
        <f>SUM(M165:M191)</f>
        <v>0</v>
      </c>
      <c r="N164" s="226"/>
      <c r="O164" s="226">
        <f>SUM(O165:O191)</f>
        <v>0</v>
      </c>
      <c r="P164" s="226"/>
      <c r="Q164" s="226">
        <f>SUM(Q165:Q191)</f>
        <v>0</v>
      </c>
      <c r="R164" s="227"/>
      <c r="S164" s="227"/>
      <c r="T164" s="228"/>
      <c r="U164" s="222"/>
      <c r="V164" s="222">
        <f>SUM(V165:V191)</f>
        <v>0</v>
      </c>
      <c r="W164" s="222"/>
      <c r="X164" s="222"/>
      <c r="Y164" s="222"/>
      <c r="AG164" t="s">
        <v>180</v>
      </c>
    </row>
    <row r="165" spans="1:60" outlineLevel="1" x14ac:dyDescent="0.25">
      <c r="A165" s="230">
        <v>68</v>
      </c>
      <c r="B165" s="231" t="s">
        <v>498</v>
      </c>
      <c r="C165" s="243" t="s">
        <v>499</v>
      </c>
      <c r="D165" s="232" t="s">
        <v>277</v>
      </c>
      <c r="E165" s="233">
        <v>2</v>
      </c>
      <c r="F165" s="234"/>
      <c r="G165" s="235">
        <f>ROUND(E165*F165,2)</f>
        <v>0</v>
      </c>
      <c r="H165" s="234"/>
      <c r="I165" s="235">
        <f>ROUND(E165*H165,2)</f>
        <v>0</v>
      </c>
      <c r="J165" s="234"/>
      <c r="K165" s="235">
        <f>ROUND(E165*J165,2)</f>
        <v>0</v>
      </c>
      <c r="L165" s="235">
        <v>21</v>
      </c>
      <c r="M165" s="235">
        <f>G165*(1+L165/100)</f>
        <v>0</v>
      </c>
      <c r="N165" s="233">
        <v>0</v>
      </c>
      <c r="O165" s="233">
        <f>ROUND(E165*N165,2)</f>
        <v>0</v>
      </c>
      <c r="P165" s="233">
        <v>0</v>
      </c>
      <c r="Q165" s="233">
        <f>ROUND(E165*P165,2)</f>
        <v>0</v>
      </c>
      <c r="R165" s="235"/>
      <c r="S165" s="235" t="s">
        <v>200</v>
      </c>
      <c r="T165" s="236" t="s">
        <v>185</v>
      </c>
      <c r="U165" s="220">
        <v>0</v>
      </c>
      <c r="V165" s="220">
        <f>ROUND(E165*U165,2)</f>
        <v>0</v>
      </c>
      <c r="W165" s="220"/>
      <c r="X165" s="220" t="s">
        <v>217</v>
      </c>
      <c r="Y165" s="220" t="s">
        <v>187</v>
      </c>
      <c r="Z165" s="209"/>
      <c r="AA165" s="209"/>
      <c r="AB165" s="209"/>
      <c r="AC165" s="209"/>
      <c r="AD165" s="209"/>
      <c r="AE165" s="209"/>
      <c r="AF165" s="209"/>
      <c r="AG165" s="209" t="s">
        <v>357</v>
      </c>
      <c r="AH165" s="209"/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outlineLevel="2" x14ac:dyDescent="0.25">
      <c r="A166" s="216"/>
      <c r="B166" s="217"/>
      <c r="C166" s="244" t="s">
        <v>500</v>
      </c>
      <c r="D166" s="238"/>
      <c r="E166" s="238"/>
      <c r="F166" s="238"/>
      <c r="G166" s="238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09"/>
      <c r="AA166" s="209"/>
      <c r="AB166" s="209"/>
      <c r="AC166" s="209"/>
      <c r="AD166" s="209"/>
      <c r="AE166" s="209"/>
      <c r="AF166" s="209"/>
      <c r="AG166" s="209" t="s">
        <v>190</v>
      </c>
      <c r="AH166" s="209"/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0" outlineLevel="2" x14ac:dyDescent="0.25">
      <c r="A167" s="216"/>
      <c r="B167" s="217"/>
      <c r="C167" s="245"/>
      <c r="D167" s="240"/>
      <c r="E167" s="240"/>
      <c r="F167" s="240"/>
      <c r="G167" s="24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09"/>
      <c r="AA167" s="209"/>
      <c r="AB167" s="209"/>
      <c r="AC167" s="209"/>
      <c r="AD167" s="209"/>
      <c r="AE167" s="209"/>
      <c r="AF167" s="209"/>
      <c r="AG167" s="209" t="s">
        <v>191</v>
      </c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1" x14ac:dyDescent="0.25">
      <c r="A168" s="230">
        <v>69</v>
      </c>
      <c r="B168" s="231" t="s">
        <v>501</v>
      </c>
      <c r="C168" s="243" t="s">
        <v>502</v>
      </c>
      <c r="D168" s="232" t="s">
        <v>277</v>
      </c>
      <c r="E168" s="233">
        <v>2</v>
      </c>
      <c r="F168" s="234"/>
      <c r="G168" s="235">
        <f>ROUND(E168*F168,2)</f>
        <v>0</v>
      </c>
      <c r="H168" s="234"/>
      <c r="I168" s="235">
        <f>ROUND(E168*H168,2)</f>
        <v>0</v>
      </c>
      <c r="J168" s="234"/>
      <c r="K168" s="235">
        <f>ROUND(E168*J168,2)</f>
        <v>0</v>
      </c>
      <c r="L168" s="235">
        <v>21</v>
      </c>
      <c r="M168" s="235">
        <f>G168*(1+L168/100)</f>
        <v>0</v>
      </c>
      <c r="N168" s="233">
        <v>0</v>
      </c>
      <c r="O168" s="233">
        <f>ROUND(E168*N168,2)</f>
        <v>0</v>
      </c>
      <c r="P168" s="233">
        <v>0</v>
      </c>
      <c r="Q168" s="233">
        <f>ROUND(E168*P168,2)</f>
        <v>0</v>
      </c>
      <c r="R168" s="235"/>
      <c r="S168" s="235" t="s">
        <v>200</v>
      </c>
      <c r="T168" s="236" t="s">
        <v>185</v>
      </c>
      <c r="U168" s="220">
        <v>0</v>
      </c>
      <c r="V168" s="220">
        <f>ROUND(E168*U168,2)</f>
        <v>0</v>
      </c>
      <c r="W168" s="220"/>
      <c r="X168" s="220" t="s">
        <v>217</v>
      </c>
      <c r="Y168" s="220" t="s">
        <v>187</v>
      </c>
      <c r="Z168" s="209"/>
      <c r="AA168" s="209"/>
      <c r="AB168" s="209"/>
      <c r="AC168" s="209"/>
      <c r="AD168" s="209"/>
      <c r="AE168" s="209"/>
      <c r="AF168" s="209"/>
      <c r="AG168" s="209" t="s">
        <v>357</v>
      </c>
      <c r="AH168" s="209"/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2" x14ac:dyDescent="0.25">
      <c r="A169" s="216"/>
      <c r="B169" s="217"/>
      <c r="C169" s="244" t="s">
        <v>503</v>
      </c>
      <c r="D169" s="238"/>
      <c r="E169" s="238"/>
      <c r="F169" s="238"/>
      <c r="G169" s="238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09"/>
      <c r="AA169" s="209"/>
      <c r="AB169" s="209"/>
      <c r="AC169" s="209"/>
      <c r="AD169" s="209"/>
      <c r="AE169" s="209"/>
      <c r="AF169" s="209"/>
      <c r="AG169" s="209" t="s">
        <v>190</v>
      </c>
      <c r="AH169" s="209"/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2" x14ac:dyDescent="0.25">
      <c r="A170" s="216"/>
      <c r="B170" s="217"/>
      <c r="C170" s="245"/>
      <c r="D170" s="240"/>
      <c r="E170" s="240"/>
      <c r="F170" s="240"/>
      <c r="G170" s="24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09"/>
      <c r="AA170" s="209"/>
      <c r="AB170" s="209"/>
      <c r="AC170" s="209"/>
      <c r="AD170" s="209"/>
      <c r="AE170" s="209"/>
      <c r="AF170" s="209"/>
      <c r="AG170" s="209" t="s">
        <v>191</v>
      </c>
      <c r="AH170" s="209"/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1" x14ac:dyDescent="0.25">
      <c r="A171" s="230">
        <v>70</v>
      </c>
      <c r="B171" s="231" t="s">
        <v>504</v>
      </c>
      <c r="C171" s="243" t="s">
        <v>505</v>
      </c>
      <c r="D171" s="232" t="s">
        <v>277</v>
      </c>
      <c r="E171" s="233">
        <v>2</v>
      </c>
      <c r="F171" s="234"/>
      <c r="G171" s="235">
        <f>ROUND(E171*F171,2)</f>
        <v>0</v>
      </c>
      <c r="H171" s="234"/>
      <c r="I171" s="235">
        <f>ROUND(E171*H171,2)</f>
        <v>0</v>
      </c>
      <c r="J171" s="234"/>
      <c r="K171" s="235">
        <f>ROUND(E171*J171,2)</f>
        <v>0</v>
      </c>
      <c r="L171" s="235">
        <v>21</v>
      </c>
      <c r="M171" s="235">
        <f>G171*(1+L171/100)</f>
        <v>0</v>
      </c>
      <c r="N171" s="233">
        <v>0</v>
      </c>
      <c r="O171" s="233">
        <f>ROUND(E171*N171,2)</f>
        <v>0</v>
      </c>
      <c r="P171" s="233">
        <v>0</v>
      </c>
      <c r="Q171" s="233">
        <f>ROUND(E171*P171,2)</f>
        <v>0</v>
      </c>
      <c r="R171" s="235"/>
      <c r="S171" s="235" t="s">
        <v>200</v>
      </c>
      <c r="T171" s="236" t="s">
        <v>185</v>
      </c>
      <c r="U171" s="220">
        <v>0</v>
      </c>
      <c r="V171" s="220">
        <f>ROUND(E171*U171,2)</f>
        <v>0</v>
      </c>
      <c r="W171" s="220"/>
      <c r="X171" s="220" t="s">
        <v>217</v>
      </c>
      <c r="Y171" s="220" t="s">
        <v>187</v>
      </c>
      <c r="Z171" s="209"/>
      <c r="AA171" s="209"/>
      <c r="AB171" s="209"/>
      <c r="AC171" s="209"/>
      <c r="AD171" s="209"/>
      <c r="AE171" s="209"/>
      <c r="AF171" s="209"/>
      <c r="AG171" s="209" t="s">
        <v>357</v>
      </c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2" x14ac:dyDescent="0.25">
      <c r="A172" s="216"/>
      <c r="B172" s="217"/>
      <c r="C172" s="244" t="s">
        <v>506</v>
      </c>
      <c r="D172" s="238"/>
      <c r="E172" s="238"/>
      <c r="F172" s="238"/>
      <c r="G172" s="238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09"/>
      <c r="AA172" s="209"/>
      <c r="AB172" s="209"/>
      <c r="AC172" s="209"/>
      <c r="AD172" s="209"/>
      <c r="AE172" s="209"/>
      <c r="AF172" s="209"/>
      <c r="AG172" s="209" t="s">
        <v>190</v>
      </c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2" x14ac:dyDescent="0.25">
      <c r="A173" s="216"/>
      <c r="B173" s="217"/>
      <c r="C173" s="245"/>
      <c r="D173" s="240"/>
      <c r="E173" s="240"/>
      <c r="F173" s="240"/>
      <c r="G173" s="240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09"/>
      <c r="AA173" s="209"/>
      <c r="AB173" s="209"/>
      <c r="AC173" s="209"/>
      <c r="AD173" s="209"/>
      <c r="AE173" s="209"/>
      <c r="AF173" s="209"/>
      <c r="AG173" s="209" t="s">
        <v>191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1" x14ac:dyDescent="0.25">
      <c r="A174" s="230">
        <v>71</v>
      </c>
      <c r="B174" s="231" t="s">
        <v>507</v>
      </c>
      <c r="C174" s="243" t="s">
        <v>508</v>
      </c>
      <c r="D174" s="232" t="s">
        <v>277</v>
      </c>
      <c r="E174" s="233">
        <v>2</v>
      </c>
      <c r="F174" s="234"/>
      <c r="G174" s="235">
        <f>ROUND(E174*F174,2)</f>
        <v>0</v>
      </c>
      <c r="H174" s="234"/>
      <c r="I174" s="235">
        <f>ROUND(E174*H174,2)</f>
        <v>0</v>
      </c>
      <c r="J174" s="234"/>
      <c r="K174" s="235">
        <f>ROUND(E174*J174,2)</f>
        <v>0</v>
      </c>
      <c r="L174" s="235">
        <v>21</v>
      </c>
      <c r="M174" s="235">
        <f>G174*(1+L174/100)</f>
        <v>0</v>
      </c>
      <c r="N174" s="233">
        <v>0</v>
      </c>
      <c r="O174" s="233">
        <f>ROUND(E174*N174,2)</f>
        <v>0</v>
      </c>
      <c r="P174" s="233">
        <v>0</v>
      </c>
      <c r="Q174" s="233">
        <f>ROUND(E174*P174,2)</f>
        <v>0</v>
      </c>
      <c r="R174" s="235"/>
      <c r="S174" s="235" t="s">
        <v>200</v>
      </c>
      <c r="T174" s="236" t="s">
        <v>185</v>
      </c>
      <c r="U174" s="220">
        <v>0</v>
      </c>
      <c r="V174" s="220">
        <f>ROUND(E174*U174,2)</f>
        <v>0</v>
      </c>
      <c r="W174" s="220"/>
      <c r="X174" s="220" t="s">
        <v>217</v>
      </c>
      <c r="Y174" s="220" t="s">
        <v>187</v>
      </c>
      <c r="Z174" s="209"/>
      <c r="AA174" s="209"/>
      <c r="AB174" s="209"/>
      <c r="AC174" s="209"/>
      <c r="AD174" s="209"/>
      <c r="AE174" s="209"/>
      <c r="AF174" s="209"/>
      <c r="AG174" s="209" t="s">
        <v>357</v>
      </c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2" x14ac:dyDescent="0.25">
      <c r="A175" s="216"/>
      <c r="B175" s="217"/>
      <c r="C175" s="244" t="s">
        <v>509</v>
      </c>
      <c r="D175" s="238"/>
      <c r="E175" s="238"/>
      <c r="F175" s="238"/>
      <c r="G175" s="238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09"/>
      <c r="AA175" s="209"/>
      <c r="AB175" s="209"/>
      <c r="AC175" s="209"/>
      <c r="AD175" s="209"/>
      <c r="AE175" s="209"/>
      <c r="AF175" s="209"/>
      <c r="AG175" s="209" t="s">
        <v>190</v>
      </c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2" x14ac:dyDescent="0.25">
      <c r="A176" s="216"/>
      <c r="B176" s="217"/>
      <c r="C176" s="245"/>
      <c r="D176" s="240"/>
      <c r="E176" s="240"/>
      <c r="F176" s="240"/>
      <c r="G176" s="24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09"/>
      <c r="AA176" s="209"/>
      <c r="AB176" s="209"/>
      <c r="AC176" s="209"/>
      <c r="AD176" s="209"/>
      <c r="AE176" s="209"/>
      <c r="AF176" s="209"/>
      <c r="AG176" s="209" t="s">
        <v>191</v>
      </c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1" x14ac:dyDescent="0.25">
      <c r="A177" s="230">
        <v>72</v>
      </c>
      <c r="B177" s="231" t="s">
        <v>510</v>
      </c>
      <c r="C177" s="243" t="s">
        <v>511</v>
      </c>
      <c r="D177" s="232" t="s">
        <v>277</v>
      </c>
      <c r="E177" s="233">
        <v>2</v>
      </c>
      <c r="F177" s="234"/>
      <c r="G177" s="235">
        <f>ROUND(E177*F177,2)</f>
        <v>0</v>
      </c>
      <c r="H177" s="234"/>
      <c r="I177" s="235">
        <f>ROUND(E177*H177,2)</f>
        <v>0</v>
      </c>
      <c r="J177" s="234"/>
      <c r="K177" s="235">
        <f>ROUND(E177*J177,2)</f>
        <v>0</v>
      </c>
      <c r="L177" s="235">
        <v>21</v>
      </c>
      <c r="M177" s="235">
        <f>G177*(1+L177/100)</f>
        <v>0</v>
      </c>
      <c r="N177" s="233">
        <v>0</v>
      </c>
      <c r="O177" s="233">
        <f>ROUND(E177*N177,2)</f>
        <v>0</v>
      </c>
      <c r="P177" s="233">
        <v>0</v>
      </c>
      <c r="Q177" s="233">
        <f>ROUND(E177*P177,2)</f>
        <v>0</v>
      </c>
      <c r="R177" s="235"/>
      <c r="S177" s="235" t="s">
        <v>200</v>
      </c>
      <c r="T177" s="236" t="s">
        <v>185</v>
      </c>
      <c r="U177" s="220">
        <v>0</v>
      </c>
      <c r="V177" s="220">
        <f>ROUND(E177*U177,2)</f>
        <v>0</v>
      </c>
      <c r="W177" s="220"/>
      <c r="X177" s="220" t="s">
        <v>217</v>
      </c>
      <c r="Y177" s="220" t="s">
        <v>187</v>
      </c>
      <c r="Z177" s="209"/>
      <c r="AA177" s="209"/>
      <c r="AB177" s="209"/>
      <c r="AC177" s="209"/>
      <c r="AD177" s="209"/>
      <c r="AE177" s="209"/>
      <c r="AF177" s="209"/>
      <c r="AG177" s="209" t="s">
        <v>357</v>
      </c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2" x14ac:dyDescent="0.25">
      <c r="A178" s="216"/>
      <c r="B178" s="217"/>
      <c r="C178" s="244" t="s">
        <v>512</v>
      </c>
      <c r="D178" s="238"/>
      <c r="E178" s="238"/>
      <c r="F178" s="238"/>
      <c r="G178" s="238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09"/>
      <c r="AA178" s="209"/>
      <c r="AB178" s="209"/>
      <c r="AC178" s="209"/>
      <c r="AD178" s="209"/>
      <c r="AE178" s="209"/>
      <c r="AF178" s="209"/>
      <c r="AG178" s="209" t="s">
        <v>190</v>
      </c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2" x14ac:dyDescent="0.25">
      <c r="A179" s="216"/>
      <c r="B179" s="217"/>
      <c r="C179" s="245"/>
      <c r="D179" s="240"/>
      <c r="E179" s="240"/>
      <c r="F179" s="240"/>
      <c r="G179" s="24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09"/>
      <c r="AA179" s="209"/>
      <c r="AB179" s="209"/>
      <c r="AC179" s="209"/>
      <c r="AD179" s="209"/>
      <c r="AE179" s="209"/>
      <c r="AF179" s="209"/>
      <c r="AG179" s="209" t="s">
        <v>191</v>
      </c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1" x14ac:dyDescent="0.25">
      <c r="A180" s="230">
        <v>73</v>
      </c>
      <c r="B180" s="231" t="s">
        <v>513</v>
      </c>
      <c r="C180" s="243" t="s">
        <v>514</v>
      </c>
      <c r="D180" s="232" t="s">
        <v>277</v>
      </c>
      <c r="E180" s="233">
        <v>2</v>
      </c>
      <c r="F180" s="234"/>
      <c r="G180" s="235">
        <f>ROUND(E180*F180,2)</f>
        <v>0</v>
      </c>
      <c r="H180" s="234"/>
      <c r="I180" s="235">
        <f>ROUND(E180*H180,2)</f>
        <v>0</v>
      </c>
      <c r="J180" s="234"/>
      <c r="K180" s="235">
        <f>ROUND(E180*J180,2)</f>
        <v>0</v>
      </c>
      <c r="L180" s="235">
        <v>21</v>
      </c>
      <c r="M180" s="235">
        <f>G180*(1+L180/100)</f>
        <v>0</v>
      </c>
      <c r="N180" s="233">
        <v>0</v>
      </c>
      <c r="O180" s="233">
        <f>ROUND(E180*N180,2)</f>
        <v>0</v>
      </c>
      <c r="P180" s="233">
        <v>0</v>
      </c>
      <c r="Q180" s="233">
        <f>ROUND(E180*P180,2)</f>
        <v>0</v>
      </c>
      <c r="R180" s="235"/>
      <c r="S180" s="235" t="s">
        <v>200</v>
      </c>
      <c r="T180" s="236" t="s">
        <v>185</v>
      </c>
      <c r="U180" s="220">
        <v>0</v>
      </c>
      <c r="V180" s="220">
        <f>ROUND(E180*U180,2)</f>
        <v>0</v>
      </c>
      <c r="W180" s="220"/>
      <c r="X180" s="220" t="s">
        <v>217</v>
      </c>
      <c r="Y180" s="220" t="s">
        <v>187</v>
      </c>
      <c r="Z180" s="209"/>
      <c r="AA180" s="209"/>
      <c r="AB180" s="209"/>
      <c r="AC180" s="209"/>
      <c r="AD180" s="209"/>
      <c r="AE180" s="209"/>
      <c r="AF180" s="209"/>
      <c r="AG180" s="209" t="s">
        <v>357</v>
      </c>
      <c r="AH180" s="209"/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2" x14ac:dyDescent="0.25">
      <c r="A181" s="216"/>
      <c r="B181" s="217"/>
      <c r="C181" s="244" t="s">
        <v>515</v>
      </c>
      <c r="D181" s="238"/>
      <c r="E181" s="238"/>
      <c r="F181" s="238"/>
      <c r="G181" s="238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09"/>
      <c r="AA181" s="209"/>
      <c r="AB181" s="209"/>
      <c r="AC181" s="209"/>
      <c r="AD181" s="209"/>
      <c r="AE181" s="209"/>
      <c r="AF181" s="209"/>
      <c r="AG181" s="209" t="s">
        <v>190</v>
      </c>
      <c r="AH181" s="209"/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2" x14ac:dyDescent="0.25">
      <c r="A182" s="216"/>
      <c r="B182" s="217"/>
      <c r="C182" s="245"/>
      <c r="D182" s="240"/>
      <c r="E182" s="240"/>
      <c r="F182" s="240"/>
      <c r="G182" s="24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09"/>
      <c r="AA182" s="209"/>
      <c r="AB182" s="209"/>
      <c r="AC182" s="209"/>
      <c r="AD182" s="209"/>
      <c r="AE182" s="209"/>
      <c r="AF182" s="209"/>
      <c r="AG182" s="209" t="s">
        <v>191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1" x14ac:dyDescent="0.25">
      <c r="A183" s="230">
        <v>74</v>
      </c>
      <c r="B183" s="231" t="s">
        <v>516</v>
      </c>
      <c r="C183" s="243" t="s">
        <v>499</v>
      </c>
      <c r="D183" s="232" t="s">
        <v>277</v>
      </c>
      <c r="E183" s="233">
        <v>2</v>
      </c>
      <c r="F183" s="234"/>
      <c r="G183" s="235">
        <f>ROUND(E183*F183,2)</f>
        <v>0</v>
      </c>
      <c r="H183" s="234"/>
      <c r="I183" s="235">
        <f>ROUND(E183*H183,2)</f>
        <v>0</v>
      </c>
      <c r="J183" s="234"/>
      <c r="K183" s="235">
        <f>ROUND(E183*J183,2)</f>
        <v>0</v>
      </c>
      <c r="L183" s="235">
        <v>21</v>
      </c>
      <c r="M183" s="235">
        <f>G183*(1+L183/100)</f>
        <v>0</v>
      </c>
      <c r="N183" s="233">
        <v>0</v>
      </c>
      <c r="O183" s="233">
        <f>ROUND(E183*N183,2)</f>
        <v>0</v>
      </c>
      <c r="P183" s="233">
        <v>0</v>
      </c>
      <c r="Q183" s="233">
        <f>ROUND(E183*P183,2)</f>
        <v>0</v>
      </c>
      <c r="R183" s="235"/>
      <c r="S183" s="235" t="s">
        <v>200</v>
      </c>
      <c r="T183" s="236" t="s">
        <v>185</v>
      </c>
      <c r="U183" s="220">
        <v>0</v>
      </c>
      <c r="V183" s="220">
        <f>ROUND(E183*U183,2)</f>
        <v>0</v>
      </c>
      <c r="W183" s="220"/>
      <c r="X183" s="220" t="s">
        <v>217</v>
      </c>
      <c r="Y183" s="220" t="s">
        <v>187</v>
      </c>
      <c r="Z183" s="209"/>
      <c r="AA183" s="209"/>
      <c r="AB183" s="209"/>
      <c r="AC183" s="209"/>
      <c r="AD183" s="209"/>
      <c r="AE183" s="209"/>
      <c r="AF183" s="209"/>
      <c r="AG183" s="209" t="s">
        <v>357</v>
      </c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2" x14ac:dyDescent="0.25">
      <c r="A184" s="216"/>
      <c r="B184" s="217"/>
      <c r="C184" s="244" t="s">
        <v>500</v>
      </c>
      <c r="D184" s="238"/>
      <c r="E184" s="238"/>
      <c r="F184" s="238"/>
      <c r="G184" s="238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09"/>
      <c r="AA184" s="209"/>
      <c r="AB184" s="209"/>
      <c r="AC184" s="209"/>
      <c r="AD184" s="209"/>
      <c r="AE184" s="209"/>
      <c r="AF184" s="209"/>
      <c r="AG184" s="209" t="s">
        <v>190</v>
      </c>
      <c r="AH184" s="209"/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2" x14ac:dyDescent="0.25">
      <c r="A185" s="216"/>
      <c r="B185" s="217"/>
      <c r="C185" s="245"/>
      <c r="D185" s="240"/>
      <c r="E185" s="240"/>
      <c r="F185" s="240"/>
      <c r="G185" s="24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09"/>
      <c r="AA185" s="209"/>
      <c r="AB185" s="209"/>
      <c r="AC185" s="209"/>
      <c r="AD185" s="209"/>
      <c r="AE185" s="209"/>
      <c r="AF185" s="209"/>
      <c r="AG185" s="209" t="s">
        <v>191</v>
      </c>
      <c r="AH185" s="209"/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1" x14ac:dyDescent="0.25">
      <c r="A186" s="230">
        <v>75</v>
      </c>
      <c r="B186" s="231" t="s">
        <v>517</v>
      </c>
      <c r="C186" s="243" t="s">
        <v>518</v>
      </c>
      <c r="D186" s="232" t="s">
        <v>277</v>
      </c>
      <c r="E186" s="233">
        <v>2</v>
      </c>
      <c r="F186" s="234"/>
      <c r="G186" s="235">
        <f>ROUND(E186*F186,2)</f>
        <v>0</v>
      </c>
      <c r="H186" s="234"/>
      <c r="I186" s="235">
        <f>ROUND(E186*H186,2)</f>
        <v>0</v>
      </c>
      <c r="J186" s="234"/>
      <c r="K186" s="235">
        <f>ROUND(E186*J186,2)</f>
        <v>0</v>
      </c>
      <c r="L186" s="235">
        <v>21</v>
      </c>
      <c r="M186" s="235">
        <f>G186*(1+L186/100)</f>
        <v>0</v>
      </c>
      <c r="N186" s="233">
        <v>0</v>
      </c>
      <c r="O186" s="233">
        <f>ROUND(E186*N186,2)</f>
        <v>0</v>
      </c>
      <c r="P186" s="233">
        <v>0</v>
      </c>
      <c r="Q186" s="233">
        <f>ROUND(E186*P186,2)</f>
        <v>0</v>
      </c>
      <c r="R186" s="235"/>
      <c r="S186" s="235" t="s">
        <v>200</v>
      </c>
      <c r="T186" s="236" t="s">
        <v>185</v>
      </c>
      <c r="U186" s="220">
        <v>0</v>
      </c>
      <c r="V186" s="220">
        <f>ROUND(E186*U186,2)</f>
        <v>0</v>
      </c>
      <c r="W186" s="220"/>
      <c r="X186" s="220" t="s">
        <v>217</v>
      </c>
      <c r="Y186" s="220" t="s">
        <v>187</v>
      </c>
      <c r="Z186" s="209"/>
      <c r="AA186" s="209"/>
      <c r="AB186" s="209"/>
      <c r="AC186" s="209"/>
      <c r="AD186" s="209"/>
      <c r="AE186" s="209"/>
      <c r="AF186" s="209"/>
      <c r="AG186" s="209" t="s">
        <v>357</v>
      </c>
      <c r="AH186" s="209"/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2" x14ac:dyDescent="0.25">
      <c r="A187" s="216"/>
      <c r="B187" s="217"/>
      <c r="C187" s="244" t="s">
        <v>519</v>
      </c>
      <c r="D187" s="238"/>
      <c r="E187" s="238"/>
      <c r="F187" s="238"/>
      <c r="G187" s="238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09"/>
      <c r="AA187" s="209"/>
      <c r="AB187" s="209"/>
      <c r="AC187" s="209"/>
      <c r="AD187" s="209"/>
      <c r="AE187" s="209"/>
      <c r="AF187" s="209"/>
      <c r="AG187" s="209" t="s">
        <v>190</v>
      </c>
      <c r="AH187" s="209"/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2" x14ac:dyDescent="0.25">
      <c r="A188" s="216"/>
      <c r="B188" s="217"/>
      <c r="C188" s="245"/>
      <c r="D188" s="240"/>
      <c r="E188" s="240"/>
      <c r="F188" s="240"/>
      <c r="G188" s="24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09"/>
      <c r="AA188" s="209"/>
      <c r="AB188" s="209"/>
      <c r="AC188" s="209"/>
      <c r="AD188" s="209"/>
      <c r="AE188" s="209"/>
      <c r="AF188" s="209"/>
      <c r="AG188" s="209" t="s">
        <v>191</v>
      </c>
      <c r="AH188" s="209"/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1" x14ac:dyDescent="0.25">
      <c r="A189" s="230">
        <v>76</v>
      </c>
      <c r="B189" s="231" t="s">
        <v>520</v>
      </c>
      <c r="C189" s="243" t="s">
        <v>521</v>
      </c>
      <c r="D189" s="232" t="s">
        <v>277</v>
      </c>
      <c r="E189" s="233">
        <v>2</v>
      </c>
      <c r="F189" s="234"/>
      <c r="G189" s="235">
        <f>ROUND(E189*F189,2)</f>
        <v>0</v>
      </c>
      <c r="H189" s="234"/>
      <c r="I189" s="235">
        <f>ROUND(E189*H189,2)</f>
        <v>0</v>
      </c>
      <c r="J189" s="234"/>
      <c r="K189" s="235">
        <f>ROUND(E189*J189,2)</f>
        <v>0</v>
      </c>
      <c r="L189" s="235">
        <v>21</v>
      </c>
      <c r="M189" s="235">
        <f>G189*(1+L189/100)</f>
        <v>0</v>
      </c>
      <c r="N189" s="233">
        <v>0</v>
      </c>
      <c r="O189" s="233">
        <f>ROUND(E189*N189,2)</f>
        <v>0</v>
      </c>
      <c r="P189" s="233">
        <v>0</v>
      </c>
      <c r="Q189" s="233">
        <f>ROUND(E189*P189,2)</f>
        <v>0</v>
      </c>
      <c r="R189" s="235"/>
      <c r="S189" s="235" t="s">
        <v>200</v>
      </c>
      <c r="T189" s="236" t="s">
        <v>185</v>
      </c>
      <c r="U189" s="220">
        <v>0</v>
      </c>
      <c r="V189" s="220">
        <f>ROUND(E189*U189,2)</f>
        <v>0</v>
      </c>
      <c r="W189" s="220"/>
      <c r="X189" s="220" t="s">
        <v>217</v>
      </c>
      <c r="Y189" s="220" t="s">
        <v>187</v>
      </c>
      <c r="Z189" s="209"/>
      <c r="AA189" s="209"/>
      <c r="AB189" s="209"/>
      <c r="AC189" s="209"/>
      <c r="AD189" s="209"/>
      <c r="AE189" s="209"/>
      <c r="AF189" s="209"/>
      <c r="AG189" s="209" t="s">
        <v>357</v>
      </c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2" x14ac:dyDescent="0.25">
      <c r="A190" s="216"/>
      <c r="B190" s="217"/>
      <c r="C190" s="244" t="s">
        <v>522</v>
      </c>
      <c r="D190" s="238"/>
      <c r="E190" s="238"/>
      <c r="F190" s="238"/>
      <c r="G190" s="238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09"/>
      <c r="AA190" s="209"/>
      <c r="AB190" s="209"/>
      <c r="AC190" s="209"/>
      <c r="AD190" s="209"/>
      <c r="AE190" s="209"/>
      <c r="AF190" s="209"/>
      <c r="AG190" s="209" t="s">
        <v>190</v>
      </c>
      <c r="AH190" s="209"/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2" x14ac:dyDescent="0.25">
      <c r="A191" s="216"/>
      <c r="B191" s="217"/>
      <c r="C191" s="245"/>
      <c r="D191" s="240"/>
      <c r="E191" s="240"/>
      <c r="F191" s="240"/>
      <c r="G191" s="24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09"/>
      <c r="AA191" s="209"/>
      <c r="AB191" s="209"/>
      <c r="AC191" s="209"/>
      <c r="AD191" s="209"/>
      <c r="AE191" s="209"/>
      <c r="AF191" s="209"/>
      <c r="AG191" s="209" t="s">
        <v>191</v>
      </c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x14ac:dyDescent="0.25">
      <c r="A192" s="223" t="s">
        <v>179</v>
      </c>
      <c r="B192" s="224" t="s">
        <v>121</v>
      </c>
      <c r="C192" s="242" t="s">
        <v>122</v>
      </c>
      <c r="D192" s="225"/>
      <c r="E192" s="226"/>
      <c r="F192" s="227"/>
      <c r="G192" s="227">
        <f>SUMIF(AG193:AG212,"&lt;&gt;NOR",G193:G212)</f>
        <v>0</v>
      </c>
      <c r="H192" s="227"/>
      <c r="I192" s="227">
        <f>SUM(I193:I212)</f>
        <v>0</v>
      </c>
      <c r="J192" s="227"/>
      <c r="K192" s="227">
        <f>SUM(K193:K212)</f>
        <v>0</v>
      </c>
      <c r="L192" s="227"/>
      <c r="M192" s="227">
        <f>SUM(M193:M212)</f>
        <v>0</v>
      </c>
      <c r="N192" s="226"/>
      <c r="O192" s="226">
        <f>SUM(O193:O212)</f>
        <v>0</v>
      </c>
      <c r="P192" s="226"/>
      <c r="Q192" s="226">
        <f>SUM(Q193:Q212)</f>
        <v>0</v>
      </c>
      <c r="R192" s="227"/>
      <c r="S192" s="227"/>
      <c r="T192" s="228"/>
      <c r="U192" s="222"/>
      <c r="V192" s="222">
        <f>SUM(V193:V212)</f>
        <v>0</v>
      </c>
      <c r="W192" s="222"/>
      <c r="X192" s="222"/>
      <c r="Y192" s="222"/>
      <c r="AG192" t="s">
        <v>180</v>
      </c>
    </row>
    <row r="193" spans="1:60" outlineLevel="1" x14ac:dyDescent="0.25">
      <c r="A193" s="230">
        <v>77</v>
      </c>
      <c r="B193" s="231" t="s">
        <v>523</v>
      </c>
      <c r="C193" s="243" t="s">
        <v>524</v>
      </c>
      <c r="D193" s="232" t="s">
        <v>277</v>
      </c>
      <c r="E193" s="233">
        <v>2</v>
      </c>
      <c r="F193" s="234"/>
      <c r="G193" s="235">
        <f>ROUND(E193*F193,2)</f>
        <v>0</v>
      </c>
      <c r="H193" s="234"/>
      <c r="I193" s="235">
        <f>ROUND(E193*H193,2)</f>
        <v>0</v>
      </c>
      <c r="J193" s="234"/>
      <c r="K193" s="235">
        <f>ROUND(E193*J193,2)</f>
        <v>0</v>
      </c>
      <c r="L193" s="235">
        <v>21</v>
      </c>
      <c r="M193" s="235">
        <f>G193*(1+L193/100)</f>
        <v>0</v>
      </c>
      <c r="N193" s="233">
        <v>0</v>
      </c>
      <c r="O193" s="233">
        <f>ROUND(E193*N193,2)</f>
        <v>0</v>
      </c>
      <c r="P193" s="233">
        <v>0</v>
      </c>
      <c r="Q193" s="233">
        <f>ROUND(E193*P193,2)</f>
        <v>0</v>
      </c>
      <c r="R193" s="235"/>
      <c r="S193" s="235" t="s">
        <v>200</v>
      </c>
      <c r="T193" s="236" t="s">
        <v>185</v>
      </c>
      <c r="U193" s="220">
        <v>0</v>
      </c>
      <c r="V193" s="220">
        <f>ROUND(E193*U193,2)</f>
        <v>0</v>
      </c>
      <c r="W193" s="220"/>
      <c r="X193" s="220" t="s">
        <v>217</v>
      </c>
      <c r="Y193" s="220" t="s">
        <v>187</v>
      </c>
      <c r="Z193" s="209"/>
      <c r="AA193" s="209"/>
      <c r="AB193" s="209"/>
      <c r="AC193" s="209"/>
      <c r="AD193" s="209"/>
      <c r="AE193" s="209"/>
      <c r="AF193" s="209"/>
      <c r="AG193" s="209" t="s">
        <v>357</v>
      </c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2" x14ac:dyDescent="0.25">
      <c r="A194" s="216"/>
      <c r="B194" s="217"/>
      <c r="C194" s="244" t="s">
        <v>525</v>
      </c>
      <c r="D194" s="238"/>
      <c r="E194" s="238"/>
      <c r="F194" s="238"/>
      <c r="G194" s="238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09"/>
      <c r="AA194" s="209"/>
      <c r="AB194" s="209"/>
      <c r="AC194" s="209"/>
      <c r="AD194" s="209"/>
      <c r="AE194" s="209"/>
      <c r="AF194" s="209"/>
      <c r="AG194" s="209" t="s">
        <v>190</v>
      </c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2" x14ac:dyDescent="0.25">
      <c r="A195" s="216"/>
      <c r="B195" s="217"/>
      <c r="C195" s="245"/>
      <c r="D195" s="240"/>
      <c r="E195" s="240"/>
      <c r="F195" s="240"/>
      <c r="G195" s="24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09"/>
      <c r="AA195" s="209"/>
      <c r="AB195" s="209"/>
      <c r="AC195" s="209"/>
      <c r="AD195" s="209"/>
      <c r="AE195" s="209"/>
      <c r="AF195" s="209"/>
      <c r="AG195" s="209" t="s">
        <v>191</v>
      </c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1" x14ac:dyDescent="0.25">
      <c r="A196" s="230">
        <v>78</v>
      </c>
      <c r="B196" s="231" t="s">
        <v>526</v>
      </c>
      <c r="C196" s="243" t="s">
        <v>527</v>
      </c>
      <c r="D196" s="232" t="s">
        <v>277</v>
      </c>
      <c r="E196" s="233">
        <v>2</v>
      </c>
      <c r="F196" s="234"/>
      <c r="G196" s="235">
        <f>ROUND(E196*F196,2)</f>
        <v>0</v>
      </c>
      <c r="H196" s="234"/>
      <c r="I196" s="235">
        <f>ROUND(E196*H196,2)</f>
        <v>0</v>
      </c>
      <c r="J196" s="234"/>
      <c r="K196" s="235">
        <f>ROUND(E196*J196,2)</f>
        <v>0</v>
      </c>
      <c r="L196" s="235">
        <v>21</v>
      </c>
      <c r="M196" s="235">
        <f>G196*(1+L196/100)</f>
        <v>0</v>
      </c>
      <c r="N196" s="233">
        <v>0</v>
      </c>
      <c r="O196" s="233">
        <f>ROUND(E196*N196,2)</f>
        <v>0</v>
      </c>
      <c r="P196" s="233">
        <v>0</v>
      </c>
      <c r="Q196" s="233">
        <f>ROUND(E196*P196,2)</f>
        <v>0</v>
      </c>
      <c r="R196" s="235"/>
      <c r="S196" s="235" t="s">
        <v>200</v>
      </c>
      <c r="T196" s="236" t="s">
        <v>185</v>
      </c>
      <c r="U196" s="220">
        <v>0</v>
      </c>
      <c r="V196" s="220">
        <f>ROUND(E196*U196,2)</f>
        <v>0</v>
      </c>
      <c r="W196" s="220"/>
      <c r="X196" s="220" t="s">
        <v>217</v>
      </c>
      <c r="Y196" s="220" t="s">
        <v>187</v>
      </c>
      <c r="Z196" s="209"/>
      <c r="AA196" s="209"/>
      <c r="AB196" s="209"/>
      <c r="AC196" s="209"/>
      <c r="AD196" s="209"/>
      <c r="AE196" s="209"/>
      <c r="AF196" s="209"/>
      <c r="AG196" s="209" t="s">
        <v>357</v>
      </c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2" x14ac:dyDescent="0.25">
      <c r="A197" s="216"/>
      <c r="B197" s="217"/>
      <c r="C197" s="244" t="s">
        <v>528</v>
      </c>
      <c r="D197" s="238"/>
      <c r="E197" s="238"/>
      <c r="F197" s="238"/>
      <c r="G197" s="238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09"/>
      <c r="AA197" s="209"/>
      <c r="AB197" s="209"/>
      <c r="AC197" s="209"/>
      <c r="AD197" s="209"/>
      <c r="AE197" s="209"/>
      <c r="AF197" s="209"/>
      <c r="AG197" s="209" t="s">
        <v>190</v>
      </c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2" x14ac:dyDescent="0.25">
      <c r="A198" s="216"/>
      <c r="B198" s="217"/>
      <c r="C198" s="245"/>
      <c r="D198" s="240"/>
      <c r="E198" s="240"/>
      <c r="F198" s="240"/>
      <c r="G198" s="24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09"/>
      <c r="AA198" s="209"/>
      <c r="AB198" s="209"/>
      <c r="AC198" s="209"/>
      <c r="AD198" s="209"/>
      <c r="AE198" s="209"/>
      <c r="AF198" s="209"/>
      <c r="AG198" s="209" t="s">
        <v>191</v>
      </c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1" x14ac:dyDescent="0.25">
      <c r="A199" s="230">
        <v>79</v>
      </c>
      <c r="B199" s="231" t="s">
        <v>529</v>
      </c>
      <c r="C199" s="243" t="s">
        <v>530</v>
      </c>
      <c r="D199" s="232" t="s">
        <v>277</v>
      </c>
      <c r="E199" s="233">
        <v>44</v>
      </c>
      <c r="F199" s="234"/>
      <c r="G199" s="235">
        <f>ROUND(E199*F199,2)</f>
        <v>0</v>
      </c>
      <c r="H199" s="234"/>
      <c r="I199" s="235">
        <f>ROUND(E199*H199,2)</f>
        <v>0</v>
      </c>
      <c r="J199" s="234"/>
      <c r="K199" s="235">
        <f>ROUND(E199*J199,2)</f>
        <v>0</v>
      </c>
      <c r="L199" s="235">
        <v>21</v>
      </c>
      <c r="M199" s="235">
        <f>G199*(1+L199/100)</f>
        <v>0</v>
      </c>
      <c r="N199" s="233">
        <v>0</v>
      </c>
      <c r="O199" s="233">
        <f>ROUND(E199*N199,2)</f>
        <v>0</v>
      </c>
      <c r="P199" s="233">
        <v>0</v>
      </c>
      <c r="Q199" s="233">
        <f>ROUND(E199*P199,2)</f>
        <v>0</v>
      </c>
      <c r="R199" s="235"/>
      <c r="S199" s="235" t="s">
        <v>200</v>
      </c>
      <c r="T199" s="236" t="s">
        <v>185</v>
      </c>
      <c r="U199" s="220">
        <v>0</v>
      </c>
      <c r="V199" s="220">
        <f>ROUND(E199*U199,2)</f>
        <v>0</v>
      </c>
      <c r="W199" s="220"/>
      <c r="X199" s="220" t="s">
        <v>217</v>
      </c>
      <c r="Y199" s="220" t="s">
        <v>187</v>
      </c>
      <c r="Z199" s="209"/>
      <c r="AA199" s="209"/>
      <c r="AB199" s="209"/>
      <c r="AC199" s="209"/>
      <c r="AD199" s="209"/>
      <c r="AE199" s="209"/>
      <c r="AF199" s="209"/>
      <c r="AG199" s="209" t="s">
        <v>357</v>
      </c>
      <c r="AH199" s="209"/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2" x14ac:dyDescent="0.25">
      <c r="A200" s="216"/>
      <c r="B200" s="217"/>
      <c r="C200" s="244" t="s">
        <v>531</v>
      </c>
      <c r="D200" s="238"/>
      <c r="E200" s="238"/>
      <c r="F200" s="238"/>
      <c r="G200" s="238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09"/>
      <c r="AA200" s="209"/>
      <c r="AB200" s="209"/>
      <c r="AC200" s="209"/>
      <c r="AD200" s="209"/>
      <c r="AE200" s="209"/>
      <c r="AF200" s="209"/>
      <c r="AG200" s="209" t="s">
        <v>190</v>
      </c>
      <c r="AH200" s="209"/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2" x14ac:dyDescent="0.25">
      <c r="A201" s="216"/>
      <c r="B201" s="217"/>
      <c r="C201" s="245"/>
      <c r="D201" s="240"/>
      <c r="E201" s="240"/>
      <c r="F201" s="240"/>
      <c r="G201" s="24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09"/>
      <c r="AA201" s="209"/>
      <c r="AB201" s="209"/>
      <c r="AC201" s="209"/>
      <c r="AD201" s="209"/>
      <c r="AE201" s="209"/>
      <c r="AF201" s="209"/>
      <c r="AG201" s="209" t="s">
        <v>191</v>
      </c>
      <c r="AH201" s="209"/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1" x14ac:dyDescent="0.25">
      <c r="A202" s="230">
        <v>80</v>
      </c>
      <c r="B202" s="231" t="s">
        <v>532</v>
      </c>
      <c r="C202" s="243" t="s">
        <v>533</v>
      </c>
      <c r="D202" s="232" t="s">
        <v>277</v>
      </c>
      <c r="E202" s="233">
        <v>2</v>
      </c>
      <c r="F202" s="234"/>
      <c r="G202" s="235">
        <f>ROUND(E202*F202,2)</f>
        <v>0</v>
      </c>
      <c r="H202" s="234"/>
      <c r="I202" s="235">
        <f>ROUND(E202*H202,2)</f>
        <v>0</v>
      </c>
      <c r="J202" s="234"/>
      <c r="K202" s="235">
        <f>ROUND(E202*J202,2)</f>
        <v>0</v>
      </c>
      <c r="L202" s="235">
        <v>21</v>
      </c>
      <c r="M202" s="235">
        <f>G202*(1+L202/100)</f>
        <v>0</v>
      </c>
      <c r="N202" s="233">
        <v>0</v>
      </c>
      <c r="O202" s="233">
        <f>ROUND(E202*N202,2)</f>
        <v>0</v>
      </c>
      <c r="P202" s="233">
        <v>0</v>
      </c>
      <c r="Q202" s="233">
        <f>ROUND(E202*P202,2)</f>
        <v>0</v>
      </c>
      <c r="R202" s="235"/>
      <c r="S202" s="235" t="s">
        <v>200</v>
      </c>
      <c r="T202" s="236" t="s">
        <v>185</v>
      </c>
      <c r="U202" s="220">
        <v>0</v>
      </c>
      <c r="V202" s="220">
        <f>ROUND(E202*U202,2)</f>
        <v>0</v>
      </c>
      <c r="W202" s="220"/>
      <c r="X202" s="220" t="s">
        <v>217</v>
      </c>
      <c r="Y202" s="220" t="s">
        <v>187</v>
      </c>
      <c r="Z202" s="209"/>
      <c r="AA202" s="209"/>
      <c r="AB202" s="209"/>
      <c r="AC202" s="209"/>
      <c r="AD202" s="209"/>
      <c r="AE202" s="209"/>
      <c r="AF202" s="209"/>
      <c r="AG202" s="209" t="s">
        <v>357</v>
      </c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2" x14ac:dyDescent="0.25">
      <c r="A203" s="216"/>
      <c r="B203" s="217"/>
      <c r="C203" s="244" t="s">
        <v>534</v>
      </c>
      <c r="D203" s="238"/>
      <c r="E203" s="238"/>
      <c r="F203" s="238"/>
      <c r="G203" s="238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09"/>
      <c r="AA203" s="209"/>
      <c r="AB203" s="209"/>
      <c r="AC203" s="209"/>
      <c r="AD203" s="209"/>
      <c r="AE203" s="209"/>
      <c r="AF203" s="209"/>
      <c r="AG203" s="209" t="s">
        <v>190</v>
      </c>
      <c r="AH203" s="209"/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2" x14ac:dyDescent="0.25">
      <c r="A204" s="216"/>
      <c r="B204" s="217"/>
      <c r="C204" s="245"/>
      <c r="D204" s="240"/>
      <c r="E204" s="240"/>
      <c r="F204" s="240"/>
      <c r="G204" s="24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09"/>
      <c r="AA204" s="209"/>
      <c r="AB204" s="209"/>
      <c r="AC204" s="209"/>
      <c r="AD204" s="209"/>
      <c r="AE204" s="209"/>
      <c r="AF204" s="209"/>
      <c r="AG204" s="209" t="s">
        <v>191</v>
      </c>
      <c r="AH204" s="209"/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1" x14ac:dyDescent="0.25">
      <c r="A205" s="230">
        <v>81</v>
      </c>
      <c r="B205" s="231" t="s">
        <v>535</v>
      </c>
      <c r="C205" s="243" t="s">
        <v>536</v>
      </c>
      <c r="D205" s="232" t="s">
        <v>277</v>
      </c>
      <c r="E205" s="233">
        <v>2</v>
      </c>
      <c r="F205" s="234"/>
      <c r="G205" s="235">
        <f>ROUND(E205*F205,2)</f>
        <v>0</v>
      </c>
      <c r="H205" s="234"/>
      <c r="I205" s="235">
        <f>ROUND(E205*H205,2)</f>
        <v>0</v>
      </c>
      <c r="J205" s="234"/>
      <c r="K205" s="235">
        <f>ROUND(E205*J205,2)</f>
        <v>0</v>
      </c>
      <c r="L205" s="235">
        <v>21</v>
      </c>
      <c r="M205" s="235">
        <f>G205*(1+L205/100)</f>
        <v>0</v>
      </c>
      <c r="N205" s="233">
        <v>0</v>
      </c>
      <c r="O205" s="233">
        <f>ROUND(E205*N205,2)</f>
        <v>0</v>
      </c>
      <c r="P205" s="233">
        <v>0</v>
      </c>
      <c r="Q205" s="233">
        <f>ROUND(E205*P205,2)</f>
        <v>0</v>
      </c>
      <c r="R205" s="235"/>
      <c r="S205" s="235" t="s">
        <v>200</v>
      </c>
      <c r="T205" s="236" t="s">
        <v>185</v>
      </c>
      <c r="U205" s="220">
        <v>0</v>
      </c>
      <c r="V205" s="220">
        <f>ROUND(E205*U205,2)</f>
        <v>0</v>
      </c>
      <c r="W205" s="220"/>
      <c r="X205" s="220" t="s">
        <v>217</v>
      </c>
      <c r="Y205" s="220" t="s">
        <v>187</v>
      </c>
      <c r="Z205" s="209"/>
      <c r="AA205" s="209"/>
      <c r="AB205" s="209"/>
      <c r="AC205" s="209"/>
      <c r="AD205" s="209"/>
      <c r="AE205" s="209"/>
      <c r="AF205" s="209"/>
      <c r="AG205" s="209" t="s">
        <v>357</v>
      </c>
      <c r="AH205" s="209"/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</row>
    <row r="206" spans="1:60" outlineLevel="2" x14ac:dyDescent="0.25">
      <c r="A206" s="216"/>
      <c r="B206" s="217"/>
      <c r="C206" s="244" t="s">
        <v>537</v>
      </c>
      <c r="D206" s="238"/>
      <c r="E206" s="238"/>
      <c r="F206" s="238"/>
      <c r="G206" s="238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09"/>
      <c r="AA206" s="209"/>
      <c r="AB206" s="209"/>
      <c r="AC206" s="209"/>
      <c r="AD206" s="209"/>
      <c r="AE206" s="209"/>
      <c r="AF206" s="209"/>
      <c r="AG206" s="209" t="s">
        <v>190</v>
      </c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</row>
    <row r="207" spans="1:60" outlineLevel="2" x14ac:dyDescent="0.25">
      <c r="A207" s="216"/>
      <c r="B207" s="217"/>
      <c r="C207" s="245"/>
      <c r="D207" s="240"/>
      <c r="E207" s="240"/>
      <c r="F207" s="240"/>
      <c r="G207" s="240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09"/>
      <c r="AA207" s="209"/>
      <c r="AB207" s="209"/>
      <c r="AC207" s="209"/>
      <c r="AD207" s="209"/>
      <c r="AE207" s="209"/>
      <c r="AF207" s="209"/>
      <c r="AG207" s="209" t="s">
        <v>191</v>
      </c>
      <c r="AH207" s="209"/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1" x14ac:dyDescent="0.25">
      <c r="A208" s="230">
        <v>82</v>
      </c>
      <c r="B208" s="231" t="s">
        <v>538</v>
      </c>
      <c r="C208" s="243" t="s">
        <v>539</v>
      </c>
      <c r="D208" s="232" t="s">
        <v>277</v>
      </c>
      <c r="E208" s="233">
        <v>2</v>
      </c>
      <c r="F208" s="234"/>
      <c r="G208" s="235">
        <f>ROUND(E208*F208,2)</f>
        <v>0</v>
      </c>
      <c r="H208" s="234"/>
      <c r="I208" s="235">
        <f>ROUND(E208*H208,2)</f>
        <v>0</v>
      </c>
      <c r="J208" s="234"/>
      <c r="K208" s="235">
        <f>ROUND(E208*J208,2)</f>
        <v>0</v>
      </c>
      <c r="L208" s="235">
        <v>21</v>
      </c>
      <c r="M208" s="235">
        <f>G208*(1+L208/100)</f>
        <v>0</v>
      </c>
      <c r="N208" s="233">
        <v>0</v>
      </c>
      <c r="O208" s="233">
        <f>ROUND(E208*N208,2)</f>
        <v>0</v>
      </c>
      <c r="P208" s="233">
        <v>0</v>
      </c>
      <c r="Q208" s="233">
        <f>ROUND(E208*P208,2)</f>
        <v>0</v>
      </c>
      <c r="R208" s="235"/>
      <c r="S208" s="235" t="s">
        <v>200</v>
      </c>
      <c r="T208" s="236" t="s">
        <v>185</v>
      </c>
      <c r="U208" s="220">
        <v>0</v>
      </c>
      <c r="V208" s="220">
        <f>ROUND(E208*U208,2)</f>
        <v>0</v>
      </c>
      <c r="W208" s="220"/>
      <c r="X208" s="220" t="s">
        <v>217</v>
      </c>
      <c r="Y208" s="220" t="s">
        <v>187</v>
      </c>
      <c r="Z208" s="209"/>
      <c r="AA208" s="209"/>
      <c r="AB208" s="209"/>
      <c r="AC208" s="209"/>
      <c r="AD208" s="209"/>
      <c r="AE208" s="209"/>
      <c r="AF208" s="209"/>
      <c r="AG208" s="209" t="s">
        <v>357</v>
      </c>
      <c r="AH208" s="209"/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2" x14ac:dyDescent="0.25">
      <c r="A209" s="216"/>
      <c r="B209" s="217"/>
      <c r="C209" s="244" t="s">
        <v>540</v>
      </c>
      <c r="D209" s="238"/>
      <c r="E209" s="238"/>
      <c r="F209" s="238"/>
      <c r="G209" s="238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09"/>
      <c r="AA209" s="209"/>
      <c r="AB209" s="209"/>
      <c r="AC209" s="209"/>
      <c r="AD209" s="209"/>
      <c r="AE209" s="209"/>
      <c r="AF209" s="209"/>
      <c r="AG209" s="209" t="s">
        <v>190</v>
      </c>
      <c r="AH209" s="209"/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outlineLevel="2" x14ac:dyDescent="0.25">
      <c r="A210" s="216"/>
      <c r="B210" s="217"/>
      <c r="C210" s="245"/>
      <c r="D210" s="240"/>
      <c r="E210" s="240"/>
      <c r="F210" s="240"/>
      <c r="G210" s="24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09"/>
      <c r="AA210" s="209"/>
      <c r="AB210" s="209"/>
      <c r="AC210" s="209"/>
      <c r="AD210" s="209"/>
      <c r="AE210" s="209"/>
      <c r="AF210" s="209"/>
      <c r="AG210" s="209" t="s">
        <v>191</v>
      </c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1" x14ac:dyDescent="0.25">
      <c r="A211" s="230">
        <v>83</v>
      </c>
      <c r="B211" s="231" t="s">
        <v>541</v>
      </c>
      <c r="C211" s="243" t="s">
        <v>542</v>
      </c>
      <c r="D211" s="232" t="s">
        <v>356</v>
      </c>
      <c r="E211" s="233">
        <v>1</v>
      </c>
      <c r="F211" s="234"/>
      <c r="G211" s="235">
        <f>ROUND(E211*F211,2)</f>
        <v>0</v>
      </c>
      <c r="H211" s="234"/>
      <c r="I211" s="235">
        <f>ROUND(E211*H211,2)</f>
        <v>0</v>
      </c>
      <c r="J211" s="234"/>
      <c r="K211" s="235">
        <f>ROUND(E211*J211,2)</f>
        <v>0</v>
      </c>
      <c r="L211" s="235">
        <v>21</v>
      </c>
      <c r="M211" s="235">
        <f>G211*(1+L211/100)</f>
        <v>0</v>
      </c>
      <c r="N211" s="233">
        <v>0</v>
      </c>
      <c r="O211" s="233">
        <f>ROUND(E211*N211,2)</f>
        <v>0</v>
      </c>
      <c r="P211" s="233">
        <v>0</v>
      </c>
      <c r="Q211" s="233">
        <f>ROUND(E211*P211,2)</f>
        <v>0</v>
      </c>
      <c r="R211" s="235"/>
      <c r="S211" s="235" t="s">
        <v>200</v>
      </c>
      <c r="T211" s="236" t="s">
        <v>185</v>
      </c>
      <c r="U211" s="220">
        <v>0</v>
      </c>
      <c r="V211" s="220">
        <f>ROUND(E211*U211,2)</f>
        <v>0</v>
      </c>
      <c r="W211" s="220"/>
      <c r="X211" s="220" t="s">
        <v>217</v>
      </c>
      <c r="Y211" s="220" t="s">
        <v>187</v>
      </c>
      <c r="Z211" s="209"/>
      <c r="AA211" s="209"/>
      <c r="AB211" s="209"/>
      <c r="AC211" s="209"/>
      <c r="AD211" s="209"/>
      <c r="AE211" s="209"/>
      <c r="AF211" s="209"/>
      <c r="AG211" s="209" t="s">
        <v>357</v>
      </c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outlineLevel="2" x14ac:dyDescent="0.25">
      <c r="A212" s="216"/>
      <c r="B212" s="217"/>
      <c r="C212" s="246"/>
      <c r="D212" s="241"/>
      <c r="E212" s="241"/>
      <c r="F212" s="241"/>
      <c r="G212" s="241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09"/>
      <c r="AA212" s="209"/>
      <c r="AB212" s="209"/>
      <c r="AC212" s="209"/>
      <c r="AD212" s="209"/>
      <c r="AE212" s="209"/>
      <c r="AF212" s="209"/>
      <c r="AG212" s="209" t="s">
        <v>191</v>
      </c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0" x14ac:dyDescent="0.25">
      <c r="A213" s="223" t="s">
        <v>179</v>
      </c>
      <c r="B213" s="224" t="s">
        <v>123</v>
      </c>
      <c r="C213" s="242" t="s">
        <v>124</v>
      </c>
      <c r="D213" s="225"/>
      <c r="E213" s="226"/>
      <c r="F213" s="227"/>
      <c r="G213" s="227">
        <f>SUMIF(AG214:AG237,"&lt;&gt;NOR",G214:G237)</f>
        <v>0</v>
      </c>
      <c r="H213" s="227"/>
      <c r="I213" s="227">
        <f>SUM(I214:I237)</f>
        <v>0</v>
      </c>
      <c r="J213" s="227"/>
      <c r="K213" s="227">
        <f>SUM(K214:K237)</f>
        <v>0</v>
      </c>
      <c r="L213" s="227"/>
      <c r="M213" s="227">
        <f>SUM(M214:M237)</f>
        <v>0</v>
      </c>
      <c r="N213" s="226"/>
      <c r="O213" s="226">
        <f>SUM(O214:O237)</f>
        <v>0</v>
      </c>
      <c r="P213" s="226"/>
      <c r="Q213" s="226">
        <f>SUM(Q214:Q237)</f>
        <v>0</v>
      </c>
      <c r="R213" s="227"/>
      <c r="S213" s="227"/>
      <c r="T213" s="228"/>
      <c r="U213" s="222"/>
      <c r="V213" s="222">
        <f>SUM(V214:V237)</f>
        <v>0</v>
      </c>
      <c r="W213" s="222"/>
      <c r="X213" s="222"/>
      <c r="Y213" s="222"/>
      <c r="AG213" t="s">
        <v>180</v>
      </c>
    </row>
    <row r="214" spans="1:60" ht="30.6" outlineLevel="1" x14ac:dyDescent="0.25">
      <c r="A214" s="230">
        <v>84</v>
      </c>
      <c r="B214" s="231" t="s">
        <v>543</v>
      </c>
      <c r="C214" s="243" t="s">
        <v>544</v>
      </c>
      <c r="D214" s="232" t="s">
        <v>277</v>
      </c>
      <c r="E214" s="233">
        <v>1</v>
      </c>
      <c r="F214" s="234"/>
      <c r="G214" s="235">
        <f>ROUND(E214*F214,2)</f>
        <v>0</v>
      </c>
      <c r="H214" s="234"/>
      <c r="I214" s="235">
        <f>ROUND(E214*H214,2)</f>
        <v>0</v>
      </c>
      <c r="J214" s="234"/>
      <c r="K214" s="235">
        <f>ROUND(E214*J214,2)</f>
        <v>0</v>
      </c>
      <c r="L214" s="235">
        <v>21</v>
      </c>
      <c r="M214" s="235">
        <f>G214*(1+L214/100)</f>
        <v>0</v>
      </c>
      <c r="N214" s="233">
        <v>0</v>
      </c>
      <c r="O214" s="233">
        <f>ROUND(E214*N214,2)</f>
        <v>0</v>
      </c>
      <c r="P214" s="233">
        <v>0</v>
      </c>
      <c r="Q214" s="233">
        <f>ROUND(E214*P214,2)</f>
        <v>0</v>
      </c>
      <c r="R214" s="235"/>
      <c r="S214" s="235" t="s">
        <v>200</v>
      </c>
      <c r="T214" s="236" t="s">
        <v>185</v>
      </c>
      <c r="U214" s="220">
        <v>0</v>
      </c>
      <c r="V214" s="220">
        <f>ROUND(E214*U214,2)</f>
        <v>0</v>
      </c>
      <c r="W214" s="220"/>
      <c r="X214" s="220" t="s">
        <v>217</v>
      </c>
      <c r="Y214" s="220" t="s">
        <v>187</v>
      </c>
      <c r="Z214" s="209"/>
      <c r="AA214" s="209"/>
      <c r="AB214" s="209"/>
      <c r="AC214" s="209"/>
      <c r="AD214" s="209"/>
      <c r="AE214" s="209"/>
      <c r="AF214" s="209"/>
      <c r="AG214" s="209" t="s">
        <v>357</v>
      </c>
      <c r="AH214" s="209"/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outlineLevel="2" x14ac:dyDescent="0.25">
      <c r="A215" s="216"/>
      <c r="B215" s="217"/>
      <c r="C215" s="244" t="s">
        <v>545</v>
      </c>
      <c r="D215" s="238"/>
      <c r="E215" s="238"/>
      <c r="F215" s="238"/>
      <c r="G215" s="238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09"/>
      <c r="AA215" s="209"/>
      <c r="AB215" s="209"/>
      <c r="AC215" s="209"/>
      <c r="AD215" s="209"/>
      <c r="AE215" s="209"/>
      <c r="AF215" s="209"/>
      <c r="AG215" s="209" t="s">
        <v>190</v>
      </c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</row>
    <row r="216" spans="1:60" outlineLevel="2" x14ac:dyDescent="0.25">
      <c r="A216" s="216"/>
      <c r="B216" s="217"/>
      <c r="C216" s="245"/>
      <c r="D216" s="240"/>
      <c r="E216" s="240"/>
      <c r="F216" s="240"/>
      <c r="G216" s="240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09"/>
      <c r="AA216" s="209"/>
      <c r="AB216" s="209"/>
      <c r="AC216" s="209"/>
      <c r="AD216" s="209"/>
      <c r="AE216" s="209"/>
      <c r="AF216" s="209"/>
      <c r="AG216" s="209" t="s">
        <v>191</v>
      </c>
      <c r="AH216" s="209"/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</row>
    <row r="217" spans="1:60" ht="30.6" outlineLevel="1" x14ac:dyDescent="0.25">
      <c r="A217" s="230">
        <v>85</v>
      </c>
      <c r="B217" s="231" t="s">
        <v>546</v>
      </c>
      <c r="C217" s="243" t="s">
        <v>547</v>
      </c>
      <c r="D217" s="232" t="s">
        <v>277</v>
      </c>
      <c r="E217" s="233">
        <v>1</v>
      </c>
      <c r="F217" s="234"/>
      <c r="G217" s="235">
        <f>ROUND(E217*F217,2)</f>
        <v>0</v>
      </c>
      <c r="H217" s="234"/>
      <c r="I217" s="235">
        <f>ROUND(E217*H217,2)</f>
        <v>0</v>
      </c>
      <c r="J217" s="234"/>
      <c r="K217" s="235">
        <f>ROUND(E217*J217,2)</f>
        <v>0</v>
      </c>
      <c r="L217" s="235">
        <v>21</v>
      </c>
      <c r="M217" s="235">
        <f>G217*(1+L217/100)</f>
        <v>0</v>
      </c>
      <c r="N217" s="233">
        <v>0</v>
      </c>
      <c r="O217" s="233">
        <f>ROUND(E217*N217,2)</f>
        <v>0</v>
      </c>
      <c r="P217" s="233">
        <v>0</v>
      </c>
      <c r="Q217" s="233">
        <f>ROUND(E217*P217,2)</f>
        <v>0</v>
      </c>
      <c r="R217" s="235"/>
      <c r="S217" s="235" t="s">
        <v>200</v>
      </c>
      <c r="T217" s="236" t="s">
        <v>185</v>
      </c>
      <c r="U217" s="220">
        <v>0</v>
      </c>
      <c r="V217" s="220">
        <f>ROUND(E217*U217,2)</f>
        <v>0</v>
      </c>
      <c r="W217" s="220"/>
      <c r="X217" s="220" t="s">
        <v>217</v>
      </c>
      <c r="Y217" s="220" t="s">
        <v>187</v>
      </c>
      <c r="Z217" s="209"/>
      <c r="AA217" s="209"/>
      <c r="AB217" s="209"/>
      <c r="AC217" s="209"/>
      <c r="AD217" s="209"/>
      <c r="AE217" s="209"/>
      <c r="AF217" s="209"/>
      <c r="AG217" s="209" t="s">
        <v>357</v>
      </c>
      <c r="AH217" s="209"/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</row>
    <row r="218" spans="1:60" outlineLevel="2" x14ac:dyDescent="0.25">
      <c r="A218" s="216"/>
      <c r="B218" s="217"/>
      <c r="C218" s="244" t="s">
        <v>548</v>
      </c>
      <c r="D218" s="238"/>
      <c r="E218" s="238"/>
      <c r="F218" s="238"/>
      <c r="G218" s="238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09"/>
      <c r="AA218" s="209"/>
      <c r="AB218" s="209"/>
      <c r="AC218" s="209"/>
      <c r="AD218" s="209"/>
      <c r="AE218" s="209"/>
      <c r="AF218" s="209"/>
      <c r="AG218" s="209" t="s">
        <v>190</v>
      </c>
      <c r="AH218" s="209"/>
      <c r="AI218" s="209"/>
      <c r="AJ218" s="209"/>
      <c r="AK218" s="209"/>
      <c r="AL218" s="209"/>
      <c r="AM218" s="209"/>
      <c r="AN218" s="209"/>
      <c r="AO218" s="209"/>
      <c r="AP218" s="209"/>
      <c r="AQ218" s="209"/>
      <c r="AR218" s="209"/>
      <c r="AS218" s="209"/>
      <c r="AT218" s="209"/>
      <c r="AU218" s="209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09"/>
      <c r="BH218" s="209"/>
    </row>
    <row r="219" spans="1:60" outlineLevel="2" x14ac:dyDescent="0.25">
      <c r="A219" s="216"/>
      <c r="B219" s="217"/>
      <c r="C219" s="245"/>
      <c r="D219" s="240"/>
      <c r="E219" s="240"/>
      <c r="F219" s="240"/>
      <c r="G219" s="24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09"/>
      <c r="AA219" s="209"/>
      <c r="AB219" s="209"/>
      <c r="AC219" s="209"/>
      <c r="AD219" s="209"/>
      <c r="AE219" s="209"/>
      <c r="AF219" s="209"/>
      <c r="AG219" s="209" t="s">
        <v>191</v>
      </c>
      <c r="AH219" s="209"/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ht="30.6" outlineLevel="1" x14ac:dyDescent="0.25">
      <c r="A220" s="230">
        <v>86</v>
      </c>
      <c r="B220" s="231" t="s">
        <v>549</v>
      </c>
      <c r="C220" s="243" t="s">
        <v>550</v>
      </c>
      <c r="D220" s="232" t="s">
        <v>277</v>
      </c>
      <c r="E220" s="233">
        <v>1</v>
      </c>
      <c r="F220" s="234"/>
      <c r="G220" s="235">
        <f>ROUND(E220*F220,2)</f>
        <v>0</v>
      </c>
      <c r="H220" s="234"/>
      <c r="I220" s="235">
        <f>ROUND(E220*H220,2)</f>
        <v>0</v>
      </c>
      <c r="J220" s="234"/>
      <c r="K220" s="235">
        <f>ROUND(E220*J220,2)</f>
        <v>0</v>
      </c>
      <c r="L220" s="235">
        <v>21</v>
      </c>
      <c r="M220" s="235">
        <f>G220*(1+L220/100)</f>
        <v>0</v>
      </c>
      <c r="N220" s="233">
        <v>0</v>
      </c>
      <c r="O220" s="233">
        <f>ROUND(E220*N220,2)</f>
        <v>0</v>
      </c>
      <c r="P220" s="233">
        <v>0</v>
      </c>
      <c r="Q220" s="233">
        <f>ROUND(E220*P220,2)</f>
        <v>0</v>
      </c>
      <c r="R220" s="235"/>
      <c r="S220" s="235" t="s">
        <v>200</v>
      </c>
      <c r="T220" s="236" t="s">
        <v>185</v>
      </c>
      <c r="U220" s="220">
        <v>0</v>
      </c>
      <c r="V220" s="220">
        <f>ROUND(E220*U220,2)</f>
        <v>0</v>
      </c>
      <c r="W220" s="220"/>
      <c r="X220" s="220" t="s">
        <v>217</v>
      </c>
      <c r="Y220" s="220" t="s">
        <v>187</v>
      </c>
      <c r="Z220" s="209"/>
      <c r="AA220" s="209"/>
      <c r="AB220" s="209"/>
      <c r="AC220" s="209"/>
      <c r="AD220" s="209"/>
      <c r="AE220" s="209"/>
      <c r="AF220" s="209"/>
      <c r="AG220" s="209" t="s">
        <v>357</v>
      </c>
      <c r="AH220" s="209"/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2" x14ac:dyDescent="0.25">
      <c r="A221" s="216"/>
      <c r="B221" s="217"/>
      <c r="C221" s="244" t="s">
        <v>551</v>
      </c>
      <c r="D221" s="238"/>
      <c r="E221" s="238"/>
      <c r="F221" s="238"/>
      <c r="G221" s="238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09"/>
      <c r="AA221" s="209"/>
      <c r="AB221" s="209"/>
      <c r="AC221" s="209"/>
      <c r="AD221" s="209"/>
      <c r="AE221" s="209"/>
      <c r="AF221" s="209"/>
      <c r="AG221" s="209" t="s">
        <v>190</v>
      </c>
      <c r="AH221" s="209"/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outlineLevel="2" x14ac:dyDescent="0.25">
      <c r="A222" s="216"/>
      <c r="B222" s="217"/>
      <c r="C222" s="245"/>
      <c r="D222" s="240"/>
      <c r="E222" s="240"/>
      <c r="F222" s="240"/>
      <c r="G222" s="240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09"/>
      <c r="AA222" s="209"/>
      <c r="AB222" s="209"/>
      <c r="AC222" s="209"/>
      <c r="AD222" s="209"/>
      <c r="AE222" s="209"/>
      <c r="AF222" s="209"/>
      <c r="AG222" s="209" t="s">
        <v>191</v>
      </c>
      <c r="AH222" s="209"/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ht="20.399999999999999" outlineLevel="1" x14ac:dyDescent="0.25">
      <c r="A223" s="230">
        <v>87</v>
      </c>
      <c r="B223" s="231" t="s">
        <v>552</v>
      </c>
      <c r="C223" s="243" t="s">
        <v>553</v>
      </c>
      <c r="D223" s="232" t="s">
        <v>277</v>
      </c>
      <c r="E223" s="233">
        <v>1</v>
      </c>
      <c r="F223" s="234"/>
      <c r="G223" s="235">
        <f>ROUND(E223*F223,2)</f>
        <v>0</v>
      </c>
      <c r="H223" s="234"/>
      <c r="I223" s="235">
        <f>ROUND(E223*H223,2)</f>
        <v>0</v>
      </c>
      <c r="J223" s="234"/>
      <c r="K223" s="235">
        <f>ROUND(E223*J223,2)</f>
        <v>0</v>
      </c>
      <c r="L223" s="235">
        <v>21</v>
      </c>
      <c r="M223" s="235">
        <f>G223*(1+L223/100)</f>
        <v>0</v>
      </c>
      <c r="N223" s="233">
        <v>0</v>
      </c>
      <c r="O223" s="233">
        <f>ROUND(E223*N223,2)</f>
        <v>0</v>
      </c>
      <c r="P223" s="233">
        <v>0</v>
      </c>
      <c r="Q223" s="233">
        <f>ROUND(E223*P223,2)</f>
        <v>0</v>
      </c>
      <c r="R223" s="235"/>
      <c r="S223" s="235" t="s">
        <v>200</v>
      </c>
      <c r="T223" s="236" t="s">
        <v>185</v>
      </c>
      <c r="U223" s="220">
        <v>0</v>
      </c>
      <c r="V223" s="220">
        <f>ROUND(E223*U223,2)</f>
        <v>0</v>
      </c>
      <c r="W223" s="220"/>
      <c r="X223" s="220" t="s">
        <v>217</v>
      </c>
      <c r="Y223" s="220" t="s">
        <v>187</v>
      </c>
      <c r="Z223" s="209"/>
      <c r="AA223" s="209"/>
      <c r="AB223" s="209"/>
      <c r="AC223" s="209"/>
      <c r="AD223" s="209"/>
      <c r="AE223" s="209"/>
      <c r="AF223" s="209"/>
      <c r="AG223" s="209" t="s">
        <v>357</v>
      </c>
      <c r="AH223" s="209"/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</row>
    <row r="224" spans="1:60" outlineLevel="2" x14ac:dyDescent="0.25">
      <c r="A224" s="216"/>
      <c r="B224" s="217"/>
      <c r="C224" s="244" t="s">
        <v>554</v>
      </c>
      <c r="D224" s="238"/>
      <c r="E224" s="238"/>
      <c r="F224" s="238"/>
      <c r="G224" s="238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09"/>
      <c r="AA224" s="209"/>
      <c r="AB224" s="209"/>
      <c r="AC224" s="209"/>
      <c r="AD224" s="209"/>
      <c r="AE224" s="209"/>
      <c r="AF224" s="209"/>
      <c r="AG224" s="209" t="s">
        <v>190</v>
      </c>
      <c r="AH224" s="209"/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</row>
    <row r="225" spans="1:60" outlineLevel="2" x14ac:dyDescent="0.25">
      <c r="A225" s="216"/>
      <c r="B225" s="217"/>
      <c r="C225" s="245"/>
      <c r="D225" s="240"/>
      <c r="E225" s="240"/>
      <c r="F225" s="240"/>
      <c r="G225" s="240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09"/>
      <c r="AA225" s="209"/>
      <c r="AB225" s="209"/>
      <c r="AC225" s="209"/>
      <c r="AD225" s="209"/>
      <c r="AE225" s="209"/>
      <c r="AF225" s="209"/>
      <c r="AG225" s="209" t="s">
        <v>191</v>
      </c>
      <c r="AH225" s="209"/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</row>
    <row r="226" spans="1:60" ht="30.6" outlineLevel="1" x14ac:dyDescent="0.25">
      <c r="A226" s="230">
        <v>88</v>
      </c>
      <c r="B226" s="231" t="s">
        <v>555</v>
      </c>
      <c r="C226" s="243" t="s">
        <v>556</v>
      </c>
      <c r="D226" s="232" t="s">
        <v>277</v>
      </c>
      <c r="E226" s="233">
        <v>1</v>
      </c>
      <c r="F226" s="234"/>
      <c r="G226" s="235">
        <f>ROUND(E226*F226,2)</f>
        <v>0</v>
      </c>
      <c r="H226" s="234"/>
      <c r="I226" s="235">
        <f>ROUND(E226*H226,2)</f>
        <v>0</v>
      </c>
      <c r="J226" s="234"/>
      <c r="K226" s="235">
        <f>ROUND(E226*J226,2)</f>
        <v>0</v>
      </c>
      <c r="L226" s="235">
        <v>21</v>
      </c>
      <c r="M226" s="235">
        <f>G226*(1+L226/100)</f>
        <v>0</v>
      </c>
      <c r="N226" s="233">
        <v>0</v>
      </c>
      <c r="O226" s="233">
        <f>ROUND(E226*N226,2)</f>
        <v>0</v>
      </c>
      <c r="P226" s="233">
        <v>0</v>
      </c>
      <c r="Q226" s="233">
        <f>ROUND(E226*P226,2)</f>
        <v>0</v>
      </c>
      <c r="R226" s="235"/>
      <c r="S226" s="235" t="s">
        <v>200</v>
      </c>
      <c r="T226" s="236" t="s">
        <v>185</v>
      </c>
      <c r="U226" s="220">
        <v>0</v>
      </c>
      <c r="V226" s="220">
        <f>ROUND(E226*U226,2)</f>
        <v>0</v>
      </c>
      <c r="W226" s="220"/>
      <c r="X226" s="220" t="s">
        <v>217</v>
      </c>
      <c r="Y226" s="220" t="s">
        <v>187</v>
      </c>
      <c r="Z226" s="209"/>
      <c r="AA226" s="209"/>
      <c r="AB226" s="209"/>
      <c r="AC226" s="209"/>
      <c r="AD226" s="209"/>
      <c r="AE226" s="209"/>
      <c r="AF226" s="209"/>
      <c r="AG226" s="209" t="s">
        <v>357</v>
      </c>
      <c r="AH226" s="209"/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</row>
    <row r="227" spans="1:60" outlineLevel="2" x14ac:dyDescent="0.25">
      <c r="A227" s="216"/>
      <c r="B227" s="217"/>
      <c r="C227" s="244" t="s">
        <v>548</v>
      </c>
      <c r="D227" s="238"/>
      <c r="E227" s="238"/>
      <c r="F227" s="238"/>
      <c r="G227" s="238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09"/>
      <c r="AA227" s="209"/>
      <c r="AB227" s="209"/>
      <c r="AC227" s="209"/>
      <c r="AD227" s="209"/>
      <c r="AE227" s="209"/>
      <c r="AF227" s="209"/>
      <c r="AG227" s="209" t="s">
        <v>190</v>
      </c>
      <c r="AH227" s="209"/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209"/>
      <c r="BH227" s="209"/>
    </row>
    <row r="228" spans="1:60" outlineLevel="2" x14ac:dyDescent="0.25">
      <c r="A228" s="216"/>
      <c r="B228" s="217"/>
      <c r="C228" s="245"/>
      <c r="D228" s="240"/>
      <c r="E228" s="240"/>
      <c r="F228" s="240"/>
      <c r="G228" s="240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09"/>
      <c r="AA228" s="209"/>
      <c r="AB228" s="209"/>
      <c r="AC228" s="209"/>
      <c r="AD228" s="209"/>
      <c r="AE228" s="209"/>
      <c r="AF228" s="209"/>
      <c r="AG228" s="209" t="s">
        <v>191</v>
      </c>
      <c r="AH228" s="209"/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</row>
    <row r="229" spans="1:60" ht="30.6" outlineLevel="1" x14ac:dyDescent="0.25">
      <c r="A229" s="230">
        <v>89</v>
      </c>
      <c r="B229" s="231" t="s">
        <v>557</v>
      </c>
      <c r="C229" s="243" t="s">
        <v>558</v>
      </c>
      <c r="D229" s="232" t="s">
        <v>277</v>
      </c>
      <c r="E229" s="233">
        <v>1</v>
      </c>
      <c r="F229" s="234"/>
      <c r="G229" s="235">
        <f>ROUND(E229*F229,2)</f>
        <v>0</v>
      </c>
      <c r="H229" s="234"/>
      <c r="I229" s="235">
        <f>ROUND(E229*H229,2)</f>
        <v>0</v>
      </c>
      <c r="J229" s="234"/>
      <c r="K229" s="235">
        <f>ROUND(E229*J229,2)</f>
        <v>0</v>
      </c>
      <c r="L229" s="235">
        <v>21</v>
      </c>
      <c r="M229" s="235">
        <f>G229*(1+L229/100)</f>
        <v>0</v>
      </c>
      <c r="N229" s="233">
        <v>0</v>
      </c>
      <c r="O229" s="233">
        <f>ROUND(E229*N229,2)</f>
        <v>0</v>
      </c>
      <c r="P229" s="233">
        <v>0</v>
      </c>
      <c r="Q229" s="233">
        <f>ROUND(E229*P229,2)</f>
        <v>0</v>
      </c>
      <c r="R229" s="235"/>
      <c r="S229" s="235" t="s">
        <v>200</v>
      </c>
      <c r="T229" s="236" t="s">
        <v>185</v>
      </c>
      <c r="U229" s="220">
        <v>0</v>
      </c>
      <c r="V229" s="220">
        <f>ROUND(E229*U229,2)</f>
        <v>0</v>
      </c>
      <c r="W229" s="220"/>
      <c r="X229" s="220" t="s">
        <v>217</v>
      </c>
      <c r="Y229" s="220" t="s">
        <v>187</v>
      </c>
      <c r="Z229" s="209"/>
      <c r="AA229" s="209"/>
      <c r="AB229" s="209"/>
      <c r="AC229" s="209"/>
      <c r="AD229" s="209"/>
      <c r="AE229" s="209"/>
      <c r="AF229" s="209"/>
      <c r="AG229" s="209" t="s">
        <v>357</v>
      </c>
      <c r="AH229" s="209"/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</row>
    <row r="230" spans="1:60" outlineLevel="2" x14ac:dyDescent="0.25">
      <c r="A230" s="216"/>
      <c r="B230" s="217"/>
      <c r="C230" s="244" t="s">
        <v>548</v>
      </c>
      <c r="D230" s="238"/>
      <c r="E230" s="238"/>
      <c r="F230" s="238"/>
      <c r="G230" s="238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09"/>
      <c r="AA230" s="209"/>
      <c r="AB230" s="209"/>
      <c r="AC230" s="209"/>
      <c r="AD230" s="209"/>
      <c r="AE230" s="209"/>
      <c r="AF230" s="209"/>
      <c r="AG230" s="209" t="s">
        <v>190</v>
      </c>
      <c r="AH230" s="209"/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</row>
    <row r="231" spans="1:60" outlineLevel="2" x14ac:dyDescent="0.25">
      <c r="A231" s="216"/>
      <c r="B231" s="217"/>
      <c r="C231" s="245"/>
      <c r="D231" s="240"/>
      <c r="E231" s="240"/>
      <c r="F231" s="240"/>
      <c r="G231" s="240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09"/>
      <c r="AA231" s="209"/>
      <c r="AB231" s="209"/>
      <c r="AC231" s="209"/>
      <c r="AD231" s="209"/>
      <c r="AE231" s="209"/>
      <c r="AF231" s="209"/>
      <c r="AG231" s="209" t="s">
        <v>191</v>
      </c>
      <c r="AH231" s="209"/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</row>
    <row r="232" spans="1:60" ht="20.399999999999999" outlineLevel="1" x14ac:dyDescent="0.25">
      <c r="A232" s="230">
        <v>90</v>
      </c>
      <c r="B232" s="231" t="s">
        <v>559</v>
      </c>
      <c r="C232" s="243" t="s">
        <v>560</v>
      </c>
      <c r="D232" s="232" t="s">
        <v>277</v>
      </c>
      <c r="E232" s="233">
        <v>1</v>
      </c>
      <c r="F232" s="234"/>
      <c r="G232" s="235">
        <f>ROUND(E232*F232,2)</f>
        <v>0</v>
      </c>
      <c r="H232" s="234"/>
      <c r="I232" s="235">
        <f>ROUND(E232*H232,2)</f>
        <v>0</v>
      </c>
      <c r="J232" s="234"/>
      <c r="K232" s="235">
        <f>ROUND(E232*J232,2)</f>
        <v>0</v>
      </c>
      <c r="L232" s="235">
        <v>21</v>
      </c>
      <c r="M232" s="235">
        <f>G232*(1+L232/100)</f>
        <v>0</v>
      </c>
      <c r="N232" s="233">
        <v>0</v>
      </c>
      <c r="O232" s="233">
        <f>ROUND(E232*N232,2)</f>
        <v>0</v>
      </c>
      <c r="P232" s="233">
        <v>0</v>
      </c>
      <c r="Q232" s="233">
        <f>ROUND(E232*P232,2)</f>
        <v>0</v>
      </c>
      <c r="R232" s="235"/>
      <c r="S232" s="235" t="s">
        <v>200</v>
      </c>
      <c r="T232" s="236" t="s">
        <v>185</v>
      </c>
      <c r="U232" s="220">
        <v>0</v>
      </c>
      <c r="V232" s="220">
        <f>ROUND(E232*U232,2)</f>
        <v>0</v>
      </c>
      <c r="W232" s="220"/>
      <c r="X232" s="220" t="s">
        <v>217</v>
      </c>
      <c r="Y232" s="220" t="s">
        <v>187</v>
      </c>
      <c r="Z232" s="209"/>
      <c r="AA232" s="209"/>
      <c r="AB232" s="209"/>
      <c r="AC232" s="209"/>
      <c r="AD232" s="209"/>
      <c r="AE232" s="209"/>
      <c r="AF232" s="209"/>
      <c r="AG232" s="209" t="s">
        <v>357</v>
      </c>
      <c r="AH232" s="209"/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</row>
    <row r="233" spans="1:60" outlineLevel="2" x14ac:dyDescent="0.25">
      <c r="A233" s="216"/>
      <c r="B233" s="217"/>
      <c r="C233" s="244" t="s">
        <v>561</v>
      </c>
      <c r="D233" s="238"/>
      <c r="E233" s="238"/>
      <c r="F233" s="238"/>
      <c r="G233" s="238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09"/>
      <c r="AA233" s="209"/>
      <c r="AB233" s="209"/>
      <c r="AC233" s="209"/>
      <c r="AD233" s="209"/>
      <c r="AE233" s="209"/>
      <c r="AF233" s="209"/>
      <c r="AG233" s="209" t="s">
        <v>190</v>
      </c>
      <c r="AH233" s="209"/>
      <c r="AI233" s="209"/>
      <c r="AJ233" s="209"/>
      <c r="AK233" s="209"/>
      <c r="AL233" s="209"/>
      <c r="AM233" s="209"/>
      <c r="AN233" s="209"/>
      <c r="AO233" s="209"/>
      <c r="AP233" s="209"/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0" outlineLevel="2" x14ac:dyDescent="0.25">
      <c r="A234" s="216"/>
      <c r="B234" s="217"/>
      <c r="C234" s="245"/>
      <c r="D234" s="240"/>
      <c r="E234" s="240"/>
      <c r="F234" s="240"/>
      <c r="G234" s="24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09"/>
      <c r="AA234" s="209"/>
      <c r="AB234" s="209"/>
      <c r="AC234" s="209"/>
      <c r="AD234" s="209"/>
      <c r="AE234" s="209"/>
      <c r="AF234" s="209"/>
      <c r="AG234" s="209" t="s">
        <v>191</v>
      </c>
      <c r="AH234" s="209"/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</row>
    <row r="235" spans="1:60" ht="20.399999999999999" outlineLevel="1" x14ac:dyDescent="0.25">
      <c r="A235" s="230">
        <v>91</v>
      </c>
      <c r="B235" s="231" t="s">
        <v>562</v>
      </c>
      <c r="C235" s="243" t="s">
        <v>563</v>
      </c>
      <c r="D235" s="232" t="s">
        <v>277</v>
      </c>
      <c r="E235" s="233">
        <v>1</v>
      </c>
      <c r="F235" s="234"/>
      <c r="G235" s="235">
        <f>ROUND(E235*F235,2)</f>
        <v>0</v>
      </c>
      <c r="H235" s="234"/>
      <c r="I235" s="235">
        <f>ROUND(E235*H235,2)</f>
        <v>0</v>
      </c>
      <c r="J235" s="234"/>
      <c r="K235" s="235">
        <f>ROUND(E235*J235,2)</f>
        <v>0</v>
      </c>
      <c r="L235" s="235">
        <v>21</v>
      </c>
      <c r="M235" s="235">
        <f>G235*(1+L235/100)</f>
        <v>0</v>
      </c>
      <c r="N235" s="233">
        <v>0</v>
      </c>
      <c r="O235" s="233">
        <f>ROUND(E235*N235,2)</f>
        <v>0</v>
      </c>
      <c r="P235" s="233">
        <v>0</v>
      </c>
      <c r="Q235" s="233">
        <f>ROUND(E235*P235,2)</f>
        <v>0</v>
      </c>
      <c r="R235" s="235"/>
      <c r="S235" s="235" t="s">
        <v>200</v>
      </c>
      <c r="T235" s="236" t="s">
        <v>185</v>
      </c>
      <c r="U235" s="220">
        <v>0</v>
      </c>
      <c r="V235" s="220">
        <f>ROUND(E235*U235,2)</f>
        <v>0</v>
      </c>
      <c r="W235" s="220"/>
      <c r="X235" s="220" t="s">
        <v>217</v>
      </c>
      <c r="Y235" s="220" t="s">
        <v>187</v>
      </c>
      <c r="Z235" s="209"/>
      <c r="AA235" s="209"/>
      <c r="AB235" s="209"/>
      <c r="AC235" s="209"/>
      <c r="AD235" s="209"/>
      <c r="AE235" s="209"/>
      <c r="AF235" s="209"/>
      <c r="AG235" s="209" t="s">
        <v>357</v>
      </c>
      <c r="AH235" s="209"/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/>
      <c r="AS235" s="209"/>
      <c r="AT235" s="209"/>
      <c r="AU235" s="209"/>
      <c r="AV235" s="209"/>
      <c r="AW235" s="209"/>
      <c r="AX235" s="209"/>
      <c r="AY235" s="209"/>
      <c r="AZ235" s="209"/>
      <c r="BA235" s="209"/>
      <c r="BB235" s="209"/>
      <c r="BC235" s="209"/>
      <c r="BD235" s="209"/>
      <c r="BE235" s="209"/>
      <c r="BF235" s="209"/>
      <c r="BG235" s="209"/>
      <c r="BH235" s="209"/>
    </row>
    <row r="236" spans="1:60" outlineLevel="2" x14ac:dyDescent="0.25">
      <c r="A236" s="216"/>
      <c r="B236" s="217"/>
      <c r="C236" s="244" t="s">
        <v>564</v>
      </c>
      <c r="D236" s="238"/>
      <c r="E236" s="238"/>
      <c r="F236" s="238"/>
      <c r="G236" s="238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09"/>
      <c r="AA236" s="209"/>
      <c r="AB236" s="209"/>
      <c r="AC236" s="209"/>
      <c r="AD236" s="209"/>
      <c r="AE236" s="209"/>
      <c r="AF236" s="209"/>
      <c r="AG236" s="209" t="s">
        <v>190</v>
      </c>
      <c r="AH236" s="209"/>
      <c r="AI236" s="209"/>
      <c r="AJ236" s="209"/>
      <c r="AK236" s="209"/>
      <c r="AL236" s="209"/>
      <c r="AM236" s="209"/>
      <c r="AN236" s="209"/>
      <c r="AO236" s="209"/>
      <c r="AP236" s="209"/>
      <c r="AQ236" s="209"/>
      <c r="AR236" s="209"/>
      <c r="AS236" s="209"/>
      <c r="AT236" s="209"/>
      <c r="AU236" s="209"/>
      <c r="AV236" s="209"/>
      <c r="AW236" s="209"/>
      <c r="AX236" s="209"/>
      <c r="AY236" s="209"/>
      <c r="AZ236" s="209"/>
      <c r="BA236" s="209"/>
      <c r="BB236" s="209"/>
      <c r="BC236" s="209"/>
      <c r="BD236" s="209"/>
      <c r="BE236" s="209"/>
      <c r="BF236" s="209"/>
      <c r="BG236" s="209"/>
      <c r="BH236" s="209"/>
    </row>
    <row r="237" spans="1:60" outlineLevel="2" x14ac:dyDescent="0.25">
      <c r="A237" s="216"/>
      <c r="B237" s="217"/>
      <c r="C237" s="245"/>
      <c r="D237" s="240"/>
      <c r="E237" s="240"/>
      <c r="F237" s="240"/>
      <c r="G237" s="240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09"/>
      <c r="AA237" s="209"/>
      <c r="AB237" s="209"/>
      <c r="AC237" s="209"/>
      <c r="AD237" s="209"/>
      <c r="AE237" s="209"/>
      <c r="AF237" s="209"/>
      <c r="AG237" s="209" t="s">
        <v>191</v>
      </c>
      <c r="AH237" s="209"/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/>
      <c r="AS237" s="209"/>
      <c r="AT237" s="209"/>
      <c r="AU237" s="209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209"/>
      <c r="BH237" s="209"/>
    </row>
    <row r="238" spans="1:60" x14ac:dyDescent="0.25">
      <c r="A238" s="223" t="s">
        <v>179</v>
      </c>
      <c r="B238" s="224" t="s">
        <v>125</v>
      </c>
      <c r="C238" s="242" t="s">
        <v>126</v>
      </c>
      <c r="D238" s="225"/>
      <c r="E238" s="226"/>
      <c r="F238" s="227"/>
      <c r="G238" s="227">
        <f>SUMIF(AG239:AG271,"&lt;&gt;NOR",G239:G271)</f>
        <v>0</v>
      </c>
      <c r="H238" s="227"/>
      <c r="I238" s="227">
        <f>SUM(I239:I271)</f>
        <v>0</v>
      </c>
      <c r="J238" s="227"/>
      <c r="K238" s="227">
        <f>SUM(K239:K271)</f>
        <v>0</v>
      </c>
      <c r="L238" s="227"/>
      <c r="M238" s="227">
        <f>SUM(M239:M271)</f>
        <v>0</v>
      </c>
      <c r="N238" s="226"/>
      <c r="O238" s="226">
        <f>SUM(O239:O271)</f>
        <v>0</v>
      </c>
      <c r="P238" s="226"/>
      <c r="Q238" s="226">
        <f>SUM(Q239:Q271)</f>
        <v>0</v>
      </c>
      <c r="R238" s="227"/>
      <c r="S238" s="227"/>
      <c r="T238" s="228"/>
      <c r="U238" s="222"/>
      <c r="V238" s="222">
        <f>SUM(V239:V271)</f>
        <v>0</v>
      </c>
      <c r="W238" s="222"/>
      <c r="X238" s="222"/>
      <c r="Y238" s="222"/>
      <c r="AG238" t="s">
        <v>180</v>
      </c>
    </row>
    <row r="239" spans="1:60" outlineLevel="1" x14ac:dyDescent="0.25">
      <c r="A239" s="230">
        <v>92</v>
      </c>
      <c r="B239" s="231" t="s">
        <v>565</v>
      </c>
      <c r="C239" s="243" t="s">
        <v>566</v>
      </c>
      <c r="D239" s="232" t="s">
        <v>366</v>
      </c>
      <c r="E239" s="233">
        <v>32</v>
      </c>
      <c r="F239" s="234"/>
      <c r="G239" s="235">
        <f>ROUND(E239*F239,2)</f>
        <v>0</v>
      </c>
      <c r="H239" s="234"/>
      <c r="I239" s="235">
        <f>ROUND(E239*H239,2)</f>
        <v>0</v>
      </c>
      <c r="J239" s="234"/>
      <c r="K239" s="235">
        <f>ROUND(E239*J239,2)</f>
        <v>0</v>
      </c>
      <c r="L239" s="235">
        <v>21</v>
      </c>
      <c r="M239" s="235">
        <f>G239*(1+L239/100)</f>
        <v>0</v>
      </c>
      <c r="N239" s="233">
        <v>0</v>
      </c>
      <c r="O239" s="233">
        <f>ROUND(E239*N239,2)</f>
        <v>0</v>
      </c>
      <c r="P239" s="233">
        <v>0</v>
      </c>
      <c r="Q239" s="233">
        <f>ROUND(E239*P239,2)</f>
        <v>0</v>
      </c>
      <c r="R239" s="235"/>
      <c r="S239" s="235" t="s">
        <v>200</v>
      </c>
      <c r="T239" s="236" t="s">
        <v>185</v>
      </c>
      <c r="U239" s="220">
        <v>0</v>
      </c>
      <c r="V239" s="220">
        <f>ROUND(E239*U239,2)</f>
        <v>0</v>
      </c>
      <c r="W239" s="220"/>
      <c r="X239" s="220" t="s">
        <v>217</v>
      </c>
      <c r="Y239" s="220" t="s">
        <v>187</v>
      </c>
      <c r="Z239" s="209"/>
      <c r="AA239" s="209"/>
      <c r="AB239" s="209"/>
      <c r="AC239" s="209"/>
      <c r="AD239" s="209"/>
      <c r="AE239" s="209"/>
      <c r="AF239" s="209"/>
      <c r="AG239" s="209" t="s">
        <v>357</v>
      </c>
      <c r="AH239" s="209"/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/>
      <c r="AS239" s="209"/>
      <c r="AT239" s="209"/>
      <c r="AU239" s="209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209"/>
      <c r="BH239" s="209"/>
    </row>
    <row r="240" spans="1:60" outlineLevel="2" x14ac:dyDescent="0.25">
      <c r="A240" s="216"/>
      <c r="B240" s="217"/>
      <c r="C240" s="246"/>
      <c r="D240" s="241"/>
      <c r="E240" s="241"/>
      <c r="F240" s="241"/>
      <c r="G240" s="241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09"/>
      <c r="AA240" s="209"/>
      <c r="AB240" s="209"/>
      <c r="AC240" s="209"/>
      <c r="AD240" s="209"/>
      <c r="AE240" s="209"/>
      <c r="AF240" s="209"/>
      <c r="AG240" s="209" t="s">
        <v>191</v>
      </c>
      <c r="AH240" s="209"/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209"/>
      <c r="BH240" s="209"/>
    </row>
    <row r="241" spans="1:60" outlineLevel="1" x14ac:dyDescent="0.25">
      <c r="A241" s="230">
        <v>93</v>
      </c>
      <c r="B241" s="231" t="s">
        <v>567</v>
      </c>
      <c r="C241" s="243" t="s">
        <v>568</v>
      </c>
      <c r="D241" s="232" t="s">
        <v>366</v>
      </c>
      <c r="E241" s="233">
        <v>28</v>
      </c>
      <c r="F241" s="234"/>
      <c r="G241" s="235">
        <f>ROUND(E241*F241,2)</f>
        <v>0</v>
      </c>
      <c r="H241" s="234"/>
      <c r="I241" s="235">
        <f>ROUND(E241*H241,2)</f>
        <v>0</v>
      </c>
      <c r="J241" s="234"/>
      <c r="K241" s="235">
        <f>ROUND(E241*J241,2)</f>
        <v>0</v>
      </c>
      <c r="L241" s="235">
        <v>21</v>
      </c>
      <c r="M241" s="235">
        <f>G241*(1+L241/100)</f>
        <v>0</v>
      </c>
      <c r="N241" s="233">
        <v>0</v>
      </c>
      <c r="O241" s="233">
        <f>ROUND(E241*N241,2)</f>
        <v>0</v>
      </c>
      <c r="P241" s="233">
        <v>0</v>
      </c>
      <c r="Q241" s="233">
        <f>ROUND(E241*P241,2)</f>
        <v>0</v>
      </c>
      <c r="R241" s="235"/>
      <c r="S241" s="235" t="s">
        <v>200</v>
      </c>
      <c r="T241" s="236" t="s">
        <v>185</v>
      </c>
      <c r="U241" s="220">
        <v>0</v>
      </c>
      <c r="V241" s="220">
        <f>ROUND(E241*U241,2)</f>
        <v>0</v>
      </c>
      <c r="W241" s="220"/>
      <c r="X241" s="220" t="s">
        <v>217</v>
      </c>
      <c r="Y241" s="220" t="s">
        <v>187</v>
      </c>
      <c r="Z241" s="209"/>
      <c r="AA241" s="209"/>
      <c r="AB241" s="209"/>
      <c r="AC241" s="209"/>
      <c r="AD241" s="209"/>
      <c r="AE241" s="209"/>
      <c r="AF241" s="209"/>
      <c r="AG241" s="209" t="s">
        <v>357</v>
      </c>
      <c r="AH241" s="209"/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outlineLevel="2" x14ac:dyDescent="0.25">
      <c r="A242" s="216"/>
      <c r="B242" s="217"/>
      <c r="C242" s="246"/>
      <c r="D242" s="241"/>
      <c r="E242" s="241"/>
      <c r="F242" s="241"/>
      <c r="G242" s="241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09"/>
      <c r="AA242" s="209"/>
      <c r="AB242" s="209"/>
      <c r="AC242" s="209"/>
      <c r="AD242" s="209"/>
      <c r="AE242" s="209"/>
      <c r="AF242" s="209"/>
      <c r="AG242" s="209" t="s">
        <v>191</v>
      </c>
      <c r="AH242" s="209"/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209"/>
      <c r="AT242" s="209"/>
      <c r="AU242" s="209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209"/>
      <c r="BH242" s="209"/>
    </row>
    <row r="243" spans="1:60" outlineLevel="1" x14ac:dyDescent="0.25">
      <c r="A243" s="230">
        <v>94</v>
      </c>
      <c r="B243" s="231" t="s">
        <v>569</v>
      </c>
      <c r="C243" s="243" t="s">
        <v>570</v>
      </c>
      <c r="D243" s="232" t="s">
        <v>366</v>
      </c>
      <c r="E243" s="233">
        <v>2</v>
      </c>
      <c r="F243" s="234"/>
      <c r="G243" s="235">
        <f>ROUND(E243*F243,2)</f>
        <v>0</v>
      </c>
      <c r="H243" s="234"/>
      <c r="I243" s="235">
        <f>ROUND(E243*H243,2)</f>
        <v>0</v>
      </c>
      <c r="J243" s="234"/>
      <c r="K243" s="235">
        <f>ROUND(E243*J243,2)</f>
        <v>0</v>
      </c>
      <c r="L243" s="235">
        <v>21</v>
      </c>
      <c r="M243" s="235">
        <f>G243*(1+L243/100)</f>
        <v>0</v>
      </c>
      <c r="N243" s="233">
        <v>0</v>
      </c>
      <c r="O243" s="233">
        <f>ROUND(E243*N243,2)</f>
        <v>0</v>
      </c>
      <c r="P243" s="233">
        <v>0</v>
      </c>
      <c r="Q243" s="233">
        <f>ROUND(E243*P243,2)</f>
        <v>0</v>
      </c>
      <c r="R243" s="235"/>
      <c r="S243" s="235" t="s">
        <v>200</v>
      </c>
      <c r="T243" s="236" t="s">
        <v>185</v>
      </c>
      <c r="U243" s="220">
        <v>0</v>
      </c>
      <c r="V243" s="220">
        <f>ROUND(E243*U243,2)</f>
        <v>0</v>
      </c>
      <c r="W243" s="220"/>
      <c r="X243" s="220" t="s">
        <v>217</v>
      </c>
      <c r="Y243" s="220" t="s">
        <v>187</v>
      </c>
      <c r="Z243" s="209"/>
      <c r="AA243" s="209"/>
      <c r="AB243" s="209"/>
      <c r="AC243" s="209"/>
      <c r="AD243" s="209"/>
      <c r="AE243" s="209"/>
      <c r="AF243" s="209"/>
      <c r="AG243" s="209" t="s">
        <v>357</v>
      </c>
      <c r="AH243" s="209"/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</row>
    <row r="244" spans="1:60" outlineLevel="2" x14ac:dyDescent="0.25">
      <c r="A244" s="216"/>
      <c r="B244" s="217"/>
      <c r="C244" s="246"/>
      <c r="D244" s="241"/>
      <c r="E244" s="241"/>
      <c r="F244" s="241"/>
      <c r="G244" s="241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09"/>
      <c r="AA244" s="209"/>
      <c r="AB244" s="209"/>
      <c r="AC244" s="209"/>
      <c r="AD244" s="209"/>
      <c r="AE244" s="209"/>
      <c r="AF244" s="209"/>
      <c r="AG244" s="209" t="s">
        <v>191</v>
      </c>
      <c r="AH244" s="209"/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</row>
    <row r="245" spans="1:60" outlineLevel="1" x14ac:dyDescent="0.25">
      <c r="A245" s="230">
        <v>95</v>
      </c>
      <c r="B245" s="231" t="s">
        <v>571</v>
      </c>
      <c r="C245" s="243" t="s">
        <v>572</v>
      </c>
      <c r="D245" s="232" t="s">
        <v>366</v>
      </c>
      <c r="E245" s="233">
        <v>22</v>
      </c>
      <c r="F245" s="234"/>
      <c r="G245" s="235">
        <f>ROUND(E245*F245,2)</f>
        <v>0</v>
      </c>
      <c r="H245" s="234"/>
      <c r="I245" s="235">
        <f>ROUND(E245*H245,2)</f>
        <v>0</v>
      </c>
      <c r="J245" s="234"/>
      <c r="K245" s="235">
        <f>ROUND(E245*J245,2)</f>
        <v>0</v>
      </c>
      <c r="L245" s="235">
        <v>21</v>
      </c>
      <c r="M245" s="235">
        <f>G245*(1+L245/100)</f>
        <v>0</v>
      </c>
      <c r="N245" s="233">
        <v>0</v>
      </c>
      <c r="O245" s="233">
        <f>ROUND(E245*N245,2)</f>
        <v>0</v>
      </c>
      <c r="P245" s="233">
        <v>0</v>
      </c>
      <c r="Q245" s="233">
        <f>ROUND(E245*P245,2)</f>
        <v>0</v>
      </c>
      <c r="R245" s="235"/>
      <c r="S245" s="235" t="s">
        <v>200</v>
      </c>
      <c r="T245" s="236" t="s">
        <v>185</v>
      </c>
      <c r="U245" s="220">
        <v>0</v>
      </c>
      <c r="V245" s="220">
        <f>ROUND(E245*U245,2)</f>
        <v>0</v>
      </c>
      <c r="W245" s="220"/>
      <c r="X245" s="220" t="s">
        <v>217</v>
      </c>
      <c r="Y245" s="220" t="s">
        <v>187</v>
      </c>
      <c r="Z245" s="209"/>
      <c r="AA245" s="209"/>
      <c r="AB245" s="209"/>
      <c r="AC245" s="209"/>
      <c r="AD245" s="209"/>
      <c r="AE245" s="209"/>
      <c r="AF245" s="209"/>
      <c r="AG245" s="209" t="s">
        <v>357</v>
      </c>
      <c r="AH245" s="209"/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</row>
    <row r="246" spans="1:60" outlineLevel="2" x14ac:dyDescent="0.25">
      <c r="A246" s="216"/>
      <c r="B246" s="217"/>
      <c r="C246" s="246"/>
      <c r="D246" s="241"/>
      <c r="E246" s="241"/>
      <c r="F246" s="241"/>
      <c r="G246" s="241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09"/>
      <c r="AA246" s="209"/>
      <c r="AB246" s="209"/>
      <c r="AC246" s="209"/>
      <c r="AD246" s="209"/>
      <c r="AE246" s="209"/>
      <c r="AF246" s="209"/>
      <c r="AG246" s="209" t="s">
        <v>191</v>
      </c>
      <c r="AH246" s="209"/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</row>
    <row r="247" spans="1:60" outlineLevel="1" x14ac:dyDescent="0.25">
      <c r="A247" s="230">
        <v>96</v>
      </c>
      <c r="B247" s="231" t="s">
        <v>573</v>
      </c>
      <c r="C247" s="243" t="s">
        <v>574</v>
      </c>
      <c r="D247" s="232" t="s">
        <v>366</v>
      </c>
      <c r="E247" s="233">
        <v>16</v>
      </c>
      <c r="F247" s="234"/>
      <c r="G247" s="235">
        <f>ROUND(E247*F247,2)</f>
        <v>0</v>
      </c>
      <c r="H247" s="234"/>
      <c r="I247" s="235">
        <f>ROUND(E247*H247,2)</f>
        <v>0</v>
      </c>
      <c r="J247" s="234"/>
      <c r="K247" s="235">
        <f>ROUND(E247*J247,2)</f>
        <v>0</v>
      </c>
      <c r="L247" s="235">
        <v>21</v>
      </c>
      <c r="M247" s="235">
        <f>G247*(1+L247/100)</f>
        <v>0</v>
      </c>
      <c r="N247" s="233">
        <v>0</v>
      </c>
      <c r="O247" s="233">
        <f>ROUND(E247*N247,2)</f>
        <v>0</v>
      </c>
      <c r="P247" s="233">
        <v>0</v>
      </c>
      <c r="Q247" s="233">
        <f>ROUND(E247*P247,2)</f>
        <v>0</v>
      </c>
      <c r="R247" s="235"/>
      <c r="S247" s="235" t="s">
        <v>200</v>
      </c>
      <c r="T247" s="236" t="s">
        <v>185</v>
      </c>
      <c r="U247" s="220">
        <v>0</v>
      </c>
      <c r="V247" s="220">
        <f>ROUND(E247*U247,2)</f>
        <v>0</v>
      </c>
      <c r="W247" s="220"/>
      <c r="X247" s="220" t="s">
        <v>217</v>
      </c>
      <c r="Y247" s="220" t="s">
        <v>187</v>
      </c>
      <c r="Z247" s="209"/>
      <c r="AA247" s="209"/>
      <c r="AB247" s="209"/>
      <c r="AC247" s="209"/>
      <c r="AD247" s="209"/>
      <c r="AE247" s="209"/>
      <c r="AF247" s="209"/>
      <c r="AG247" s="209" t="s">
        <v>357</v>
      </c>
      <c r="AH247" s="209"/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209"/>
      <c r="AT247" s="209"/>
      <c r="AU247" s="209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209"/>
      <c r="BH247" s="209"/>
    </row>
    <row r="248" spans="1:60" outlineLevel="2" x14ac:dyDescent="0.25">
      <c r="A248" s="216"/>
      <c r="B248" s="217"/>
      <c r="C248" s="246"/>
      <c r="D248" s="241"/>
      <c r="E248" s="241"/>
      <c r="F248" s="241"/>
      <c r="G248" s="241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09"/>
      <c r="AA248" s="209"/>
      <c r="AB248" s="209"/>
      <c r="AC248" s="209"/>
      <c r="AD248" s="209"/>
      <c r="AE248" s="209"/>
      <c r="AF248" s="209"/>
      <c r="AG248" s="209" t="s">
        <v>191</v>
      </c>
      <c r="AH248" s="209"/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</row>
    <row r="249" spans="1:60" outlineLevel="1" x14ac:dyDescent="0.25">
      <c r="A249" s="230">
        <v>97</v>
      </c>
      <c r="B249" s="231" t="s">
        <v>575</v>
      </c>
      <c r="C249" s="243" t="s">
        <v>576</v>
      </c>
      <c r="D249" s="232" t="s">
        <v>366</v>
      </c>
      <c r="E249" s="233">
        <v>4</v>
      </c>
      <c r="F249" s="234"/>
      <c r="G249" s="235">
        <f>ROUND(E249*F249,2)</f>
        <v>0</v>
      </c>
      <c r="H249" s="234"/>
      <c r="I249" s="235">
        <f>ROUND(E249*H249,2)</f>
        <v>0</v>
      </c>
      <c r="J249" s="234"/>
      <c r="K249" s="235">
        <f>ROUND(E249*J249,2)</f>
        <v>0</v>
      </c>
      <c r="L249" s="235">
        <v>21</v>
      </c>
      <c r="M249" s="235">
        <f>G249*(1+L249/100)</f>
        <v>0</v>
      </c>
      <c r="N249" s="233">
        <v>0</v>
      </c>
      <c r="O249" s="233">
        <f>ROUND(E249*N249,2)</f>
        <v>0</v>
      </c>
      <c r="P249" s="233">
        <v>0</v>
      </c>
      <c r="Q249" s="233">
        <f>ROUND(E249*P249,2)</f>
        <v>0</v>
      </c>
      <c r="R249" s="235"/>
      <c r="S249" s="235" t="s">
        <v>200</v>
      </c>
      <c r="T249" s="236" t="s">
        <v>185</v>
      </c>
      <c r="U249" s="220">
        <v>0</v>
      </c>
      <c r="V249" s="220">
        <f>ROUND(E249*U249,2)</f>
        <v>0</v>
      </c>
      <c r="W249" s="220"/>
      <c r="X249" s="220" t="s">
        <v>217</v>
      </c>
      <c r="Y249" s="220" t="s">
        <v>187</v>
      </c>
      <c r="Z249" s="209"/>
      <c r="AA249" s="209"/>
      <c r="AB249" s="209"/>
      <c r="AC249" s="209"/>
      <c r="AD249" s="209"/>
      <c r="AE249" s="209"/>
      <c r="AF249" s="209"/>
      <c r="AG249" s="209" t="s">
        <v>357</v>
      </c>
      <c r="AH249" s="209"/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209"/>
      <c r="AT249" s="209"/>
      <c r="AU249" s="209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209"/>
      <c r="BH249" s="209"/>
    </row>
    <row r="250" spans="1:60" outlineLevel="2" x14ac:dyDescent="0.25">
      <c r="A250" s="216"/>
      <c r="B250" s="217"/>
      <c r="C250" s="246"/>
      <c r="D250" s="241"/>
      <c r="E250" s="241"/>
      <c r="F250" s="241"/>
      <c r="G250" s="241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09"/>
      <c r="AA250" s="209"/>
      <c r="AB250" s="209"/>
      <c r="AC250" s="209"/>
      <c r="AD250" s="209"/>
      <c r="AE250" s="209"/>
      <c r="AF250" s="209"/>
      <c r="AG250" s="209" t="s">
        <v>191</v>
      </c>
      <c r="AH250" s="209"/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</row>
    <row r="251" spans="1:60" outlineLevel="1" x14ac:dyDescent="0.25">
      <c r="A251" s="230">
        <v>98</v>
      </c>
      <c r="B251" s="231" t="s">
        <v>577</v>
      </c>
      <c r="C251" s="243" t="s">
        <v>578</v>
      </c>
      <c r="D251" s="232" t="s">
        <v>366</v>
      </c>
      <c r="E251" s="233">
        <v>1</v>
      </c>
      <c r="F251" s="234"/>
      <c r="G251" s="235">
        <f>ROUND(E251*F251,2)</f>
        <v>0</v>
      </c>
      <c r="H251" s="234"/>
      <c r="I251" s="235">
        <f>ROUND(E251*H251,2)</f>
        <v>0</v>
      </c>
      <c r="J251" s="234"/>
      <c r="K251" s="235">
        <f>ROUND(E251*J251,2)</f>
        <v>0</v>
      </c>
      <c r="L251" s="235">
        <v>21</v>
      </c>
      <c r="M251" s="235">
        <f>G251*(1+L251/100)</f>
        <v>0</v>
      </c>
      <c r="N251" s="233">
        <v>0</v>
      </c>
      <c r="O251" s="233">
        <f>ROUND(E251*N251,2)</f>
        <v>0</v>
      </c>
      <c r="P251" s="233">
        <v>0</v>
      </c>
      <c r="Q251" s="233">
        <f>ROUND(E251*P251,2)</f>
        <v>0</v>
      </c>
      <c r="R251" s="235"/>
      <c r="S251" s="235" t="s">
        <v>200</v>
      </c>
      <c r="T251" s="236" t="s">
        <v>185</v>
      </c>
      <c r="U251" s="220">
        <v>0</v>
      </c>
      <c r="V251" s="220">
        <f>ROUND(E251*U251,2)</f>
        <v>0</v>
      </c>
      <c r="W251" s="220"/>
      <c r="X251" s="220" t="s">
        <v>217</v>
      </c>
      <c r="Y251" s="220" t="s">
        <v>187</v>
      </c>
      <c r="Z251" s="209"/>
      <c r="AA251" s="209"/>
      <c r="AB251" s="209"/>
      <c r="AC251" s="209"/>
      <c r="AD251" s="209"/>
      <c r="AE251" s="209"/>
      <c r="AF251" s="209"/>
      <c r="AG251" s="209" t="s">
        <v>357</v>
      </c>
      <c r="AH251" s="209"/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  <c r="AS251" s="209"/>
      <c r="AT251" s="209"/>
      <c r="AU251" s="209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209"/>
      <c r="BH251" s="209"/>
    </row>
    <row r="252" spans="1:60" outlineLevel="2" x14ac:dyDescent="0.25">
      <c r="A252" s="216"/>
      <c r="B252" s="217"/>
      <c r="C252" s="246"/>
      <c r="D252" s="241"/>
      <c r="E252" s="241"/>
      <c r="F252" s="241"/>
      <c r="G252" s="241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09"/>
      <c r="AA252" s="209"/>
      <c r="AB252" s="209"/>
      <c r="AC252" s="209"/>
      <c r="AD252" s="209"/>
      <c r="AE252" s="209"/>
      <c r="AF252" s="209"/>
      <c r="AG252" s="209" t="s">
        <v>191</v>
      </c>
      <c r="AH252" s="209"/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209"/>
      <c r="AT252" s="209"/>
      <c r="AU252" s="209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209"/>
      <c r="BH252" s="209"/>
    </row>
    <row r="253" spans="1:60" outlineLevel="1" x14ac:dyDescent="0.25">
      <c r="A253" s="230">
        <v>99</v>
      </c>
      <c r="B253" s="231" t="s">
        <v>579</v>
      </c>
      <c r="C253" s="243" t="s">
        <v>580</v>
      </c>
      <c r="D253" s="232" t="s">
        <v>366</v>
      </c>
      <c r="E253" s="233">
        <v>24</v>
      </c>
      <c r="F253" s="234"/>
      <c r="G253" s="235">
        <f>ROUND(E253*F253,2)</f>
        <v>0</v>
      </c>
      <c r="H253" s="234"/>
      <c r="I253" s="235">
        <f>ROUND(E253*H253,2)</f>
        <v>0</v>
      </c>
      <c r="J253" s="234"/>
      <c r="K253" s="235">
        <f>ROUND(E253*J253,2)</f>
        <v>0</v>
      </c>
      <c r="L253" s="235">
        <v>21</v>
      </c>
      <c r="M253" s="235">
        <f>G253*(1+L253/100)</f>
        <v>0</v>
      </c>
      <c r="N253" s="233">
        <v>0</v>
      </c>
      <c r="O253" s="233">
        <f>ROUND(E253*N253,2)</f>
        <v>0</v>
      </c>
      <c r="P253" s="233">
        <v>0</v>
      </c>
      <c r="Q253" s="233">
        <f>ROUND(E253*P253,2)</f>
        <v>0</v>
      </c>
      <c r="R253" s="235"/>
      <c r="S253" s="235" t="s">
        <v>200</v>
      </c>
      <c r="T253" s="236" t="s">
        <v>185</v>
      </c>
      <c r="U253" s="220">
        <v>0</v>
      </c>
      <c r="V253" s="220">
        <f>ROUND(E253*U253,2)</f>
        <v>0</v>
      </c>
      <c r="W253" s="220"/>
      <c r="X253" s="220" t="s">
        <v>217</v>
      </c>
      <c r="Y253" s="220" t="s">
        <v>187</v>
      </c>
      <c r="Z253" s="209"/>
      <c r="AA253" s="209"/>
      <c r="AB253" s="209"/>
      <c r="AC253" s="209"/>
      <c r="AD253" s="209"/>
      <c r="AE253" s="209"/>
      <c r="AF253" s="209"/>
      <c r="AG253" s="209" t="s">
        <v>357</v>
      </c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209"/>
      <c r="AT253" s="209"/>
      <c r="AU253" s="209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209"/>
      <c r="BH253" s="209"/>
    </row>
    <row r="254" spans="1:60" outlineLevel="2" x14ac:dyDescent="0.25">
      <c r="A254" s="216"/>
      <c r="B254" s="217"/>
      <c r="C254" s="246"/>
      <c r="D254" s="241"/>
      <c r="E254" s="241"/>
      <c r="F254" s="241"/>
      <c r="G254" s="241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09"/>
      <c r="AA254" s="209"/>
      <c r="AB254" s="209"/>
      <c r="AC254" s="209"/>
      <c r="AD254" s="209"/>
      <c r="AE254" s="209"/>
      <c r="AF254" s="209"/>
      <c r="AG254" s="209" t="s">
        <v>191</v>
      </c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209"/>
      <c r="AT254" s="209"/>
      <c r="AU254" s="209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209"/>
      <c r="BH254" s="209"/>
    </row>
    <row r="255" spans="1:60" outlineLevel="1" x14ac:dyDescent="0.25">
      <c r="A255" s="230">
        <v>100</v>
      </c>
      <c r="B255" s="231" t="s">
        <v>581</v>
      </c>
      <c r="C255" s="243" t="s">
        <v>582</v>
      </c>
      <c r="D255" s="232" t="s">
        <v>366</v>
      </c>
      <c r="E255" s="233">
        <v>8</v>
      </c>
      <c r="F255" s="234"/>
      <c r="G255" s="235">
        <f>ROUND(E255*F255,2)</f>
        <v>0</v>
      </c>
      <c r="H255" s="234"/>
      <c r="I255" s="235">
        <f>ROUND(E255*H255,2)</f>
        <v>0</v>
      </c>
      <c r="J255" s="234"/>
      <c r="K255" s="235">
        <f>ROUND(E255*J255,2)</f>
        <v>0</v>
      </c>
      <c r="L255" s="235">
        <v>21</v>
      </c>
      <c r="M255" s="235">
        <f>G255*(1+L255/100)</f>
        <v>0</v>
      </c>
      <c r="N255" s="233">
        <v>0</v>
      </c>
      <c r="O255" s="233">
        <f>ROUND(E255*N255,2)</f>
        <v>0</v>
      </c>
      <c r="P255" s="233">
        <v>0</v>
      </c>
      <c r="Q255" s="233">
        <f>ROUND(E255*P255,2)</f>
        <v>0</v>
      </c>
      <c r="R255" s="235"/>
      <c r="S255" s="235" t="s">
        <v>200</v>
      </c>
      <c r="T255" s="236" t="s">
        <v>185</v>
      </c>
      <c r="U255" s="220">
        <v>0</v>
      </c>
      <c r="V255" s="220">
        <f>ROUND(E255*U255,2)</f>
        <v>0</v>
      </c>
      <c r="W255" s="220"/>
      <c r="X255" s="220" t="s">
        <v>217</v>
      </c>
      <c r="Y255" s="220" t="s">
        <v>187</v>
      </c>
      <c r="Z255" s="209"/>
      <c r="AA255" s="209"/>
      <c r="AB255" s="209"/>
      <c r="AC255" s="209"/>
      <c r="AD255" s="209"/>
      <c r="AE255" s="209"/>
      <c r="AF255" s="209"/>
      <c r="AG255" s="209" t="s">
        <v>357</v>
      </c>
      <c r="AH255" s="209"/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</row>
    <row r="256" spans="1:60" outlineLevel="2" x14ac:dyDescent="0.25">
      <c r="A256" s="216"/>
      <c r="B256" s="217"/>
      <c r="C256" s="244" t="s">
        <v>583</v>
      </c>
      <c r="D256" s="238"/>
      <c r="E256" s="238"/>
      <c r="F256" s="238"/>
      <c r="G256" s="238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09"/>
      <c r="AA256" s="209"/>
      <c r="AB256" s="209"/>
      <c r="AC256" s="209"/>
      <c r="AD256" s="209"/>
      <c r="AE256" s="209"/>
      <c r="AF256" s="209"/>
      <c r="AG256" s="209" t="s">
        <v>190</v>
      </c>
      <c r="AH256" s="209"/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</row>
    <row r="257" spans="1:60" outlineLevel="2" x14ac:dyDescent="0.25">
      <c r="A257" s="216"/>
      <c r="B257" s="217"/>
      <c r="C257" s="245"/>
      <c r="D257" s="240"/>
      <c r="E257" s="240"/>
      <c r="F257" s="240"/>
      <c r="G257" s="24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09"/>
      <c r="AA257" s="209"/>
      <c r="AB257" s="209"/>
      <c r="AC257" s="209"/>
      <c r="AD257" s="209"/>
      <c r="AE257" s="209"/>
      <c r="AF257" s="209"/>
      <c r="AG257" s="209" t="s">
        <v>191</v>
      </c>
      <c r="AH257" s="209"/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  <c r="AS257" s="209"/>
      <c r="AT257" s="209"/>
      <c r="AU257" s="209"/>
      <c r="AV257" s="209"/>
      <c r="AW257" s="209"/>
      <c r="AX257" s="209"/>
      <c r="AY257" s="209"/>
      <c r="AZ257" s="209"/>
      <c r="BA257" s="209"/>
      <c r="BB257" s="209"/>
      <c r="BC257" s="209"/>
      <c r="BD257" s="209"/>
      <c r="BE257" s="209"/>
      <c r="BF257" s="209"/>
      <c r="BG257" s="209"/>
      <c r="BH257" s="209"/>
    </row>
    <row r="258" spans="1:60" outlineLevel="1" x14ac:dyDescent="0.25">
      <c r="A258" s="230">
        <v>101</v>
      </c>
      <c r="B258" s="231" t="s">
        <v>584</v>
      </c>
      <c r="C258" s="243" t="s">
        <v>585</v>
      </c>
      <c r="D258" s="232" t="s">
        <v>366</v>
      </c>
      <c r="E258" s="233">
        <v>24</v>
      </c>
      <c r="F258" s="234"/>
      <c r="G258" s="235">
        <f>ROUND(E258*F258,2)</f>
        <v>0</v>
      </c>
      <c r="H258" s="234"/>
      <c r="I258" s="235">
        <f>ROUND(E258*H258,2)</f>
        <v>0</v>
      </c>
      <c r="J258" s="234"/>
      <c r="K258" s="235">
        <f>ROUND(E258*J258,2)</f>
        <v>0</v>
      </c>
      <c r="L258" s="235">
        <v>21</v>
      </c>
      <c r="M258" s="235">
        <f>G258*(1+L258/100)</f>
        <v>0</v>
      </c>
      <c r="N258" s="233">
        <v>0</v>
      </c>
      <c r="O258" s="233">
        <f>ROUND(E258*N258,2)</f>
        <v>0</v>
      </c>
      <c r="P258" s="233">
        <v>0</v>
      </c>
      <c r="Q258" s="233">
        <f>ROUND(E258*P258,2)</f>
        <v>0</v>
      </c>
      <c r="R258" s="235"/>
      <c r="S258" s="235" t="s">
        <v>200</v>
      </c>
      <c r="T258" s="236" t="s">
        <v>185</v>
      </c>
      <c r="U258" s="220">
        <v>0</v>
      </c>
      <c r="V258" s="220">
        <f>ROUND(E258*U258,2)</f>
        <v>0</v>
      </c>
      <c r="W258" s="220"/>
      <c r="X258" s="220" t="s">
        <v>217</v>
      </c>
      <c r="Y258" s="220" t="s">
        <v>187</v>
      </c>
      <c r="Z258" s="209"/>
      <c r="AA258" s="209"/>
      <c r="AB258" s="209"/>
      <c r="AC258" s="209"/>
      <c r="AD258" s="209"/>
      <c r="AE258" s="209"/>
      <c r="AF258" s="209"/>
      <c r="AG258" s="209" t="s">
        <v>357</v>
      </c>
      <c r="AH258" s="209"/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</row>
    <row r="259" spans="1:60" outlineLevel="2" x14ac:dyDescent="0.25">
      <c r="A259" s="216"/>
      <c r="B259" s="217"/>
      <c r="C259" s="244" t="s">
        <v>583</v>
      </c>
      <c r="D259" s="238"/>
      <c r="E259" s="238"/>
      <c r="F259" s="238"/>
      <c r="G259" s="238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09"/>
      <c r="AA259" s="209"/>
      <c r="AB259" s="209"/>
      <c r="AC259" s="209"/>
      <c r="AD259" s="209"/>
      <c r="AE259" s="209"/>
      <c r="AF259" s="209"/>
      <c r="AG259" s="209" t="s">
        <v>190</v>
      </c>
      <c r="AH259" s="209"/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</row>
    <row r="260" spans="1:60" outlineLevel="2" x14ac:dyDescent="0.25">
      <c r="A260" s="216"/>
      <c r="B260" s="217"/>
      <c r="C260" s="245"/>
      <c r="D260" s="240"/>
      <c r="E260" s="240"/>
      <c r="F260" s="240"/>
      <c r="G260" s="240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09"/>
      <c r="AA260" s="209"/>
      <c r="AB260" s="209"/>
      <c r="AC260" s="209"/>
      <c r="AD260" s="209"/>
      <c r="AE260" s="209"/>
      <c r="AF260" s="209"/>
      <c r="AG260" s="209" t="s">
        <v>191</v>
      </c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</row>
    <row r="261" spans="1:60" outlineLevel="1" x14ac:dyDescent="0.25">
      <c r="A261" s="230">
        <v>102</v>
      </c>
      <c r="B261" s="231" t="s">
        <v>586</v>
      </c>
      <c r="C261" s="243" t="s">
        <v>587</v>
      </c>
      <c r="D261" s="232" t="s">
        <v>366</v>
      </c>
      <c r="E261" s="233">
        <v>8</v>
      </c>
      <c r="F261" s="234"/>
      <c r="G261" s="235">
        <f>ROUND(E261*F261,2)</f>
        <v>0</v>
      </c>
      <c r="H261" s="234"/>
      <c r="I261" s="235">
        <f>ROUND(E261*H261,2)</f>
        <v>0</v>
      </c>
      <c r="J261" s="234"/>
      <c r="K261" s="235">
        <f>ROUND(E261*J261,2)</f>
        <v>0</v>
      </c>
      <c r="L261" s="235">
        <v>21</v>
      </c>
      <c r="M261" s="235">
        <f>G261*(1+L261/100)</f>
        <v>0</v>
      </c>
      <c r="N261" s="233">
        <v>0</v>
      </c>
      <c r="O261" s="233">
        <f>ROUND(E261*N261,2)</f>
        <v>0</v>
      </c>
      <c r="P261" s="233">
        <v>0</v>
      </c>
      <c r="Q261" s="233">
        <f>ROUND(E261*P261,2)</f>
        <v>0</v>
      </c>
      <c r="R261" s="235"/>
      <c r="S261" s="235" t="s">
        <v>200</v>
      </c>
      <c r="T261" s="236" t="s">
        <v>185</v>
      </c>
      <c r="U261" s="220">
        <v>0</v>
      </c>
      <c r="V261" s="220">
        <f>ROUND(E261*U261,2)</f>
        <v>0</v>
      </c>
      <c r="W261" s="220"/>
      <c r="X261" s="220" t="s">
        <v>217</v>
      </c>
      <c r="Y261" s="220" t="s">
        <v>187</v>
      </c>
      <c r="Z261" s="209"/>
      <c r="AA261" s="209"/>
      <c r="AB261" s="209"/>
      <c r="AC261" s="209"/>
      <c r="AD261" s="209"/>
      <c r="AE261" s="209"/>
      <c r="AF261" s="209"/>
      <c r="AG261" s="209" t="s">
        <v>357</v>
      </c>
      <c r="AH261" s="209"/>
      <c r="AI261" s="209"/>
      <c r="AJ261" s="209"/>
      <c r="AK261" s="209"/>
      <c r="AL261" s="209"/>
      <c r="AM261" s="209"/>
      <c r="AN261" s="209"/>
      <c r="AO261" s="209"/>
      <c r="AP261" s="209"/>
      <c r="AQ261" s="209"/>
      <c r="AR261" s="209"/>
      <c r="AS261" s="209"/>
      <c r="AT261" s="209"/>
      <c r="AU261" s="209"/>
      <c r="AV261" s="209"/>
      <c r="AW261" s="209"/>
      <c r="AX261" s="209"/>
      <c r="AY261" s="209"/>
      <c r="AZ261" s="209"/>
      <c r="BA261" s="209"/>
      <c r="BB261" s="209"/>
      <c r="BC261" s="209"/>
      <c r="BD261" s="209"/>
      <c r="BE261" s="209"/>
      <c r="BF261" s="209"/>
      <c r="BG261" s="209"/>
      <c r="BH261" s="209"/>
    </row>
    <row r="262" spans="1:60" outlineLevel="2" x14ac:dyDescent="0.25">
      <c r="A262" s="216"/>
      <c r="B262" s="217"/>
      <c r="C262" s="244" t="s">
        <v>583</v>
      </c>
      <c r="D262" s="238"/>
      <c r="E262" s="238"/>
      <c r="F262" s="238"/>
      <c r="G262" s="238"/>
      <c r="H262" s="220"/>
      <c r="I262" s="220"/>
      <c r="J262" s="220"/>
      <c r="K262" s="220"/>
      <c r="L262" s="220"/>
      <c r="M262" s="220"/>
      <c r="N262" s="219"/>
      <c r="O262" s="219"/>
      <c r="P262" s="219"/>
      <c r="Q262" s="219"/>
      <c r="R262" s="220"/>
      <c r="S262" s="220"/>
      <c r="T262" s="220"/>
      <c r="U262" s="220"/>
      <c r="V262" s="220"/>
      <c r="W262" s="220"/>
      <c r="X262" s="220"/>
      <c r="Y262" s="220"/>
      <c r="Z262" s="209"/>
      <c r="AA262" s="209"/>
      <c r="AB262" s="209"/>
      <c r="AC262" s="209"/>
      <c r="AD262" s="209"/>
      <c r="AE262" s="209"/>
      <c r="AF262" s="209"/>
      <c r="AG262" s="209" t="s">
        <v>190</v>
      </c>
      <c r="AH262" s="209"/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</row>
    <row r="263" spans="1:60" outlineLevel="2" x14ac:dyDescent="0.25">
      <c r="A263" s="216"/>
      <c r="B263" s="217"/>
      <c r="C263" s="245"/>
      <c r="D263" s="240"/>
      <c r="E263" s="240"/>
      <c r="F263" s="240"/>
      <c r="G263" s="240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09"/>
      <c r="AA263" s="209"/>
      <c r="AB263" s="209"/>
      <c r="AC263" s="209"/>
      <c r="AD263" s="209"/>
      <c r="AE263" s="209"/>
      <c r="AF263" s="209"/>
      <c r="AG263" s="209" t="s">
        <v>191</v>
      </c>
      <c r="AH263" s="209"/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</row>
    <row r="264" spans="1:60" outlineLevel="1" x14ac:dyDescent="0.25">
      <c r="A264" s="230">
        <v>103</v>
      </c>
      <c r="B264" s="231" t="s">
        <v>588</v>
      </c>
      <c r="C264" s="243" t="s">
        <v>589</v>
      </c>
      <c r="D264" s="232" t="s">
        <v>366</v>
      </c>
      <c r="E264" s="233">
        <v>24</v>
      </c>
      <c r="F264" s="234"/>
      <c r="G264" s="235">
        <f>ROUND(E264*F264,2)</f>
        <v>0</v>
      </c>
      <c r="H264" s="234"/>
      <c r="I264" s="235">
        <f>ROUND(E264*H264,2)</f>
        <v>0</v>
      </c>
      <c r="J264" s="234"/>
      <c r="K264" s="235">
        <f>ROUND(E264*J264,2)</f>
        <v>0</v>
      </c>
      <c r="L264" s="235">
        <v>21</v>
      </c>
      <c r="M264" s="235">
        <f>G264*(1+L264/100)</f>
        <v>0</v>
      </c>
      <c r="N264" s="233">
        <v>0</v>
      </c>
      <c r="O264" s="233">
        <f>ROUND(E264*N264,2)</f>
        <v>0</v>
      </c>
      <c r="P264" s="233">
        <v>0</v>
      </c>
      <c r="Q264" s="233">
        <f>ROUND(E264*P264,2)</f>
        <v>0</v>
      </c>
      <c r="R264" s="235"/>
      <c r="S264" s="235" t="s">
        <v>200</v>
      </c>
      <c r="T264" s="236" t="s">
        <v>185</v>
      </c>
      <c r="U264" s="220">
        <v>0</v>
      </c>
      <c r="V264" s="220">
        <f>ROUND(E264*U264,2)</f>
        <v>0</v>
      </c>
      <c r="W264" s="220"/>
      <c r="X264" s="220" t="s">
        <v>217</v>
      </c>
      <c r="Y264" s="220" t="s">
        <v>187</v>
      </c>
      <c r="Z264" s="209"/>
      <c r="AA264" s="209"/>
      <c r="AB264" s="209"/>
      <c r="AC264" s="209"/>
      <c r="AD264" s="209"/>
      <c r="AE264" s="209"/>
      <c r="AF264" s="209"/>
      <c r="AG264" s="209" t="s">
        <v>357</v>
      </c>
      <c r="AH264" s="209"/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</row>
    <row r="265" spans="1:60" outlineLevel="2" x14ac:dyDescent="0.25">
      <c r="A265" s="216"/>
      <c r="B265" s="217"/>
      <c r="C265" s="244" t="s">
        <v>583</v>
      </c>
      <c r="D265" s="238"/>
      <c r="E265" s="238"/>
      <c r="F265" s="238"/>
      <c r="G265" s="238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09"/>
      <c r="AA265" s="209"/>
      <c r="AB265" s="209"/>
      <c r="AC265" s="209"/>
      <c r="AD265" s="209"/>
      <c r="AE265" s="209"/>
      <c r="AF265" s="209"/>
      <c r="AG265" s="209" t="s">
        <v>190</v>
      </c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</row>
    <row r="266" spans="1:60" outlineLevel="2" x14ac:dyDescent="0.25">
      <c r="A266" s="216"/>
      <c r="B266" s="217"/>
      <c r="C266" s="245"/>
      <c r="D266" s="240"/>
      <c r="E266" s="240"/>
      <c r="F266" s="240"/>
      <c r="G266" s="240"/>
      <c r="H266" s="220"/>
      <c r="I266" s="220"/>
      <c r="J266" s="220"/>
      <c r="K266" s="220"/>
      <c r="L266" s="220"/>
      <c r="M266" s="220"/>
      <c r="N266" s="219"/>
      <c r="O266" s="219"/>
      <c r="P266" s="219"/>
      <c r="Q266" s="219"/>
      <c r="R266" s="220"/>
      <c r="S266" s="220"/>
      <c r="T266" s="220"/>
      <c r="U266" s="220"/>
      <c r="V266" s="220"/>
      <c r="W266" s="220"/>
      <c r="X266" s="220"/>
      <c r="Y266" s="220"/>
      <c r="Z266" s="209"/>
      <c r="AA266" s="209"/>
      <c r="AB266" s="209"/>
      <c r="AC266" s="209"/>
      <c r="AD266" s="209"/>
      <c r="AE266" s="209"/>
      <c r="AF266" s="209"/>
      <c r="AG266" s="209" t="s">
        <v>191</v>
      </c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209"/>
      <c r="AT266" s="209"/>
      <c r="AU266" s="209"/>
      <c r="AV266" s="209"/>
      <c r="AW266" s="209"/>
      <c r="AX266" s="209"/>
      <c r="AY266" s="209"/>
      <c r="AZ266" s="209"/>
      <c r="BA266" s="209"/>
      <c r="BB266" s="209"/>
      <c r="BC266" s="209"/>
      <c r="BD266" s="209"/>
      <c r="BE266" s="209"/>
      <c r="BF266" s="209"/>
      <c r="BG266" s="209"/>
      <c r="BH266" s="209"/>
    </row>
    <row r="267" spans="1:60" outlineLevel="1" x14ac:dyDescent="0.25">
      <c r="A267" s="230">
        <v>104</v>
      </c>
      <c r="B267" s="231" t="s">
        <v>590</v>
      </c>
      <c r="C267" s="243" t="s">
        <v>591</v>
      </c>
      <c r="D267" s="232" t="s">
        <v>366</v>
      </c>
      <c r="E267" s="233">
        <v>4</v>
      </c>
      <c r="F267" s="234"/>
      <c r="G267" s="235">
        <f>ROUND(E267*F267,2)</f>
        <v>0</v>
      </c>
      <c r="H267" s="234"/>
      <c r="I267" s="235">
        <f>ROUND(E267*H267,2)</f>
        <v>0</v>
      </c>
      <c r="J267" s="234"/>
      <c r="K267" s="235">
        <f>ROUND(E267*J267,2)</f>
        <v>0</v>
      </c>
      <c r="L267" s="235">
        <v>21</v>
      </c>
      <c r="M267" s="235">
        <f>G267*(1+L267/100)</f>
        <v>0</v>
      </c>
      <c r="N267" s="233">
        <v>0</v>
      </c>
      <c r="O267" s="233">
        <f>ROUND(E267*N267,2)</f>
        <v>0</v>
      </c>
      <c r="P267" s="233">
        <v>0</v>
      </c>
      <c r="Q267" s="233">
        <f>ROUND(E267*P267,2)</f>
        <v>0</v>
      </c>
      <c r="R267" s="235"/>
      <c r="S267" s="235" t="s">
        <v>200</v>
      </c>
      <c r="T267" s="236" t="s">
        <v>185</v>
      </c>
      <c r="U267" s="220">
        <v>0</v>
      </c>
      <c r="V267" s="220">
        <f>ROUND(E267*U267,2)</f>
        <v>0</v>
      </c>
      <c r="W267" s="220"/>
      <c r="X267" s="220" t="s">
        <v>217</v>
      </c>
      <c r="Y267" s="220" t="s">
        <v>187</v>
      </c>
      <c r="Z267" s="209"/>
      <c r="AA267" s="209"/>
      <c r="AB267" s="209"/>
      <c r="AC267" s="209"/>
      <c r="AD267" s="209"/>
      <c r="AE267" s="209"/>
      <c r="AF267" s="209"/>
      <c r="AG267" s="209" t="s">
        <v>357</v>
      </c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</row>
    <row r="268" spans="1:60" outlineLevel="2" x14ac:dyDescent="0.25">
      <c r="A268" s="216"/>
      <c r="B268" s="217"/>
      <c r="C268" s="244" t="s">
        <v>583</v>
      </c>
      <c r="D268" s="238"/>
      <c r="E268" s="238"/>
      <c r="F268" s="238"/>
      <c r="G268" s="238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09"/>
      <c r="AA268" s="209"/>
      <c r="AB268" s="209"/>
      <c r="AC268" s="209"/>
      <c r="AD268" s="209"/>
      <c r="AE268" s="209"/>
      <c r="AF268" s="209"/>
      <c r="AG268" s="209" t="s">
        <v>190</v>
      </c>
      <c r="AH268" s="209"/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209"/>
      <c r="AT268" s="209"/>
      <c r="AU268" s="209"/>
      <c r="AV268" s="209"/>
      <c r="AW268" s="209"/>
      <c r="AX268" s="209"/>
      <c r="AY268" s="209"/>
      <c r="AZ268" s="209"/>
      <c r="BA268" s="209"/>
      <c r="BB268" s="209"/>
      <c r="BC268" s="209"/>
      <c r="BD268" s="209"/>
      <c r="BE268" s="209"/>
      <c r="BF268" s="209"/>
      <c r="BG268" s="209"/>
      <c r="BH268" s="209"/>
    </row>
    <row r="269" spans="1:60" outlineLevel="2" x14ac:dyDescent="0.25">
      <c r="A269" s="216"/>
      <c r="B269" s="217"/>
      <c r="C269" s="245"/>
      <c r="D269" s="240"/>
      <c r="E269" s="240"/>
      <c r="F269" s="240"/>
      <c r="G269" s="240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09"/>
      <c r="AA269" s="209"/>
      <c r="AB269" s="209"/>
      <c r="AC269" s="209"/>
      <c r="AD269" s="209"/>
      <c r="AE269" s="209"/>
      <c r="AF269" s="209"/>
      <c r="AG269" s="209" t="s">
        <v>191</v>
      </c>
      <c r="AH269" s="209"/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209"/>
      <c r="AT269" s="209"/>
      <c r="AU269" s="209"/>
      <c r="AV269" s="209"/>
      <c r="AW269" s="209"/>
      <c r="AX269" s="209"/>
      <c r="AY269" s="209"/>
      <c r="AZ269" s="209"/>
      <c r="BA269" s="209"/>
      <c r="BB269" s="209"/>
      <c r="BC269" s="209"/>
      <c r="BD269" s="209"/>
      <c r="BE269" s="209"/>
      <c r="BF269" s="209"/>
      <c r="BG269" s="209"/>
      <c r="BH269" s="209"/>
    </row>
    <row r="270" spans="1:60" outlineLevel="1" x14ac:dyDescent="0.25">
      <c r="A270" s="230">
        <v>105</v>
      </c>
      <c r="B270" s="231" t="s">
        <v>592</v>
      </c>
      <c r="C270" s="243" t="s">
        <v>593</v>
      </c>
      <c r="D270" s="232" t="s">
        <v>366</v>
      </c>
      <c r="E270" s="233">
        <v>8</v>
      </c>
      <c r="F270" s="234"/>
      <c r="G270" s="235">
        <f>ROUND(E270*F270,2)</f>
        <v>0</v>
      </c>
      <c r="H270" s="234"/>
      <c r="I270" s="235">
        <f>ROUND(E270*H270,2)</f>
        <v>0</v>
      </c>
      <c r="J270" s="234"/>
      <c r="K270" s="235">
        <f>ROUND(E270*J270,2)</f>
        <v>0</v>
      </c>
      <c r="L270" s="235">
        <v>21</v>
      </c>
      <c r="M270" s="235">
        <f>G270*(1+L270/100)</f>
        <v>0</v>
      </c>
      <c r="N270" s="233">
        <v>0</v>
      </c>
      <c r="O270" s="233">
        <f>ROUND(E270*N270,2)</f>
        <v>0</v>
      </c>
      <c r="P270" s="233">
        <v>0</v>
      </c>
      <c r="Q270" s="233">
        <f>ROUND(E270*P270,2)</f>
        <v>0</v>
      </c>
      <c r="R270" s="235"/>
      <c r="S270" s="235" t="s">
        <v>200</v>
      </c>
      <c r="T270" s="236" t="s">
        <v>185</v>
      </c>
      <c r="U270" s="220">
        <v>0</v>
      </c>
      <c r="V270" s="220">
        <f>ROUND(E270*U270,2)</f>
        <v>0</v>
      </c>
      <c r="W270" s="220"/>
      <c r="X270" s="220" t="s">
        <v>307</v>
      </c>
      <c r="Y270" s="220" t="s">
        <v>187</v>
      </c>
      <c r="Z270" s="209"/>
      <c r="AA270" s="209"/>
      <c r="AB270" s="209"/>
      <c r="AC270" s="209"/>
      <c r="AD270" s="209"/>
      <c r="AE270" s="209"/>
      <c r="AF270" s="209"/>
      <c r="AG270" s="209" t="s">
        <v>378</v>
      </c>
      <c r="AH270" s="209"/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</row>
    <row r="271" spans="1:60" outlineLevel="2" x14ac:dyDescent="0.25">
      <c r="A271" s="216"/>
      <c r="B271" s="217"/>
      <c r="C271" s="246"/>
      <c r="D271" s="241"/>
      <c r="E271" s="241"/>
      <c r="F271" s="241"/>
      <c r="G271" s="241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09"/>
      <c r="AA271" s="209"/>
      <c r="AB271" s="209"/>
      <c r="AC271" s="209"/>
      <c r="AD271" s="209"/>
      <c r="AE271" s="209"/>
      <c r="AF271" s="209"/>
      <c r="AG271" s="209" t="s">
        <v>191</v>
      </c>
      <c r="AH271" s="209"/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  <c r="AS271" s="209"/>
      <c r="AT271" s="209"/>
      <c r="AU271" s="209"/>
      <c r="AV271" s="209"/>
      <c r="AW271" s="209"/>
      <c r="AX271" s="209"/>
      <c r="AY271" s="209"/>
      <c r="AZ271" s="209"/>
      <c r="BA271" s="209"/>
      <c r="BB271" s="209"/>
      <c r="BC271" s="209"/>
      <c r="BD271" s="209"/>
      <c r="BE271" s="209"/>
      <c r="BF271" s="209"/>
      <c r="BG271" s="209"/>
      <c r="BH271" s="209"/>
    </row>
    <row r="272" spans="1:60" x14ac:dyDescent="0.25">
      <c r="A272" s="223" t="s">
        <v>179</v>
      </c>
      <c r="B272" s="224" t="s">
        <v>132</v>
      </c>
      <c r="C272" s="242" t="s">
        <v>133</v>
      </c>
      <c r="D272" s="225"/>
      <c r="E272" s="226"/>
      <c r="F272" s="227"/>
      <c r="G272" s="227">
        <f>SUMIF(AG273:AG351,"&lt;&gt;NOR",G273:G351)</f>
        <v>0</v>
      </c>
      <c r="H272" s="227"/>
      <c r="I272" s="227">
        <f>SUM(I273:I351)</f>
        <v>0</v>
      </c>
      <c r="J272" s="227"/>
      <c r="K272" s="227">
        <f>SUM(K273:K351)</f>
        <v>0</v>
      </c>
      <c r="L272" s="227"/>
      <c r="M272" s="227">
        <f>SUM(M273:M351)</f>
        <v>0</v>
      </c>
      <c r="N272" s="226"/>
      <c r="O272" s="226">
        <f>SUM(O273:O351)</f>
        <v>0</v>
      </c>
      <c r="P272" s="226"/>
      <c r="Q272" s="226">
        <f>SUM(Q273:Q351)</f>
        <v>0</v>
      </c>
      <c r="R272" s="227"/>
      <c r="S272" s="227"/>
      <c r="T272" s="228"/>
      <c r="U272" s="222"/>
      <c r="V272" s="222">
        <f>SUM(V273:V351)</f>
        <v>0</v>
      </c>
      <c r="W272" s="222"/>
      <c r="X272" s="222"/>
      <c r="Y272" s="222"/>
      <c r="AG272" t="s">
        <v>180</v>
      </c>
    </row>
    <row r="273" spans="1:60" ht="30.6" outlineLevel="1" x14ac:dyDescent="0.25">
      <c r="A273" s="230">
        <v>106</v>
      </c>
      <c r="B273" s="231" t="s">
        <v>594</v>
      </c>
      <c r="C273" s="243" t="s">
        <v>595</v>
      </c>
      <c r="D273" s="232" t="s">
        <v>356</v>
      </c>
      <c r="E273" s="233">
        <v>1</v>
      </c>
      <c r="F273" s="234"/>
      <c r="G273" s="235">
        <f>ROUND(E273*F273,2)</f>
        <v>0</v>
      </c>
      <c r="H273" s="234"/>
      <c r="I273" s="235">
        <f>ROUND(E273*H273,2)</f>
        <v>0</v>
      </c>
      <c r="J273" s="234"/>
      <c r="K273" s="235">
        <f>ROUND(E273*J273,2)</f>
        <v>0</v>
      </c>
      <c r="L273" s="235">
        <v>21</v>
      </c>
      <c r="M273" s="235">
        <f>G273*(1+L273/100)</f>
        <v>0</v>
      </c>
      <c r="N273" s="233">
        <v>0</v>
      </c>
      <c r="O273" s="233">
        <f>ROUND(E273*N273,2)</f>
        <v>0</v>
      </c>
      <c r="P273" s="233">
        <v>0</v>
      </c>
      <c r="Q273" s="233">
        <f>ROUND(E273*P273,2)</f>
        <v>0</v>
      </c>
      <c r="R273" s="235"/>
      <c r="S273" s="235" t="s">
        <v>200</v>
      </c>
      <c r="T273" s="236" t="s">
        <v>185</v>
      </c>
      <c r="U273" s="220">
        <v>0</v>
      </c>
      <c r="V273" s="220">
        <f>ROUND(E273*U273,2)</f>
        <v>0</v>
      </c>
      <c r="W273" s="220"/>
      <c r="X273" s="220" t="s">
        <v>217</v>
      </c>
      <c r="Y273" s="220" t="s">
        <v>187</v>
      </c>
      <c r="Z273" s="209"/>
      <c r="AA273" s="209"/>
      <c r="AB273" s="209"/>
      <c r="AC273" s="209"/>
      <c r="AD273" s="209"/>
      <c r="AE273" s="209"/>
      <c r="AF273" s="209"/>
      <c r="AG273" s="209" t="s">
        <v>357</v>
      </c>
      <c r="AH273" s="209"/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209"/>
      <c r="AT273" s="209"/>
      <c r="AU273" s="209"/>
      <c r="AV273" s="209"/>
      <c r="AW273" s="209"/>
      <c r="AX273" s="209"/>
      <c r="AY273" s="209"/>
      <c r="AZ273" s="209"/>
      <c r="BA273" s="209"/>
      <c r="BB273" s="209"/>
      <c r="BC273" s="209"/>
      <c r="BD273" s="209"/>
      <c r="BE273" s="209"/>
      <c r="BF273" s="209"/>
      <c r="BG273" s="209"/>
      <c r="BH273" s="209"/>
    </row>
    <row r="274" spans="1:60" outlineLevel="2" x14ac:dyDescent="0.25">
      <c r="A274" s="216"/>
      <c r="B274" s="217"/>
      <c r="C274" s="244" t="s">
        <v>596</v>
      </c>
      <c r="D274" s="238"/>
      <c r="E274" s="238"/>
      <c r="F274" s="238"/>
      <c r="G274" s="238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09"/>
      <c r="AA274" s="209"/>
      <c r="AB274" s="209"/>
      <c r="AC274" s="209"/>
      <c r="AD274" s="209"/>
      <c r="AE274" s="209"/>
      <c r="AF274" s="209"/>
      <c r="AG274" s="209" t="s">
        <v>190</v>
      </c>
      <c r="AH274" s="209"/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209"/>
      <c r="AT274" s="209"/>
      <c r="AU274" s="209"/>
      <c r="AV274" s="209"/>
      <c r="AW274" s="209"/>
      <c r="AX274" s="209"/>
      <c r="AY274" s="209"/>
      <c r="AZ274" s="209"/>
      <c r="BA274" s="209"/>
      <c r="BB274" s="209"/>
      <c r="BC274" s="209"/>
      <c r="BD274" s="209"/>
      <c r="BE274" s="209"/>
      <c r="BF274" s="209"/>
      <c r="BG274" s="209"/>
      <c r="BH274" s="209"/>
    </row>
    <row r="275" spans="1:60" outlineLevel="3" x14ac:dyDescent="0.25">
      <c r="A275" s="216"/>
      <c r="B275" s="217"/>
      <c r="C275" s="257" t="s">
        <v>597</v>
      </c>
      <c r="D275" s="253"/>
      <c r="E275" s="253"/>
      <c r="F275" s="253"/>
      <c r="G275" s="253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09"/>
      <c r="AA275" s="209"/>
      <c r="AB275" s="209"/>
      <c r="AC275" s="209"/>
      <c r="AD275" s="209"/>
      <c r="AE275" s="209"/>
      <c r="AF275" s="209"/>
      <c r="AG275" s="209" t="s">
        <v>190</v>
      </c>
      <c r="AH275" s="209"/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209"/>
      <c r="AT275" s="209"/>
      <c r="AU275" s="209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209"/>
      <c r="BH275" s="209"/>
    </row>
    <row r="276" spans="1:60" outlineLevel="3" x14ac:dyDescent="0.25">
      <c r="A276" s="216"/>
      <c r="B276" s="217"/>
      <c r="C276" s="257" t="s">
        <v>598</v>
      </c>
      <c r="D276" s="253"/>
      <c r="E276" s="253"/>
      <c r="F276" s="253"/>
      <c r="G276" s="253"/>
      <c r="H276" s="220"/>
      <c r="I276" s="220"/>
      <c r="J276" s="220"/>
      <c r="K276" s="220"/>
      <c r="L276" s="220"/>
      <c r="M276" s="220"/>
      <c r="N276" s="219"/>
      <c r="O276" s="219"/>
      <c r="P276" s="219"/>
      <c r="Q276" s="219"/>
      <c r="R276" s="220"/>
      <c r="S276" s="220"/>
      <c r="T276" s="220"/>
      <c r="U276" s="220"/>
      <c r="V276" s="220"/>
      <c r="W276" s="220"/>
      <c r="X276" s="220"/>
      <c r="Y276" s="220"/>
      <c r="Z276" s="209"/>
      <c r="AA276" s="209"/>
      <c r="AB276" s="209"/>
      <c r="AC276" s="209"/>
      <c r="AD276" s="209"/>
      <c r="AE276" s="209"/>
      <c r="AF276" s="209"/>
      <c r="AG276" s="209" t="s">
        <v>190</v>
      </c>
      <c r="AH276" s="209"/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209"/>
      <c r="AT276" s="209"/>
      <c r="AU276" s="209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209"/>
      <c r="BH276" s="209"/>
    </row>
    <row r="277" spans="1:60" outlineLevel="3" x14ac:dyDescent="0.25">
      <c r="A277" s="216"/>
      <c r="B277" s="217"/>
      <c r="C277" s="257" t="s">
        <v>690</v>
      </c>
      <c r="D277" s="253"/>
      <c r="E277" s="253"/>
      <c r="F277" s="253"/>
      <c r="G277" s="253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09"/>
      <c r="AA277" s="209"/>
      <c r="AB277" s="209"/>
      <c r="AC277" s="209"/>
      <c r="AD277" s="209"/>
      <c r="AE277" s="209"/>
      <c r="AF277" s="209"/>
      <c r="AG277" s="209" t="s">
        <v>190</v>
      </c>
      <c r="AH277" s="209"/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</row>
    <row r="278" spans="1:60" outlineLevel="3" x14ac:dyDescent="0.25">
      <c r="A278" s="216"/>
      <c r="B278" s="217"/>
      <c r="C278" s="257" t="s">
        <v>599</v>
      </c>
      <c r="D278" s="253"/>
      <c r="E278" s="253"/>
      <c r="F278" s="253"/>
      <c r="G278" s="253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09"/>
      <c r="AA278" s="209"/>
      <c r="AB278" s="209"/>
      <c r="AC278" s="209"/>
      <c r="AD278" s="209"/>
      <c r="AE278" s="209"/>
      <c r="AF278" s="209"/>
      <c r="AG278" s="209" t="s">
        <v>190</v>
      </c>
      <c r="AH278" s="209"/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0" outlineLevel="3" x14ac:dyDescent="0.25">
      <c r="A279" s="216"/>
      <c r="B279" s="217"/>
      <c r="C279" s="257" t="s">
        <v>600</v>
      </c>
      <c r="D279" s="253"/>
      <c r="E279" s="253"/>
      <c r="F279" s="253"/>
      <c r="G279" s="253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09"/>
      <c r="AA279" s="209"/>
      <c r="AB279" s="209"/>
      <c r="AC279" s="209"/>
      <c r="AD279" s="209"/>
      <c r="AE279" s="209"/>
      <c r="AF279" s="209"/>
      <c r="AG279" s="209" t="s">
        <v>190</v>
      </c>
      <c r="AH279" s="209"/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</row>
    <row r="280" spans="1:60" outlineLevel="3" x14ac:dyDescent="0.25">
      <c r="A280" s="216"/>
      <c r="B280" s="217"/>
      <c r="C280" s="257" t="s">
        <v>601</v>
      </c>
      <c r="D280" s="253"/>
      <c r="E280" s="253"/>
      <c r="F280" s="253"/>
      <c r="G280" s="253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09"/>
      <c r="AA280" s="209"/>
      <c r="AB280" s="209"/>
      <c r="AC280" s="209"/>
      <c r="AD280" s="209"/>
      <c r="AE280" s="209"/>
      <c r="AF280" s="209"/>
      <c r="AG280" s="209" t="s">
        <v>190</v>
      </c>
      <c r="AH280" s="209"/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</row>
    <row r="281" spans="1:60" outlineLevel="3" x14ac:dyDescent="0.25">
      <c r="A281" s="216"/>
      <c r="B281" s="217"/>
      <c r="C281" s="257" t="s">
        <v>602</v>
      </c>
      <c r="D281" s="253"/>
      <c r="E281" s="253"/>
      <c r="F281" s="253"/>
      <c r="G281" s="253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09"/>
      <c r="AA281" s="209"/>
      <c r="AB281" s="209"/>
      <c r="AC281" s="209"/>
      <c r="AD281" s="209"/>
      <c r="AE281" s="209"/>
      <c r="AF281" s="209"/>
      <c r="AG281" s="209" t="s">
        <v>190</v>
      </c>
      <c r="AH281" s="209"/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</row>
    <row r="282" spans="1:60" outlineLevel="3" x14ac:dyDescent="0.25">
      <c r="A282" s="216"/>
      <c r="B282" s="217"/>
      <c r="C282" s="257" t="s">
        <v>603</v>
      </c>
      <c r="D282" s="253"/>
      <c r="E282" s="253"/>
      <c r="F282" s="253"/>
      <c r="G282" s="253"/>
      <c r="H282" s="220"/>
      <c r="I282" s="220"/>
      <c r="J282" s="220"/>
      <c r="K282" s="220"/>
      <c r="L282" s="220"/>
      <c r="M282" s="220"/>
      <c r="N282" s="219"/>
      <c r="O282" s="219"/>
      <c r="P282" s="219"/>
      <c r="Q282" s="219"/>
      <c r="R282" s="220"/>
      <c r="S282" s="220"/>
      <c r="T282" s="220"/>
      <c r="U282" s="220"/>
      <c r="V282" s="220"/>
      <c r="W282" s="220"/>
      <c r="X282" s="220"/>
      <c r="Y282" s="220"/>
      <c r="Z282" s="209"/>
      <c r="AA282" s="209"/>
      <c r="AB282" s="209"/>
      <c r="AC282" s="209"/>
      <c r="AD282" s="209"/>
      <c r="AE282" s="209"/>
      <c r="AF282" s="209"/>
      <c r="AG282" s="209" t="s">
        <v>190</v>
      </c>
      <c r="AH282" s="209"/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09"/>
      <c r="BB282" s="209"/>
      <c r="BC282" s="209"/>
      <c r="BD282" s="209"/>
      <c r="BE282" s="209"/>
      <c r="BF282" s="209"/>
      <c r="BG282" s="209"/>
      <c r="BH282" s="209"/>
    </row>
    <row r="283" spans="1:60" outlineLevel="3" x14ac:dyDescent="0.25">
      <c r="A283" s="216"/>
      <c r="B283" s="217"/>
      <c r="C283" s="257" t="s">
        <v>604</v>
      </c>
      <c r="D283" s="253"/>
      <c r="E283" s="253"/>
      <c r="F283" s="253"/>
      <c r="G283" s="253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09"/>
      <c r="AA283" s="209"/>
      <c r="AB283" s="209"/>
      <c r="AC283" s="209"/>
      <c r="AD283" s="209"/>
      <c r="AE283" s="209"/>
      <c r="AF283" s="209"/>
      <c r="AG283" s="209" t="s">
        <v>190</v>
      </c>
      <c r="AH283" s="209"/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</row>
    <row r="284" spans="1:60" ht="21" outlineLevel="3" x14ac:dyDescent="0.25">
      <c r="A284" s="216"/>
      <c r="B284" s="217"/>
      <c r="C284" s="257" t="s">
        <v>605</v>
      </c>
      <c r="D284" s="253"/>
      <c r="E284" s="253"/>
      <c r="F284" s="253"/>
      <c r="G284" s="253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09"/>
      <c r="AA284" s="209"/>
      <c r="AB284" s="209"/>
      <c r="AC284" s="209"/>
      <c r="AD284" s="209"/>
      <c r="AE284" s="209"/>
      <c r="AF284" s="209"/>
      <c r="AG284" s="209" t="s">
        <v>190</v>
      </c>
      <c r="AH284" s="209"/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209"/>
      <c r="AT284" s="209"/>
      <c r="AU284" s="209"/>
      <c r="AV284" s="209"/>
      <c r="AW284" s="209"/>
      <c r="AX284" s="209"/>
      <c r="AY284" s="209"/>
      <c r="AZ284" s="209"/>
      <c r="BA284" s="237" t="str">
        <f>C284</f>
        <v>Hmotnost 283 kg (minimální transportní 200 kg), levé provedení, záruka 5 let Stacionární kondenzační kotel Logano plus KB372-300, levé provedení, 7736603002</v>
      </c>
      <c r="BB284" s="209"/>
      <c r="BC284" s="209"/>
      <c r="BD284" s="209"/>
      <c r="BE284" s="209"/>
      <c r="BF284" s="209"/>
      <c r="BG284" s="209"/>
      <c r="BH284" s="209"/>
    </row>
    <row r="285" spans="1:60" outlineLevel="2" x14ac:dyDescent="0.25">
      <c r="A285" s="216"/>
      <c r="B285" s="217"/>
      <c r="C285" s="245"/>
      <c r="D285" s="240"/>
      <c r="E285" s="240"/>
      <c r="F285" s="240"/>
      <c r="G285" s="240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09"/>
      <c r="AA285" s="209"/>
      <c r="AB285" s="209"/>
      <c r="AC285" s="209"/>
      <c r="AD285" s="209"/>
      <c r="AE285" s="209"/>
      <c r="AF285" s="209"/>
      <c r="AG285" s="209" t="s">
        <v>191</v>
      </c>
      <c r="AH285" s="209"/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</row>
    <row r="286" spans="1:60" ht="30.6" outlineLevel="1" x14ac:dyDescent="0.25">
      <c r="A286" s="230">
        <v>107</v>
      </c>
      <c r="B286" s="231" t="s">
        <v>606</v>
      </c>
      <c r="C286" s="243" t="s">
        <v>595</v>
      </c>
      <c r="D286" s="232" t="s">
        <v>356</v>
      </c>
      <c r="E286" s="233">
        <v>1</v>
      </c>
      <c r="F286" s="234"/>
      <c r="G286" s="235">
        <f>ROUND(E286*F286,2)</f>
        <v>0</v>
      </c>
      <c r="H286" s="234"/>
      <c r="I286" s="235">
        <f>ROUND(E286*H286,2)</f>
        <v>0</v>
      </c>
      <c r="J286" s="234"/>
      <c r="K286" s="235">
        <f>ROUND(E286*J286,2)</f>
        <v>0</v>
      </c>
      <c r="L286" s="235">
        <v>21</v>
      </c>
      <c r="M286" s="235">
        <f>G286*(1+L286/100)</f>
        <v>0</v>
      </c>
      <c r="N286" s="233">
        <v>0</v>
      </c>
      <c r="O286" s="233">
        <f>ROUND(E286*N286,2)</f>
        <v>0</v>
      </c>
      <c r="P286" s="233">
        <v>0</v>
      </c>
      <c r="Q286" s="233">
        <f>ROUND(E286*P286,2)</f>
        <v>0</v>
      </c>
      <c r="R286" s="235"/>
      <c r="S286" s="235" t="s">
        <v>200</v>
      </c>
      <c r="T286" s="236" t="s">
        <v>185</v>
      </c>
      <c r="U286" s="220">
        <v>0</v>
      </c>
      <c r="V286" s="220">
        <f>ROUND(E286*U286,2)</f>
        <v>0</v>
      </c>
      <c r="W286" s="220"/>
      <c r="X286" s="220" t="s">
        <v>217</v>
      </c>
      <c r="Y286" s="220" t="s">
        <v>187</v>
      </c>
      <c r="Z286" s="209"/>
      <c r="AA286" s="209"/>
      <c r="AB286" s="209"/>
      <c r="AC286" s="209"/>
      <c r="AD286" s="209"/>
      <c r="AE286" s="209"/>
      <c r="AF286" s="209"/>
      <c r="AG286" s="209" t="s">
        <v>357</v>
      </c>
      <c r="AH286" s="209"/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</row>
    <row r="287" spans="1:60" outlineLevel="2" x14ac:dyDescent="0.25">
      <c r="A287" s="216"/>
      <c r="B287" s="217"/>
      <c r="C287" s="244" t="s">
        <v>596</v>
      </c>
      <c r="D287" s="238"/>
      <c r="E287" s="238"/>
      <c r="F287" s="238"/>
      <c r="G287" s="238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09"/>
      <c r="AA287" s="209"/>
      <c r="AB287" s="209"/>
      <c r="AC287" s="209"/>
      <c r="AD287" s="209"/>
      <c r="AE287" s="209"/>
      <c r="AF287" s="209"/>
      <c r="AG287" s="209" t="s">
        <v>190</v>
      </c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</row>
    <row r="288" spans="1:60" outlineLevel="3" x14ac:dyDescent="0.25">
      <c r="A288" s="216"/>
      <c r="B288" s="217"/>
      <c r="C288" s="257" t="s">
        <v>597</v>
      </c>
      <c r="D288" s="253"/>
      <c r="E288" s="253"/>
      <c r="F288" s="253"/>
      <c r="G288" s="253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09"/>
      <c r="AA288" s="209"/>
      <c r="AB288" s="209"/>
      <c r="AC288" s="209"/>
      <c r="AD288" s="209"/>
      <c r="AE288" s="209"/>
      <c r="AF288" s="209"/>
      <c r="AG288" s="209" t="s">
        <v>190</v>
      </c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</row>
    <row r="289" spans="1:60" outlineLevel="3" x14ac:dyDescent="0.25">
      <c r="A289" s="216"/>
      <c r="B289" s="217"/>
      <c r="C289" s="257" t="s">
        <v>598</v>
      </c>
      <c r="D289" s="253"/>
      <c r="E289" s="253"/>
      <c r="F289" s="253"/>
      <c r="G289" s="253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09"/>
      <c r="AA289" s="209"/>
      <c r="AB289" s="209"/>
      <c r="AC289" s="209"/>
      <c r="AD289" s="209"/>
      <c r="AE289" s="209"/>
      <c r="AF289" s="209"/>
      <c r="AG289" s="209" t="s">
        <v>190</v>
      </c>
      <c r="AH289" s="209"/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09"/>
      <c r="BB289" s="209"/>
      <c r="BC289" s="209"/>
      <c r="BD289" s="209"/>
      <c r="BE289" s="209"/>
      <c r="BF289" s="209"/>
      <c r="BG289" s="209"/>
      <c r="BH289" s="209"/>
    </row>
    <row r="290" spans="1:60" outlineLevel="3" x14ac:dyDescent="0.25">
      <c r="A290" s="216"/>
      <c r="B290" s="217"/>
      <c r="C290" s="257" t="s">
        <v>690</v>
      </c>
      <c r="D290" s="253"/>
      <c r="E290" s="253"/>
      <c r="F290" s="253"/>
      <c r="G290" s="253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09"/>
      <c r="AA290" s="209"/>
      <c r="AB290" s="209"/>
      <c r="AC290" s="209"/>
      <c r="AD290" s="209"/>
      <c r="AE290" s="209"/>
      <c r="AF290" s="209"/>
      <c r="AG290" s="209" t="s">
        <v>190</v>
      </c>
      <c r="AH290" s="209"/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09"/>
      <c r="BB290" s="209"/>
      <c r="BC290" s="209"/>
      <c r="BD290" s="209"/>
      <c r="BE290" s="209"/>
      <c r="BF290" s="209"/>
      <c r="BG290" s="209"/>
      <c r="BH290" s="209"/>
    </row>
    <row r="291" spans="1:60" outlineLevel="3" x14ac:dyDescent="0.25">
      <c r="A291" s="216"/>
      <c r="B291" s="217"/>
      <c r="C291" s="257" t="s">
        <v>599</v>
      </c>
      <c r="D291" s="253"/>
      <c r="E291" s="253"/>
      <c r="F291" s="253"/>
      <c r="G291" s="253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09"/>
      <c r="AA291" s="209"/>
      <c r="AB291" s="209"/>
      <c r="AC291" s="209"/>
      <c r="AD291" s="209"/>
      <c r="AE291" s="209"/>
      <c r="AF291" s="209"/>
      <c r="AG291" s="209" t="s">
        <v>190</v>
      </c>
      <c r="AH291" s="209"/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209"/>
      <c r="AT291" s="209"/>
      <c r="AU291" s="209"/>
      <c r="AV291" s="209"/>
      <c r="AW291" s="209"/>
      <c r="AX291" s="209"/>
      <c r="AY291" s="209"/>
      <c r="AZ291" s="209"/>
      <c r="BA291" s="209"/>
      <c r="BB291" s="209"/>
      <c r="BC291" s="209"/>
      <c r="BD291" s="209"/>
      <c r="BE291" s="209"/>
      <c r="BF291" s="209"/>
      <c r="BG291" s="209"/>
      <c r="BH291" s="209"/>
    </row>
    <row r="292" spans="1:60" outlineLevel="3" x14ac:dyDescent="0.25">
      <c r="A292" s="216"/>
      <c r="B292" s="217"/>
      <c r="C292" s="257" t="s">
        <v>600</v>
      </c>
      <c r="D292" s="253"/>
      <c r="E292" s="253"/>
      <c r="F292" s="253"/>
      <c r="G292" s="253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09"/>
      <c r="AA292" s="209"/>
      <c r="AB292" s="209"/>
      <c r="AC292" s="209"/>
      <c r="AD292" s="209"/>
      <c r="AE292" s="209"/>
      <c r="AF292" s="209"/>
      <c r="AG292" s="209" t="s">
        <v>190</v>
      </c>
      <c r="AH292" s="209"/>
      <c r="AI292" s="209"/>
      <c r="AJ292" s="209"/>
      <c r="AK292" s="209"/>
      <c r="AL292" s="209"/>
      <c r="AM292" s="209"/>
      <c r="AN292" s="209"/>
      <c r="AO292" s="209"/>
      <c r="AP292" s="209"/>
      <c r="AQ292" s="209"/>
      <c r="AR292" s="209"/>
      <c r="AS292" s="209"/>
      <c r="AT292" s="209"/>
      <c r="AU292" s="209"/>
      <c r="AV292" s="209"/>
      <c r="AW292" s="209"/>
      <c r="AX292" s="209"/>
      <c r="AY292" s="209"/>
      <c r="AZ292" s="209"/>
      <c r="BA292" s="209"/>
      <c r="BB292" s="209"/>
      <c r="BC292" s="209"/>
      <c r="BD292" s="209"/>
      <c r="BE292" s="209"/>
      <c r="BF292" s="209"/>
      <c r="BG292" s="209"/>
      <c r="BH292" s="209"/>
    </row>
    <row r="293" spans="1:60" outlineLevel="3" x14ac:dyDescent="0.25">
      <c r="A293" s="216"/>
      <c r="B293" s="217"/>
      <c r="C293" s="257" t="s">
        <v>601</v>
      </c>
      <c r="D293" s="253"/>
      <c r="E293" s="253"/>
      <c r="F293" s="253"/>
      <c r="G293" s="253"/>
      <c r="H293" s="220"/>
      <c r="I293" s="220"/>
      <c r="J293" s="220"/>
      <c r="K293" s="220"/>
      <c r="L293" s="220"/>
      <c r="M293" s="220"/>
      <c r="N293" s="219"/>
      <c r="O293" s="219"/>
      <c r="P293" s="219"/>
      <c r="Q293" s="219"/>
      <c r="R293" s="220"/>
      <c r="S293" s="220"/>
      <c r="T293" s="220"/>
      <c r="U293" s="220"/>
      <c r="V293" s="220"/>
      <c r="W293" s="220"/>
      <c r="X293" s="220"/>
      <c r="Y293" s="220"/>
      <c r="Z293" s="209"/>
      <c r="AA293" s="209"/>
      <c r="AB293" s="209"/>
      <c r="AC293" s="209"/>
      <c r="AD293" s="209"/>
      <c r="AE293" s="209"/>
      <c r="AF293" s="209"/>
      <c r="AG293" s="209" t="s">
        <v>190</v>
      </c>
      <c r="AH293" s="209"/>
      <c r="AI293" s="209"/>
      <c r="AJ293" s="209"/>
      <c r="AK293" s="209"/>
      <c r="AL293" s="209"/>
      <c r="AM293" s="209"/>
      <c r="AN293" s="209"/>
      <c r="AO293" s="209"/>
      <c r="AP293" s="209"/>
      <c r="AQ293" s="209"/>
      <c r="AR293" s="209"/>
      <c r="AS293" s="209"/>
      <c r="AT293" s="209"/>
      <c r="AU293" s="209"/>
      <c r="AV293" s="209"/>
      <c r="AW293" s="209"/>
      <c r="AX293" s="209"/>
      <c r="AY293" s="209"/>
      <c r="AZ293" s="209"/>
      <c r="BA293" s="209"/>
      <c r="BB293" s="209"/>
      <c r="BC293" s="209"/>
      <c r="BD293" s="209"/>
      <c r="BE293" s="209"/>
      <c r="BF293" s="209"/>
      <c r="BG293" s="209"/>
      <c r="BH293" s="209"/>
    </row>
    <row r="294" spans="1:60" outlineLevel="3" x14ac:dyDescent="0.25">
      <c r="A294" s="216"/>
      <c r="B294" s="217"/>
      <c r="C294" s="257" t="s">
        <v>602</v>
      </c>
      <c r="D294" s="253"/>
      <c r="E294" s="253"/>
      <c r="F294" s="253"/>
      <c r="G294" s="253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09"/>
      <c r="AA294" s="209"/>
      <c r="AB294" s="209"/>
      <c r="AC294" s="209"/>
      <c r="AD294" s="209"/>
      <c r="AE294" s="209"/>
      <c r="AF294" s="209"/>
      <c r="AG294" s="209" t="s">
        <v>190</v>
      </c>
      <c r="AH294" s="209"/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209"/>
      <c r="AT294" s="209"/>
      <c r="AU294" s="209"/>
      <c r="AV294" s="209"/>
      <c r="AW294" s="209"/>
      <c r="AX294" s="209"/>
      <c r="AY294" s="209"/>
      <c r="AZ294" s="209"/>
      <c r="BA294" s="209"/>
      <c r="BB294" s="209"/>
      <c r="BC294" s="209"/>
      <c r="BD294" s="209"/>
      <c r="BE294" s="209"/>
      <c r="BF294" s="209"/>
      <c r="BG294" s="209"/>
      <c r="BH294" s="209"/>
    </row>
    <row r="295" spans="1:60" outlineLevel="3" x14ac:dyDescent="0.25">
      <c r="A295" s="216"/>
      <c r="B295" s="217"/>
      <c r="C295" s="257" t="s">
        <v>603</v>
      </c>
      <c r="D295" s="253"/>
      <c r="E295" s="253"/>
      <c r="F295" s="253"/>
      <c r="G295" s="253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09"/>
      <c r="AA295" s="209"/>
      <c r="AB295" s="209"/>
      <c r="AC295" s="209"/>
      <c r="AD295" s="209"/>
      <c r="AE295" s="209"/>
      <c r="AF295" s="209"/>
      <c r="AG295" s="209" t="s">
        <v>190</v>
      </c>
      <c r="AH295" s="209"/>
      <c r="AI295" s="209"/>
      <c r="AJ295" s="209"/>
      <c r="AK295" s="209"/>
      <c r="AL295" s="209"/>
      <c r="AM295" s="209"/>
      <c r="AN295" s="209"/>
      <c r="AO295" s="209"/>
      <c r="AP295" s="209"/>
      <c r="AQ295" s="209"/>
      <c r="AR295" s="209"/>
      <c r="AS295" s="209"/>
      <c r="AT295" s="209"/>
      <c r="AU295" s="209"/>
      <c r="AV295" s="209"/>
      <c r="AW295" s="209"/>
      <c r="AX295" s="209"/>
      <c r="AY295" s="209"/>
      <c r="AZ295" s="209"/>
      <c r="BA295" s="209"/>
      <c r="BB295" s="209"/>
      <c r="BC295" s="209"/>
      <c r="BD295" s="209"/>
      <c r="BE295" s="209"/>
      <c r="BF295" s="209"/>
      <c r="BG295" s="209"/>
      <c r="BH295" s="209"/>
    </row>
    <row r="296" spans="1:60" outlineLevel="3" x14ac:dyDescent="0.25">
      <c r="A296" s="216"/>
      <c r="B296" s="217"/>
      <c r="C296" s="257" t="s">
        <v>604</v>
      </c>
      <c r="D296" s="253"/>
      <c r="E296" s="253"/>
      <c r="F296" s="253"/>
      <c r="G296" s="253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09"/>
      <c r="AA296" s="209"/>
      <c r="AB296" s="209"/>
      <c r="AC296" s="209"/>
      <c r="AD296" s="209"/>
      <c r="AE296" s="209"/>
      <c r="AF296" s="209"/>
      <c r="AG296" s="209" t="s">
        <v>190</v>
      </c>
      <c r="AH296" s="209"/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</row>
    <row r="297" spans="1:60" ht="21" outlineLevel="3" x14ac:dyDescent="0.25">
      <c r="A297" s="216"/>
      <c r="B297" s="217"/>
      <c r="C297" s="257" t="s">
        <v>607</v>
      </c>
      <c r="D297" s="253"/>
      <c r="E297" s="253"/>
      <c r="F297" s="253"/>
      <c r="G297" s="253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09"/>
      <c r="AA297" s="209"/>
      <c r="AB297" s="209"/>
      <c r="AC297" s="209"/>
      <c r="AD297" s="209"/>
      <c r="AE297" s="209"/>
      <c r="AF297" s="209"/>
      <c r="AG297" s="209" t="s">
        <v>190</v>
      </c>
      <c r="AH297" s="209"/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209"/>
      <c r="AT297" s="209"/>
      <c r="AU297" s="209"/>
      <c r="AV297" s="209"/>
      <c r="AW297" s="209"/>
      <c r="AX297" s="209"/>
      <c r="AY297" s="209"/>
      <c r="AZ297" s="209"/>
      <c r="BA297" s="237" t="str">
        <f>C297</f>
        <v>Hmotnost 283 kg (minimální transportní 200 kg), pravé provedení, záruka  5 let Stacionární kondenzační kotel Logano plus KB372-300, pravé provedení, 7736602996</v>
      </c>
      <c r="BB297" s="209"/>
      <c r="BC297" s="209"/>
      <c r="BD297" s="209"/>
      <c r="BE297" s="209"/>
      <c r="BF297" s="209"/>
      <c r="BG297" s="209"/>
      <c r="BH297" s="209"/>
    </row>
    <row r="298" spans="1:60" outlineLevel="2" x14ac:dyDescent="0.25">
      <c r="A298" s="216"/>
      <c r="B298" s="217"/>
      <c r="C298" s="245"/>
      <c r="D298" s="240"/>
      <c r="E298" s="240"/>
      <c r="F298" s="240"/>
      <c r="G298" s="240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09"/>
      <c r="AA298" s="209"/>
      <c r="AB298" s="209"/>
      <c r="AC298" s="209"/>
      <c r="AD298" s="209"/>
      <c r="AE298" s="209"/>
      <c r="AF298" s="209"/>
      <c r="AG298" s="209" t="s">
        <v>191</v>
      </c>
      <c r="AH298" s="209"/>
      <c r="AI298" s="209"/>
      <c r="AJ298" s="209"/>
      <c r="AK298" s="209"/>
      <c r="AL298" s="209"/>
      <c r="AM298" s="209"/>
      <c r="AN298" s="209"/>
      <c r="AO298" s="209"/>
      <c r="AP298" s="209"/>
      <c r="AQ298" s="209"/>
      <c r="AR298" s="209"/>
      <c r="AS298" s="209"/>
      <c r="AT298" s="209"/>
      <c r="AU298" s="209"/>
      <c r="AV298" s="209"/>
      <c r="AW298" s="209"/>
      <c r="AX298" s="209"/>
      <c r="AY298" s="209"/>
      <c r="AZ298" s="209"/>
      <c r="BA298" s="209"/>
      <c r="BB298" s="209"/>
      <c r="BC298" s="209"/>
      <c r="BD298" s="209"/>
      <c r="BE298" s="209"/>
      <c r="BF298" s="209"/>
      <c r="BG298" s="209"/>
      <c r="BH298" s="209"/>
    </row>
    <row r="299" spans="1:60" outlineLevel="1" x14ac:dyDescent="0.25">
      <c r="A299" s="230">
        <v>108</v>
      </c>
      <c r="B299" s="231" t="s">
        <v>608</v>
      </c>
      <c r="C299" s="243" t="s">
        <v>609</v>
      </c>
      <c r="D299" s="232" t="s">
        <v>356</v>
      </c>
      <c r="E299" s="233">
        <v>2</v>
      </c>
      <c r="F299" s="234"/>
      <c r="G299" s="235">
        <f>ROUND(E299*F299,2)</f>
        <v>0</v>
      </c>
      <c r="H299" s="234"/>
      <c r="I299" s="235">
        <f>ROUND(E299*H299,2)</f>
        <v>0</v>
      </c>
      <c r="J299" s="234"/>
      <c r="K299" s="235">
        <f>ROUND(E299*J299,2)</f>
        <v>0</v>
      </c>
      <c r="L299" s="235">
        <v>21</v>
      </c>
      <c r="M299" s="235">
        <f>G299*(1+L299/100)</f>
        <v>0</v>
      </c>
      <c r="N299" s="233">
        <v>0</v>
      </c>
      <c r="O299" s="233">
        <f>ROUND(E299*N299,2)</f>
        <v>0</v>
      </c>
      <c r="P299" s="233">
        <v>0</v>
      </c>
      <c r="Q299" s="233">
        <f>ROUND(E299*P299,2)</f>
        <v>0</v>
      </c>
      <c r="R299" s="235"/>
      <c r="S299" s="235" t="s">
        <v>200</v>
      </c>
      <c r="T299" s="236" t="s">
        <v>185</v>
      </c>
      <c r="U299" s="220">
        <v>0</v>
      </c>
      <c r="V299" s="220">
        <f>ROUND(E299*U299,2)</f>
        <v>0</v>
      </c>
      <c r="W299" s="220"/>
      <c r="X299" s="220" t="s">
        <v>217</v>
      </c>
      <c r="Y299" s="220" t="s">
        <v>187</v>
      </c>
      <c r="Z299" s="209"/>
      <c r="AA299" s="209"/>
      <c r="AB299" s="209"/>
      <c r="AC299" s="209"/>
      <c r="AD299" s="209"/>
      <c r="AE299" s="209"/>
      <c r="AF299" s="209"/>
      <c r="AG299" s="209" t="s">
        <v>357</v>
      </c>
      <c r="AH299" s="209"/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209"/>
      <c r="AT299" s="209"/>
      <c r="AU299" s="209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09"/>
      <c r="BH299" s="209"/>
    </row>
    <row r="300" spans="1:60" outlineLevel="2" x14ac:dyDescent="0.25">
      <c r="A300" s="216"/>
      <c r="B300" s="217"/>
      <c r="C300" s="244" t="s">
        <v>610</v>
      </c>
      <c r="D300" s="238"/>
      <c r="E300" s="238"/>
      <c r="F300" s="238"/>
      <c r="G300" s="238"/>
      <c r="H300" s="220"/>
      <c r="I300" s="220"/>
      <c r="J300" s="220"/>
      <c r="K300" s="220"/>
      <c r="L300" s="220"/>
      <c r="M300" s="220"/>
      <c r="N300" s="219"/>
      <c r="O300" s="219"/>
      <c r="P300" s="219"/>
      <c r="Q300" s="219"/>
      <c r="R300" s="220"/>
      <c r="S300" s="220"/>
      <c r="T300" s="220"/>
      <c r="U300" s="220"/>
      <c r="V300" s="220"/>
      <c r="W300" s="220"/>
      <c r="X300" s="220"/>
      <c r="Y300" s="220"/>
      <c r="Z300" s="209"/>
      <c r="AA300" s="209"/>
      <c r="AB300" s="209"/>
      <c r="AC300" s="209"/>
      <c r="AD300" s="209"/>
      <c r="AE300" s="209"/>
      <c r="AF300" s="209"/>
      <c r="AG300" s="209" t="s">
        <v>190</v>
      </c>
      <c r="AH300" s="209"/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209"/>
      <c r="AT300" s="209"/>
      <c r="AU300" s="209"/>
      <c r="AV300" s="209"/>
      <c r="AW300" s="209"/>
      <c r="AX300" s="209"/>
      <c r="AY300" s="209"/>
      <c r="AZ300" s="209"/>
      <c r="BA300" s="209"/>
      <c r="BB300" s="209"/>
      <c r="BC300" s="209"/>
      <c r="BD300" s="209"/>
      <c r="BE300" s="209"/>
      <c r="BF300" s="209"/>
      <c r="BG300" s="209"/>
      <c r="BH300" s="209"/>
    </row>
    <row r="301" spans="1:60" outlineLevel="2" x14ac:dyDescent="0.25">
      <c r="A301" s="216"/>
      <c r="B301" s="217"/>
      <c r="C301" s="245"/>
      <c r="D301" s="240"/>
      <c r="E301" s="240"/>
      <c r="F301" s="240"/>
      <c r="G301" s="240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09"/>
      <c r="AA301" s="209"/>
      <c r="AB301" s="209"/>
      <c r="AC301" s="209"/>
      <c r="AD301" s="209"/>
      <c r="AE301" s="209"/>
      <c r="AF301" s="209"/>
      <c r="AG301" s="209" t="s">
        <v>191</v>
      </c>
      <c r="AH301" s="209"/>
      <c r="AI301" s="209"/>
      <c r="AJ301" s="209"/>
      <c r="AK301" s="209"/>
      <c r="AL301" s="209"/>
      <c r="AM301" s="209"/>
      <c r="AN301" s="209"/>
      <c r="AO301" s="209"/>
      <c r="AP301" s="209"/>
      <c r="AQ301" s="209"/>
      <c r="AR301" s="209"/>
      <c r="AS301" s="209"/>
      <c r="AT301" s="209"/>
      <c r="AU301" s="209"/>
      <c r="AV301" s="209"/>
      <c r="AW301" s="209"/>
      <c r="AX301" s="209"/>
      <c r="AY301" s="209"/>
      <c r="AZ301" s="209"/>
      <c r="BA301" s="209"/>
      <c r="BB301" s="209"/>
      <c r="BC301" s="209"/>
      <c r="BD301" s="209"/>
      <c r="BE301" s="209"/>
      <c r="BF301" s="209"/>
      <c r="BG301" s="209"/>
      <c r="BH301" s="209"/>
    </row>
    <row r="302" spans="1:60" outlineLevel="1" x14ac:dyDescent="0.25">
      <c r="A302" s="230">
        <v>109</v>
      </c>
      <c r="B302" s="231" t="s">
        <v>611</v>
      </c>
      <c r="C302" s="243" t="s">
        <v>612</v>
      </c>
      <c r="D302" s="232" t="s">
        <v>356</v>
      </c>
      <c r="E302" s="233">
        <v>2</v>
      </c>
      <c r="F302" s="234"/>
      <c r="G302" s="235">
        <f>ROUND(E302*F302,2)</f>
        <v>0</v>
      </c>
      <c r="H302" s="234"/>
      <c r="I302" s="235">
        <f>ROUND(E302*H302,2)</f>
        <v>0</v>
      </c>
      <c r="J302" s="234"/>
      <c r="K302" s="235">
        <f>ROUND(E302*J302,2)</f>
        <v>0</v>
      </c>
      <c r="L302" s="235">
        <v>21</v>
      </c>
      <c r="M302" s="235">
        <f>G302*(1+L302/100)</f>
        <v>0</v>
      </c>
      <c r="N302" s="233">
        <v>0</v>
      </c>
      <c r="O302" s="233">
        <f>ROUND(E302*N302,2)</f>
        <v>0</v>
      </c>
      <c r="P302" s="233">
        <v>0</v>
      </c>
      <c r="Q302" s="233">
        <f>ROUND(E302*P302,2)</f>
        <v>0</v>
      </c>
      <c r="R302" s="235"/>
      <c r="S302" s="235" t="s">
        <v>200</v>
      </c>
      <c r="T302" s="236" t="s">
        <v>185</v>
      </c>
      <c r="U302" s="220">
        <v>0</v>
      </c>
      <c r="V302" s="220">
        <f>ROUND(E302*U302,2)</f>
        <v>0</v>
      </c>
      <c r="W302" s="220"/>
      <c r="X302" s="220" t="s">
        <v>217</v>
      </c>
      <c r="Y302" s="220" t="s">
        <v>187</v>
      </c>
      <c r="Z302" s="209"/>
      <c r="AA302" s="209"/>
      <c r="AB302" s="209"/>
      <c r="AC302" s="209"/>
      <c r="AD302" s="209"/>
      <c r="AE302" s="209"/>
      <c r="AF302" s="209"/>
      <c r="AG302" s="209" t="s">
        <v>357</v>
      </c>
      <c r="AH302" s="209"/>
      <c r="AI302" s="209"/>
      <c r="AJ302" s="209"/>
      <c r="AK302" s="209"/>
      <c r="AL302" s="209"/>
      <c r="AM302" s="209"/>
      <c r="AN302" s="209"/>
      <c r="AO302" s="209"/>
      <c r="AP302" s="209"/>
      <c r="AQ302" s="209"/>
      <c r="AR302" s="209"/>
      <c r="AS302" s="209"/>
      <c r="AT302" s="209"/>
      <c r="AU302" s="209"/>
      <c r="AV302" s="209"/>
      <c r="AW302" s="209"/>
      <c r="AX302" s="209"/>
      <c r="AY302" s="209"/>
      <c r="AZ302" s="209"/>
      <c r="BA302" s="209"/>
      <c r="BB302" s="209"/>
      <c r="BC302" s="209"/>
      <c r="BD302" s="209"/>
      <c r="BE302" s="209"/>
      <c r="BF302" s="209"/>
      <c r="BG302" s="209"/>
      <c r="BH302" s="209"/>
    </row>
    <row r="303" spans="1:60" outlineLevel="2" x14ac:dyDescent="0.25">
      <c r="A303" s="216"/>
      <c r="B303" s="217"/>
      <c r="C303" s="244" t="s">
        <v>613</v>
      </c>
      <c r="D303" s="238"/>
      <c r="E303" s="238"/>
      <c r="F303" s="238"/>
      <c r="G303" s="238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09"/>
      <c r="AA303" s="209"/>
      <c r="AB303" s="209"/>
      <c r="AC303" s="209"/>
      <c r="AD303" s="209"/>
      <c r="AE303" s="209"/>
      <c r="AF303" s="209"/>
      <c r="AG303" s="209" t="s">
        <v>190</v>
      </c>
      <c r="AH303" s="209"/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209"/>
      <c r="AT303" s="209"/>
      <c r="AU303" s="209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09"/>
      <c r="BH303" s="209"/>
    </row>
    <row r="304" spans="1:60" outlineLevel="2" x14ac:dyDescent="0.25">
      <c r="A304" s="216"/>
      <c r="B304" s="217"/>
      <c r="C304" s="245"/>
      <c r="D304" s="240"/>
      <c r="E304" s="240"/>
      <c r="F304" s="240"/>
      <c r="G304" s="240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09"/>
      <c r="AA304" s="209"/>
      <c r="AB304" s="209"/>
      <c r="AC304" s="209"/>
      <c r="AD304" s="209"/>
      <c r="AE304" s="209"/>
      <c r="AF304" s="209"/>
      <c r="AG304" s="209" t="s">
        <v>191</v>
      </c>
      <c r="AH304" s="209"/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209"/>
      <c r="AT304" s="209"/>
      <c r="AU304" s="209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09"/>
      <c r="BH304" s="209"/>
    </row>
    <row r="305" spans="1:60" outlineLevel="1" x14ac:dyDescent="0.25">
      <c r="A305" s="230">
        <v>110</v>
      </c>
      <c r="B305" s="231" t="s">
        <v>614</v>
      </c>
      <c r="C305" s="243" t="s">
        <v>615</v>
      </c>
      <c r="D305" s="232" t="s">
        <v>356</v>
      </c>
      <c r="E305" s="233">
        <v>2</v>
      </c>
      <c r="F305" s="234"/>
      <c r="G305" s="235">
        <f>ROUND(E305*F305,2)</f>
        <v>0</v>
      </c>
      <c r="H305" s="234"/>
      <c r="I305" s="235">
        <f>ROUND(E305*H305,2)</f>
        <v>0</v>
      </c>
      <c r="J305" s="234"/>
      <c r="K305" s="235">
        <f>ROUND(E305*J305,2)</f>
        <v>0</v>
      </c>
      <c r="L305" s="235">
        <v>21</v>
      </c>
      <c r="M305" s="235">
        <f>G305*(1+L305/100)</f>
        <v>0</v>
      </c>
      <c r="N305" s="233">
        <v>0</v>
      </c>
      <c r="O305" s="233">
        <f>ROUND(E305*N305,2)</f>
        <v>0</v>
      </c>
      <c r="P305" s="233">
        <v>0</v>
      </c>
      <c r="Q305" s="233">
        <f>ROUND(E305*P305,2)</f>
        <v>0</v>
      </c>
      <c r="R305" s="235"/>
      <c r="S305" s="235" t="s">
        <v>200</v>
      </c>
      <c r="T305" s="236" t="s">
        <v>185</v>
      </c>
      <c r="U305" s="220">
        <v>0</v>
      </c>
      <c r="V305" s="220">
        <f>ROUND(E305*U305,2)</f>
        <v>0</v>
      </c>
      <c r="W305" s="220"/>
      <c r="X305" s="220" t="s">
        <v>217</v>
      </c>
      <c r="Y305" s="220" t="s">
        <v>187</v>
      </c>
      <c r="Z305" s="209"/>
      <c r="AA305" s="209"/>
      <c r="AB305" s="209"/>
      <c r="AC305" s="209"/>
      <c r="AD305" s="209"/>
      <c r="AE305" s="209"/>
      <c r="AF305" s="209"/>
      <c r="AG305" s="209" t="s">
        <v>357</v>
      </c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</row>
    <row r="306" spans="1:60" outlineLevel="2" x14ac:dyDescent="0.25">
      <c r="A306" s="216"/>
      <c r="B306" s="217"/>
      <c r="C306" s="244" t="s">
        <v>616</v>
      </c>
      <c r="D306" s="238"/>
      <c r="E306" s="238"/>
      <c r="F306" s="238"/>
      <c r="G306" s="238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09"/>
      <c r="AA306" s="209"/>
      <c r="AB306" s="209"/>
      <c r="AC306" s="209"/>
      <c r="AD306" s="209"/>
      <c r="AE306" s="209"/>
      <c r="AF306" s="209"/>
      <c r="AG306" s="209" t="s">
        <v>190</v>
      </c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</row>
    <row r="307" spans="1:60" outlineLevel="2" x14ac:dyDescent="0.25">
      <c r="A307" s="216"/>
      <c r="B307" s="217"/>
      <c r="C307" s="245"/>
      <c r="D307" s="240"/>
      <c r="E307" s="240"/>
      <c r="F307" s="240"/>
      <c r="G307" s="240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09"/>
      <c r="AA307" s="209"/>
      <c r="AB307" s="209"/>
      <c r="AC307" s="209"/>
      <c r="AD307" s="209"/>
      <c r="AE307" s="209"/>
      <c r="AF307" s="209"/>
      <c r="AG307" s="209" t="s">
        <v>191</v>
      </c>
      <c r="AH307" s="209"/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209"/>
      <c r="AT307" s="209"/>
      <c r="AU307" s="209"/>
      <c r="AV307" s="209"/>
      <c r="AW307" s="209"/>
      <c r="AX307" s="209"/>
      <c r="AY307" s="209"/>
      <c r="AZ307" s="209"/>
      <c r="BA307" s="209"/>
      <c r="BB307" s="209"/>
      <c r="BC307" s="209"/>
      <c r="BD307" s="209"/>
      <c r="BE307" s="209"/>
      <c r="BF307" s="209"/>
      <c r="BG307" s="209"/>
      <c r="BH307" s="209"/>
    </row>
    <row r="308" spans="1:60" outlineLevel="1" x14ac:dyDescent="0.25">
      <c r="A308" s="230">
        <v>111</v>
      </c>
      <c r="B308" s="231" t="s">
        <v>617</v>
      </c>
      <c r="C308" s="243" t="s">
        <v>618</v>
      </c>
      <c r="D308" s="232" t="s">
        <v>356</v>
      </c>
      <c r="E308" s="233">
        <v>2</v>
      </c>
      <c r="F308" s="234"/>
      <c r="G308" s="235">
        <f>ROUND(E308*F308,2)</f>
        <v>0</v>
      </c>
      <c r="H308" s="234"/>
      <c r="I308" s="235">
        <f>ROUND(E308*H308,2)</f>
        <v>0</v>
      </c>
      <c r="J308" s="234"/>
      <c r="K308" s="235">
        <f>ROUND(E308*J308,2)</f>
        <v>0</v>
      </c>
      <c r="L308" s="235">
        <v>21</v>
      </c>
      <c r="M308" s="235">
        <f>G308*(1+L308/100)</f>
        <v>0</v>
      </c>
      <c r="N308" s="233">
        <v>0</v>
      </c>
      <c r="O308" s="233">
        <f>ROUND(E308*N308,2)</f>
        <v>0</v>
      </c>
      <c r="P308" s="233">
        <v>0</v>
      </c>
      <c r="Q308" s="233">
        <f>ROUND(E308*P308,2)</f>
        <v>0</v>
      </c>
      <c r="R308" s="235"/>
      <c r="S308" s="235" t="s">
        <v>200</v>
      </c>
      <c r="T308" s="236" t="s">
        <v>185</v>
      </c>
      <c r="U308" s="220">
        <v>0</v>
      </c>
      <c r="V308" s="220">
        <f>ROUND(E308*U308,2)</f>
        <v>0</v>
      </c>
      <c r="W308" s="220"/>
      <c r="X308" s="220" t="s">
        <v>217</v>
      </c>
      <c r="Y308" s="220" t="s">
        <v>187</v>
      </c>
      <c r="Z308" s="209"/>
      <c r="AA308" s="209"/>
      <c r="AB308" s="209"/>
      <c r="AC308" s="209"/>
      <c r="AD308" s="209"/>
      <c r="AE308" s="209"/>
      <c r="AF308" s="209"/>
      <c r="AG308" s="209" t="s">
        <v>357</v>
      </c>
      <c r="AH308" s="209"/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209"/>
      <c r="AT308" s="209"/>
      <c r="AU308" s="209"/>
      <c r="AV308" s="209"/>
      <c r="AW308" s="209"/>
      <c r="AX308" s="209"/>
      <c r="AY308" s="209"/>
      <c r="AZ308" s="209"/>
      <c r="BA308" s="209"/>
      <c r="BB308" s="209"/>
      <c r="BC308" s="209"/>
      <c r="BD308" s="209"/>
      <c r="BE308" s="209"/>
      <c r="BF308" s="209"/>
      <c r="BG308" s="209"/>
      <c r="BH308" s="209"/>
    </row>
    <row r="309" spans="1:60" outlineLevel="2" x14ac:dyDescent="0.25">
      <c r="A309" s="216"/>
      <c r="B309" s="217"/>
      <c r="C309" s="244" t="s">
        <v>619</v>
      </c>
      <c r="D309" s="238"/>
      <c r="E309" s="238"/>
      <c r="F309" s="238"/>
      <c r="G309" s="238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09"/>
      <c r="AA309" s="209"/>
      <c r="AB309" s="209"/>
      <c r="AC309" s="209"/>
      <c r="AD309" s="209"/>
      <c r="AE309" s="209"/>
      <c r="AF309" s="209"/>
      <c r="AG309" s="209" t="s">
        <v>190</v>
      </c>
      <c r="AH309" s="209"/>
      <c r="AI309" s="209"/>
      <c r="AJ309" s="209"/>
      <c r="AK309" s="209"/>
      <c r="AL309" s="209"/>
      <c r="AM309" s="209"/>
      <c r="AN309" s="209"/>
      <c r="AO309" s="209"/>
      <c r="AP309" s="209"/>
      <c r="AQ309" s="209"/>
      <c r="AR309" s="209"/>
      <c r="AS309" s="209"/>
      <c r="AT309" s="209"/>
      <c r="AU309" s="209"/>
      <c r="AV309" s="209"/>
      <c r="AW309" s="209"/>
      <c r="AX309" s="209"/>
      <c r="AY309" s="209"/>
      <c r="AZ309" s="209"/>
      <c r="BA309" s="209"/>
      <c r="BB309" s="209"/>
      <c r="BC309" s="209"/>
      <c r="BD309" s="209"/>
      <c r="BE309" s="209"/>
      <c r="BF309" s="209"/>
      <c r="BG309" s="209"/>
      <c r="BH309" s="209"/>
    </row>
    <row r="310" spans="1:60" outlineLevel="2" x14ac:dyDescent="0.25">
      <c r="A310" s="216"/>
      <c r="B310" s="217"/>
      <c r="C310" s="245"/>
      <c r="D310" s="240"/>
      <c r="E310" s="240"/>
      <c r="F310" s="240"/>
      <c r="G310" s="240"/>
      <c r="H310" s="220"/>
      <c r="I310" s="220"/>
      <c r="J310" s="220"/>
      <c r="K310" s="220"/>
      <c r="L310" s="220"/>
      <c r="M310" s="220"/>
      <c r="N310" s="219"/>
      <c r="O310" s="219"/>
      <c r="P310" s="219"/>
      <c r="Q310" s="219"/>
      <c r="R310" s="220"/>
      <c r="S310" s="220"/>
      <c r="T310" s="220"/>
      <c r="U310" s="220"/>
      <c r="V310" s="220"/>
      <c r="W310" s="220"/>
      <c r="X310" s="220"/>
      <c r="Y310" s="220"/>
      <c r="Z310" s="209"/>
      <c r="AA310" s="209"/>
      <c r="AB310" s="209"/>
      <c r="AC310" s="209"/>
      <c r="AD310" s="209"/>
      <c r="AE310" s="209"/>
      <c r="AF310" s="209"/>
      <c r="AG310" s="209" t="s">
        <v>191</v>
      </c>
      <c r="AH310" s="209"/>
      <c r="AI310" s="209"/>
      <c r="AJ310" s="209"/>
      <c r="AK310" s="209"/>
      <c r="AL310" s="209"/>
      <c r="AM310" s="209"/>
      <c r="AN310" s="209"/>
      <c r="AO310" s="209"/>
      <c r="AP310" s="209"/>
      <c r="AQ310" s="209"/>
      <c r="AR310" s="209"/>
      <c r="AS310" s="209"/>
      <c r="AT310" s="209"/>
      <c r="AU310" s="209"/>
      <c r="AV310" s="209"/>
      <c r="AW310" s="209"/>
      <c r="AX310" s="209"/>
      <c r="AY310" s="209"/>
      <c r="AZ310" s="209"/>
      <c r="BA310" s="209"/>
      <c r="BB310" s="209"/>
      <c r="BC310" s="209"/>
      <c r="BD310" s="209"/>
      <c r="BE310" s="209"/>
      <c r="BF310" s="209"/>
      <c r="BG310" s="209"/>
      <c r="BH310" s="209"/>
    </row>
    <row r="311" spans="1:60" outlineLevel="1" x14ac:dyDescent="0.25">
      <c r="A311" s="230">
        <v>112</v>
      </c>
      <c r="B311" s="231" t="s">
        <v>620</v>
      </c>
      <c r="C311" s="243" t="s">
        <v>621</v>
      </c>
      <c r="D311" s="232" t="s">
        <v>356</v>
      </c>
      <c r="E311" s="233">
        <v>2</v>
      </c>
      <c r="F311" s="234"/>
      <c r="G311" s="235">
        <f>ROUND(E311*F311,2)</f>
        <v>0</v>
      </c>
      <c r="H311" s="234"/>
      <c r="I311" s="235">
        <f>ROUND(E311*H311,2)</f>
        <v>0</v>
      </c>
      <c r="J311" s="234"/>
      <c r="K311" s="235">
        <f>ROUND(E311*J311,2)</f>
        <v>0</v>
      </c>
      <c r="L311" s="235">
        <v>21</v>
      </c>
      <c r="M311" s="235">
        <f>G311*(1+L311/100)</f>
        <v>0</v>
      </c>
      <c r="N311" s="233">
        <v>0</v>
      </c>
      <c r="O311" s="233">
        <f>ROUND(E311*N311,2)</f>
        <v>0</v>
      </c>
      <c r="P311" s="233">
        <v>0</v>
      </c>
      <c r="Q311" s="233">
        <f>ROUND(E311*P311,2)</f>
        <v>0</v>
      </c>
      <c r="R311" s="235"/>
      <c r="S311" s="235" t="s">
        <v>200</v>
      </c>
      <c r="T311" s="236" t="s">
        <v>185</v>
      </c>
      <c r="U311" s="220">
        <v>0</v>
      </c>
      <c r="V311" s="220">
        <f>ROUND(E311*U311,2)</f>
        <v>0</v>
      </c>
      <c r="W311" s="220"/>
      <c r="X311" s="220" t="s">
        <v>217</v>
      </c>
      <c r="Y311" s="220" t="s">
        <v>187</v>
      </c>
      <c r="Z311" s="209"/>
      <c r="AA311" s="209"/>
      <c r="AB311" s="209"/>
      <c r="AC311" s="209"/>
      <c r="AD311" s="209"/>
      <c r="AE311" s="209"/>
      <c r="AF311" s="209"/>
      <c r="AG311" s="209" t="s">
        <v>357</v>
      </c>
      <c r="AH311" s="209"/>
      <c r="AI311" s="209"/>
      <c r="AJ311" s="209"/>
      <c r="AK311" s="209"/>
      <c r="AL311" s="209"/>
      <c r="AM311" s="209"/>
      <c r="AN311" s="209"/>
      <c r="AO311" s="209"/>
      <c r="AP311" s="209"/>
      <c r="AQ311" s="209"/>
      <c r="AR311" s="209"/>
      <c r="AS311" s="209"/>
      <c r="AT311" s="209"/>
      <c r="AU311" s="209"/>
      <c r="AV311" s="209"/>
      <c r="AW311" s="209"/>
      <c r="AX311" s="209"/>
      <c r="AY311" s="209"/>
      <c r="AZ311" s="209"/>
      <c r="BA311" s="209"/>
      <c r="BB311" s="209"/>
      <c r="BC311" s="209"/>
      <c r="BD311" s="209"/>
      <c r="BE311" s="209"/>
      <c r="BF311" s="209"/>
      <c r="BG311" s="209"/>
      <c r="BH311" s="209"/>
    </row>
    <row r="312" spans="1:60" outlineLevel="2" x14ac:dyDescent="0.25">
      <c r="A312" s="216"/>
      <c r="B312" s="217"/>
      <c r="C312" s="244" t="s">
        <v>622</v>
      </c>
      <c r="D312" s="238"/>
      <c r="E312" s="238"/>
      <c r="F312" s="238"/>
      <c r="G312" s="238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09"/>
      <c r="AA312" s="209"/>
      <c r="AB312" s="209"/>
      <c r="AC312" s="209"/>
      <c r="AD312" s="209"/>
      <c r="AE312" s="209"/>
      <c r="AF312" s="209"/>
      <c r="AG312" s="209" t="s">
        <v>190</v>
      </c>
      <c r="AH312" s="209"/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/>
      <c r="AS312" s="209"/>
      <c r="AT312" s="209"/>
      <c r="AU312" s="209"/>
      <c r="AV312" s="209"/>
      <c r="AW312" s="209"/>
      <c r="AX312" s="209"/>
      <c r="AY312" s="209"/>
      <c r="AZ312" s="209"/>
      <c r="BA312" s="209"/>
      <c r="BB312" s="209"/>
      <c r="BC312" s="209"/>
      <c r="BD312" s="209"/>
      <c r="BE312" s="209"/>
      <c r="BF312" s="209"/>
      <c r="BG312" s="209"/>
      <c r="BH312" s="209"/>
    </row>
    <row r="313" spans="1:60" outlineLevel="2" x14ac:dyDescent="0.25">
      <c r="A313" s="216"/>
      <c r="B313" s="217"/>
      <c r="C313" s="245"/>
      <c r="D313" s="240"/>
      <c r="E313" s="240"/>
      <c r="F313" s="240"/>
      <c r="G313" s="240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09"/>
      <c r="AA313" s="209"/>
      <c r="AB313" s="209"/>
      <c r="AC313" s="209"/>
      <c r="AD313" s="209"/>
      <c r="AE313" s="209"/>
      <c r="AF313" s="209"/>
      <c r="AG313" s="209" t="s">
        <v>191</v>
      </c>
      <c r="AH313" s="209"/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</row>
    <row r="314" spans="1:60" outlineLevel="1" x14ac:dyDescent="0.25">
      <c r="A314" s="230">
        <v>113</v>
      </c>
      <c r="B314" s="231" t="s">
        <v>623</v>
      </c>
      <c r="C314" s="243" t="s">
        <v>624</v>
      </c>
      <c r="D314" s="232" t="s">
        <v>356</v>
      </c>
      <c r="E314" s="233">
        <v>2</v>
      </c>
      <c r="F314" s="234"/>
      <c r="G314" s="235">
        <f>ROUND(E314*F314,2)</f>
        <v>0</v>
      </c>
      <c r="H314" s="234"/>
      <c r="I314" s="235">
        <f>ROUND(E314*H314,2)</f>
        <v>0</v>
      </c>
      <c r="J314" s="234"/>
      <c r="K314" s="235">
        <f>ROUND(E314*J314,2)</f>
        <v>0</v>
      </c>
      <c r="L314" s="235">
        <v>21</v>
      </c>
      <c r="M314" s="235">
        <f>G314*(1+L314/100)</f>
        <v>0</v>
      </c>
      <c r="N314" s="233">
        <v>0</v>
      </c>
      <c r="O314" s="233">
        <f>ROUND(E314*N314,2)</f>
        <v>0</v>
      </c>
      <c r="P314" s="233">
        <v>0</v>
      </c>
      <c r="Q314" s="233">
        <f>ROUND(E314*P314,2)</f>
        <v>0</v>
      </c>
      <c r="R314" s="235"/>
      <c r="S314" s="235" t="s">
        <v>200</v>
      </c>
      <c r="T314" s="236" t="s">
        <v>185</v>
      </c>
      <c r="U314" s="220">
        <v>0</v>
      </c>
      <c r="V314" s="220">
        <f>ROUND(E314*U314,2)</f>
        <v>0</v>
      </c>
      <c r="W314" s="220"/>
      <c r="X314" s="220" t="s">
        <v>217</v>
      </c>
      <c r="Y314" s="220" t="s">
        <v>187</v>
      </c>
      <c r="Z314" s="209"/>
      <c r="AA314" s="209"/>
      <c r="AB314" s="209"/>
      <c r="AC314" s="209"/>
      <c r="AD314" s="209"/>
      <c r="AE314" s="209"/>
      <c r="AF314" s="209"/>
      <c r="AG314" s="209" t="s">
        <v>357</v>
      </c>
      <c r="AH314" s="209"/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209"/>
      <c r="AT314" s="209"/>
      <c r="AU314" s="209"/>
      <c r="AV314" s="209"/>
      <c r="AW314" s="209"/>
      <c r="AX314" s="209"/>
      <c r="AY314" s="209"/>
      <c r="AZ314" s="209"/>
      <c r="BA314" s="209"/>
      <c r="BB314" s="209"/>
      <c r="BC314" s="209"/>
      <c r="BD314" s="209"/>
      <c r="BE314" s="209"/>
      <c r="BF314" s="209"/>
      <c r="BG314" s="209"/>
      <c r="BH314" s="209"/>
    </row>
    <row r="315" spans="1:60" outlineLevel="2" x14ac:dyDescent="0.25">
      <c r="A315" s="216"/>
      <c r="B315" s="217"/>
      <c r="C315" s="244" t="s">
        <v>625</v>
      </c>
      <c r="D315" s="238"/>
      <c r="E315" s="238"/>
      <c r="F315" s="238"/>
      <c r="G315" s="238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09"/>
      <c r="AA315" s="209"/>
      <c r="AB315" s="209"/>
      <c r="AC315" s="209"/>
      <c r="AD315" s="209"/>
      <c r="AE315" s="209"/>
      <c r="AF315" s="209"/>
      <c r="AG315" s="209" t="s">
        <v>190</v>
      </c>
      <c r="AH315" s="209"/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</row>
    <row r="316" spans="1:60" outlineLevel="2" x14ac:dyDescent="0.25">
      <c r="A316" s="216"/>
      <c r="B316" s="217"/>
      <c r="C316" s="245"/>
      <c r="D316" s="240"/>
      <c r="E316" s="240"/>
      <c r="F316" s="240"/>
      <c r="G316" s="240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09"/>
      <c r="AA316" s="209"/>
      <c r="AB316" s="209"/>
      <c r="AC316" s="209"/>
      <c r="AD316" s="209"/>
      <c r="AE316" s="209"/>
      <c r="AF316" s="209"/>
      <c r="AG316" s="209" t="s">
        <v>191</v>
      </c>
      <c r="AH316" s="209"/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</row>
    <row r="317" spans="1:60" outlineLevel="1" x14ac:dyDescent="0.25">
      <c r="A317" s="230">
        <v>114</v>
      </c>
      <c r="B317" s="231" t="s">
        <v>626</v>
      </c>
      <c r="C317" s="243" t="s">
        <v>627</v>
      </c>
      <c r="D317" s="232" t="s">
        <v>356</v>
      </c>
      <c r="E317" s="233">
        <v>1</v>
      </c>
      <c r="F317" s="234"/>
      <c r="G317" s="235">
        <f>ROUND(E317*F317,2)</f>
        <v>0</v>
      </c>
      <c r="H317" s="234"/>
      <c r="I317" s="235">
        <f>ROUND(E317*H317,2)</f>
        <v>0</v>
      </c>
      <c r="J317" s="234"/>
      <c r="K317" s="235">
        <f>ROUND(E317*J317,2)</f>
        <v>0</v>
      </c>
      <c r="L317" s="235">
        <v>21</v>
      </c>
      <c r="M317" s="235">
        <f>G317*(1+L317/100)</f>
        <v>0</v>
      </c>
      <c r="N317" s="233">
        <v>0</v>
      </c>
      <c r="O317" s="233">
        <f>ROUND(E317*N317,2)</f>
        <v>0</v>
      </c>
      <c r="P317" s="233">
        <v>0</v>
      </c>
      <c r="Q317" s="233">
        <f>ROUND(E317*P317,2)</f>
        <v>0</v>
      </c>
      <c r="R317" s="235"/>
      <c r="S317" s="235" t="s">
        <v>200</v>
      </c>
      <c r="T317" s="236" t="s">
        <v>185</v>
      </c>
      <c r="U317" s="220">
        <v>0</v>
      </c>
      <c r="V317" s="220">
        <f>ROUND(E317*U317,2)</f>
        <v>0</v>
      </c>
      <c r="W317" s="220"/>
      <c r="X317" s="220" t="s">
        <v>217</v>
      </c>
      <c r="Y317" s="220" t="s">
        <v>187</v>
      </c>
      <c r="Z317" s="209"/>
      <c r="AA317" s="209"/>
      <c r="AB317" s="209"/>
      <c r="AC317" s="209"/>
      <c r="AD317" s="209"/>
      <c r="AE317" s="209"/>
      <c r="AF317" s="209"/>
      <c r="AG317" s="209" t="s">
        <v>357</v>
      </c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</row>
    <row r="318" spans="1:60" outlineLevel="2" x14ac:dyDescent="0.25">
      <c r="A318" s="216"/>
      <c r="B318" s="217"/>
      <c r="C318" s="244" t="s">
        <v>628</v>
      </c>
      <c r="D318" s="238"/>
      <c r="E318" s="238"/>
      <c r="F318" s="238"/>
      <c r="G318" s="238"/>
      <c r="H318" s="220"/>
      <c r="I318" s="220"/>
      <c r="J318" s="220"/>
      <c r="K318" s="220"/>
      <c r="L318" s="220"/>
      <c r="M318" s="220"/>
      <c r="N318" s="219"/>
      <c r="O318" s="219"/>
      <c r="P318" s="219"/>
      <c r="Q318" s="219"/>
      <c r="R318" s="220"/>
      <c r="S318" s="220"/>
      <c r="T318" s="220"/>
      <c r="U318" s="220"/>
      <c r="V318" s="220"/>
      <c r="W318" s="220"/>
      <c r="X318" s="220"/>
      <c r="Y318" s="220"/>
      <c r="Z318" s="209"/>
      <c r="AA318" s="209"/>
      <c r="AB318" s="209"/>
      <c r="AC318" s="209"/>
      <c r="AD318" s="209"/>
      <c r="AE318" s="209"/>
      <c r="AF318" s="209"/>
      <c r="AG318" s="209" t="s">
        <v>190</v>
      </c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209"/>
      <c r="AT318" s="209"/>
      <c r="AU318" s="209"/>
      <c r="AV318" s="209"/>
      <c r="AW318" s="209"/>
      <c r="AX318" s="209"/>
      <c r="AY318" s="209"/>
      <c r="AZ318" s="209"/>
      <c r="BA318" s="209"/>
      <c r="BB318" s="209"/>
      <c r="BC318" s="209"/>
      <c r="BD318" s="209"/>
      <c r="BE318" s="209"/>
      <c r="BF318" s="209"/>
      <c r="BG318" s="209"/>
      <c r="BH318" s="209"/>
    </row>
    <row r="319" spans="1:60" outlineLevel="2" x14ac:dyDescent="0.25">
      <c r="A319" s="216"/>
      <c r="B319" s="217"/>
      <c r="C319" s="245"/>
      <c r="D319" s="240"/>
      <c r="E319" s="240"/>
      <c r="F319" s="240"/>
      <c r="G319" s="240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09"/>
      <c r="AA319" s="209"/>
      <c r="AB319" s="209"/>
      <c r="AC319" s="209"/>
      <c r="AD319" s="209"/>
      <c r="AE319" s="209"/>
      <c r="AF319" s="209"/>
      <c r="AG319" s="209" t="s">
        <v>191</v>
      </c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</row>
    <row r="320" spans="1:60" ht="20.399999999999999" outlineLevel="1" x14ac:dyDescent="0.25">
      <c r="A320" s="230">
        <v>115</v>
      </c>
      <c r="B320" s="231" t="s">
        <v>629</v>
      </c>
      <c r="C320" s="243" t="s">
        <v>630</v>
      </c>
      <c r="D320" s="232" t="s">
        <v>356</v>
      </c>
      <c r="E320" s="233">
        <v>1</v>
      </c>
      <c r="F320" s="234"/>
      <c r="G320" s="235">
        <f>ROUND(E320*F320,2)</f>
        <v>0</v>
      </c>
      <c r="H320" s="234"/>
      <c r="I320" s="235">
        <f>ROUND(E320*H320,2)</f>
        <v>0</v>
      </c>
      <c r="J320" s="234"/>
      <c r="K320" s="235">
        <f>ROUND(E320*J320,2)</f>
        <v>0</v>
      </c>
      <c r="L320" s="235">
        <v>21</v>
      </c>
      <c r="M320" s="235">
        <f>G320*(1+L320/100)</f>
        <v>0</v>
      </c>
      <c r="N320" s="233">
        <v>0</v>
      </c>
      <c r="O320" s="233">
        <f>ROUND(E320*N320,2)</f>
        <v>0</v>
      </c>
      <c r="P320" s="233">
        <v>0</v>
      </c>
      <c r="Q320" s="233">
        <f>ROUND(E320*P320,2)</f>
        <v>0</v>
      </c>
      <c r="R320" s="235"/>
      <c r="S320" s="235" t="s">
        <v>200</v>
      </c>
      <c r="T320" s="236" t="s">
        <v>185</v>
      </c>
      <c r="U320" s="220">
        <v>0</v>
      </c>
      <c r="V320" s="220">
        <f>ROUND(E320*U320,2)</f>
        <v>0</v>
      </c>
      <c r="W320" s="220"/>
      <c r="X320" s="220" t="s">
        <v>217</v>
      </c>
      <c r="Y320" s="220" t="s">
        <v>187</v>
      </c>
      <c r="Z320" s="209"/>
      <c r="AA320" s="209"/>
      <c r="AB320" s="209"/>
      <c r="AC320" s="209"/>
      <c r="AD320" s="209"/>
      <c r="AE320" s="209"/>
      <c r="AF320" s="209"/>
      <c r="AG320" s="209" t="s">
        <v>357</v>
      </c>
      <c r="AH320" s="209"/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09"/>
      <c r="BB320" s="209"/>
      <c r="BC320" s="209"/>
      <c r="BD320" s="209"/>
      <c r="BE320" s="209"/>
      <c r="BF320" s="209"/>
      <c r="BG320" s="209"/>
      <c r="BH320" s="209"/>
    </row>
    <row r="321" spans="1:60" outlineLevel="2" x14ac:dyDescent="0.25">
      <c r="A321" s="216"/>
      <c r="B321" s="217"/>
      <c r="C321" s="244" t="s">
        <v>631</v>
      </c>
      <c r="D321" s="238"/>
      <c r="E321" s="238"/>
      <c r="F321" s="238"/>
      <c r="G321" s="238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09"/>
      <c r="AA321" s="209"/>
      <c r="AB321" s="209"/>
      <c r="AC321" s="209"/>
      <c r="AD321" s="209"/>
      <c r="AE321" s="209"/>
      <c r="AF321" s="209"/>
      <c r="AG321" s="209" t="s">
        <v>190</v>
      </c>
      <c r="AH321" s="209"/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</row>
    <row r="322" spans="1:60" outlineLevel="2" x14ac:dyDescent="0.25">
      <c r="A322" s="216"/>
      <c r="B322" s="217"/>
      <c r="C322" s="245"/>
      <c r="D322" s="240"/>
      <c r="E322" s="240"/>
      <c r="F322" s="240"/>
      <c r="G322" s="240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09"/>
      <c r="AA322" s="209"/>
      <c r="AB322" s="209"/>
      <c r="AC322" s="209"/>
      <c r="AD322" s="209"/>
      <c r="AE322" s="209"/>
      <c r="AF322" s="209"/>
      <c r="AG322" s="209" t="s">
        <v>191</v>
      </c>
      <c r="AH322" s="209"/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</row>
    <row r="323" spans="1:60" outlineLevel="1" x14ac:dyDescent="0.25">
      <c r="A323" s="230">
        <v>116</v>
      </c>
      <c r="B323" s="231" t="s">
        <v>632</v>
      </c>
      <c r="C323" s="243" t="s">
        <v>633</v>
      </c>
      <c r="D323" s="232" t="s">
        <v>356</v>
      </c>
      <c r="E323" s="233">
        <v>1</v>
      </c>
      <c r="F323" s="234"/>
      <c r="G323" s="235">
        <f>ROUND(E323*F323,2)</f>
        <v>0</v>
      </c>
      <c r="H323" s="234"/>
      <c r="I323" s="235">
        <f>ROUND(E323*H323,2)</f>
        <v>0</v>
      </c>
      <c r="J323" s="234"/>
      <c r="K323" s="235">
        <f>ROUND(E323*J323,2)</f>
        <v>0</v>
      </c>
      <c r="L323" s="235">
        <v>21</v>
      </c>
      <c r="M323" s="235">
        <f>G323*(1+L323/100)</f>
        <v>0</v>
      </c>
      <c r="N323" s="233">
        <v>0</v>
      </c>
      <c r="O323" s="233">
        <f>ROUND(E323*N323,2)</f>
        <v>0</v>
      </c>
      <c r="P323" s="233">
        <v>0</v>
      </c>
      <c r="Q323" s="233">
        <f>ROUND(E323*P323,2)</f>
        <v>0</v>
      </c>
      <c r="R323" s="235"/>
      <c r="S323" s="235" t="s">
        <v>200</v>
      </c>
      <c r="T323" s="236" t="s">
        <v>185</v>
      </c>
      <c r="U323" s="220">
        <v>0</v>
      </c>
      <c r="V323" s="220">
        <f>ROUND(E323*U323,2)</f>
        <v>0</v>
      </c>
      <c r="W323" s="220"/>
      <c r="X323" s="220" t="s">
        <v>217</v>
      </c>
      <c r="Y323" s="220" t="s">
        <v>187</v>
      </c>
      <c r="Z323" s="209"/>
      <c r="AA323" s="209"/>
      <c r="AB323" s="209"/>
      <c r="AC323" s="209"/>
      <c r="AD323" s="209"/>
      <c r="AE323" s="209"/>
      <c r="AF323" s="209"/>
      <c r="AG323" s="209" t="s">
        <v>357</v>
      </c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</row>
    <row r="324" spans="1:60" outlineLevel="2" x14ac:dyDescent="0.25">
      <c r="A324" s="216"/>
      <c r="B324" s="217"/>
      <c r="C324" s="244" t="s">
        <v>634</v>
      </c>
      <c r="D324" s="238"/>
      <c r="E324" s="238"/>
      <c r="F324" s="238"/>
      <c r="G324" s="238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09"/>
      <c r="AA324" s="209"/>
      <c r="AB324" s="209"/>
      <c r="AC324" s="209"/>
      <c r="AD324" s="209"/>
      <c r="AE324" s="209"/>
      <c r="AF324" s="209"/>
      <c r="AG324" s="209" t="s">
        <v>190</v>
      </c>
      <c r="AH324" s="209"/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209"/>
      <c r="AT324" s="209"/>
      <c r="AU324" s="209"/>
      <c r="AV324" s="209"/>
      <c r="AW324" s="209"/>
      <c r="AX324" s="209"/>
      <c r="AY324" s="209"/>
      <c r="AZ324" s="209"/>
      <c r="BA324" s="209"/>
      <c r="BB324" s="209"/>
      <c r="BC324" s="209"/>
      <c r="BD324" s="209"/>
      <c r="BE324" s="209"/>
      <c r="BF324" s="209"/>
      <c r="BG324" s="209"/>
      <c r="BH324" s="209"/>
    </row>
    <row r="325" spans="1:60" outlineLevel="2" x14ac:dyDescent="0.25">
      <c r="A325" s="216"/>
      <c r="B325" s="217"/>
      <c r="C325" s="245"/>
      <c r="D325" s="240"/>
      <c r="E325" s="240"/>
      <c r="F325" s="240"/>
      <c r="G325" s="240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09"/>
      <c r="AA325" s="209"/>
      <c r="AB325" s="209"/>
      <c r="AC325" s="209"/>
      <c r="AD325" s="209"/>
      <c r="AE325" s="209"/>
      <c r="AF325" s="209"/>
      <c r="AG325" s="209" t="s">
        <v>191</v>
      </c>
      <c r="AH325" s="209"/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209"/>
      <c r="AT325" s="209"/>
      <c r="AU325" s="209"/>
      <c r="AV325" s="209"/>
      <c r="AW325" s="209"/>
      <c r="AX325" s="209"/>
      <c r="AY325" s="209"/>
      <c r="AZ325" s="209"/>
      <c r="BA325" s="209"/>
      <c r="BB325" s="209"/>
      <c r="BC325" s="209"/>
      <c r="BD325" s="209"/>
      <c r="BE325" s="209"/>
      <c r="BF325" s="209"/>
      <c r="BG325" s="209"/>
      <c r="BH325" s="209"/>
    </row>
    <row r="326" spans="1:60" ht="20.399999999999999" outlineLevel="1" x14ac:dyDescent="0.25">
      <c r="A326" s="230">
        <v>117</v>
      </c>
      <c r="B326" s="231" t="s">
        <v>635</v>
      </c>
      <c r="C326" s="243" t="s">
        <v>636</v>
      </c>
      <c r="D326" s="232" t="s">
        <v>277</v>
      </c>
      <c r="E326" s="233">
        <v>2</v>
      </c>
      <c r="F326" s="234"/>
      <c r="G326" s="235">
        <f>ROUND(E326*F326,2)</f>
        <v>0</v>
      </c>
      <c r="H326" s="234"/>
      <c r="I326" s="235">
        <f>ROUND(E326*H326,2)</f>
        <v>0</v>
      </c>
      <c r="J326" s="234"/>
      <c r="K326" s="235">
        <f>ROUND(E326*J326,2)</f>
        <v>0</v>
      </c>
      <c r="L326" s="235">
        <v>21</v>
      </c>
      <c r="M326" s="235">
        <f>G326*(1+L326/100)</f>
        <v>0</v>
      </c>
      <c r="N326" s="233">
        <v>0</v>
      </c>
      <c r="O326" s="233">
        <f>ROUND(E326*N326,2)</f>
        <v>0</v>
      </c>
      <c r="P326" s="233">
        <v>0</v>
      </c>
      <c r="Q326" s="233">
        <f>ROUND(E326*P326,2)</f>
        <v>0</v>
      </c>
      <c r="R326" s="235"/>
      <c r="S326" s="235" t="s">
        <v>200</v>
      </c>
      <c r="T326" s="236" t="s">
        <v>185</v>
      </c>
      <c r="U326" s="220">
        <v>0</v>
      </c>
      <c r="V326" s="220">
        <f>ROUND(E326*U326,2)</f>
        <v>0</v>
      </c>
      <c r="W326" s="220"/>
      <c r="X326" s="220" t="s">
        <v>217</v>
      </c>
      <c r="Y326" s="220" t="s">
        <v>187</v>
      </c>
      <c r="Z326" s="209"/>
      <c r="AA326" s="209"/>
      <c r="AB326" s="209"/>
      <c r="AC326" s="209"/>
      <c r="AD326" s="209"/>
      <c r="AE326" s="209"/>
      <c r="AF326" s="209"/>
      <c r="AG326" s="209" t="s">
        <v>357</v>
      </c>
      <c r="AH326" s="209"/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209"/>
      <c r="AT326" s="209"/>
      <c r="AU326" s="209"/>
      <c r="AV326" s="209"/>
      <c r="AW326" s="209"/>
      <c r="AX326" s="209"/>
      <c r="AY326" s="209"/>
      <c r="AZ326" s="209"/>
      <c r="BA326" s="209"/>
      <c r="BB326" s="209"/>
      <c r="BC326" s="209"/>
      <c r="BD326" s="209"/>
      <c r="BE326" s="209"/>
      <c r="BF326" s="209"/>
      <c r="BG326" s="209"/>
      <c r="BH326" s="209"/>
    </row>
    <row r="327" spans="1:60" outlineLevel="2" x14ac:dyDescent="0.25">
      <c r="A327" s="216"/>
      <c r="B327" s="217"/>
      <c r="C327" s="244" t="s">
        <v>637</v>
      </c>
      <c r="D327" s="238"/>
      <c r="E327" s="238"/>
      <c r="F327" s="238"/>
      <c r="G327" s="238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09"/>
      <c r="AA327" s="209"/>
      <c r="AB327" s="209"/>
      <c r="AC327" s="209"/>
      <c r="AD327" s="209"/>
      <c r="AE327" s="209"/>
      <c r="AF327" s="209"/>
      <c r="AG327" s="209" t="s">
        <v>190</v>
      </c>
      <c r="AH327" s="209"/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/>
      <c r="AS327" s="209"/>
      <c r="AT327" s="209"/>
      <c r="AU327" s="209"/>
      <c r="AV327" s="209"/>
      <c r="AW327" s="209"/>
      <c r="AX327" s="209"/>
      <c r="AY327" s="209"/>
      <c r="AZ327" s="209"/>
      <c r="BA327" s="209"/>
      <c r="BB327" s="209"/>
      <c r="BC327" s="209"/>
      <c r="BD327" s="209"/>
      <c r="BE327" s="209"/>
      <c r="BF327" s="209"/>
      <c r="BG327" s="209"/>
      <c r="BH327" s="209"/>
    </row>
    <row r="328" spans="1:60" outlineLevel="2" x14ac:dyDescent="0.25">
      <c r="A328" s="216"/>
      <c r="B328" s="217"/>
      <c r="C328" s="245"/>
      <c r="D328" s="240"/>
      <c r="E328" s="240"/>
      <c r="F328" s="240"/>
      <c r="G328" s="240"/>
      <c r="H328" s="220"/>
      <c r="I328" s="220"/>
      <c r="J328" s="220"/>
      <c r="K328" s="220"/>
      <c r="L328" s="220"/>
      <c r="M328" s="220"/>
      <c r="N328" s="219"/>
      <c r="O328" s="219"/>
      <c r="P328" s="219"/>
      <c r="Q328" s="219"/>
      <c r="R328" s="220"/>
      <c r="S328" s="220"/>
      <c r="T328" s="220"/>
      <c r="U328" s="220"/>
      <c r="V328" s="220"/>
      <c r="W328" s="220"/>
      <c r="X328" s="220"/>
      <c r="Y328" s="220"/>
      <c r="Z328" s="209"/>
      <c r="AA328" s="209"/>
      <c r="AB328" s="209"/>
      <c r="AC328" s="209"/>
      <c r="AD328" s="209"/>
      <c r="AE328" s="209"/>
      <c r="AF328" s="209"/>
      <c r="AG328" s="209" t="s">
        <v>191</v>
      </c>
      <c r="AH328" s="209"/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</row>
    <row r="329" spans="1:60" outlineLevel="1" x14ac:dyDescent="0.25">
      <c r="A329" s="230">
        <v>118</v>
      </c>
      <c r="B329" s="231" t="s">
        <v>638</v>
      </c>
      <c r="C329" s="243" t="s">
        <v>639</v>
      </c>
      <c r="D329" s="232" t="s">
        <v>277</v>
      </c>
      <c r="E329" s="233">
        <v>2</v>
      </c>
      <c r="F329" s="234"/>
      <c r="G329" s="235">
        <f>ROUND(E329*F329,2)</f>
        <v>0</v>
      </c>
      <c r="H329" s="234"/>
      <c r="I329" s="235">
        <f>ROUND(E329*H329,2)</f>
        <v>0</v>
      </c>
      <c r="J329" s="234"/>
      <c r="K329" s="235">
        <f>ROUND(E329*J329,2)</f>
        <v>0</v>
      </c>
      <c r="L329" s="235">
        <v>21</v>
      </c>
      <c r="M329" s="235">
        <f>G329*(1+L329/100)</f>
        <v>0</v>
      </c>
      <c r="N329" s="233">
        <v>0</v>
      </c>
      <c r="O329" s="233">
        <f>ROUND(E329*N329,2)</f>
        <v>0</v>
      </c>
      <c r="P329" s="233">
        <v>0</v>
      </c>
      <c r="Q329" s="233">
        <f>ROUND(E329*P329,2)</f>
        <v>0</v>
      </c>
      <c r="R329" s="235"/>
      <c r="S329" s="235" t="s">
        <v>200</v>
      </c>
      <c r="T329" s="236" t="s">
        <v>185</v>
      </c>
      <c r="U329" s="220">
        <v>0</v>
      </c>
      <c r="V329" s="220">
        <f>ROUND(E329*U329,2)</f>
        <v>0</v>
      </c>
      <c r="W329" s="220"/>
      <c r="X329" s="220" t="s">
        <v>217</v>
      </c>
      <c r="Y329" s="220" t="s">
        <v>187</v>
      </c>
      <c r="Z329" s="209"/>
      <c r="AA329" s="209"/>
      <c r="AB329" s="209"/>
      <c r="AC329" s="209"/>
      <c r="AD329" s="209"/>
      <c r="AE329" s="209"/>
      <c r="AF329" s="209"/>
      <c r="AG329" s="209" t="s">
        <v>357</v>
      </c>
      <c r="AH329" s="209"/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</row>
    <row r="330" spans="1:60" outlineLevel="2" x14ac:dyDescent="0.25">
      <c r="A330" s="216"/>
      <c r="B330" s="217"/>
      <c r="C330" s="244" t="s">
        <v>640</v>
      </c>
      <c r="D330" s="238"/>
      <c r="E330" s="238"/>
      <c r="F330" s="238"/>
      <c r="G330" s="238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09"/>
      <c r="AA330" s="209"/>
      <c r="AB330" s="209"/>
      <c r="AC330" s="209"/>
      <c r="AD330" s="209"/>
      <c r="AE330" s="209"/>
      <c r="AF330" s="209"/>
      <c r="AG330" s="209" t="s">
        <v>190</v>
      </c>
      <c r="AH330" s="209"/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</row>
    <row r="331" spans="1:60" outlineLevel="2" x14ac:dyDescent="0.25">
      <c r="A331" s="216"/>
      <c r="B331" s="217"/>
      <c r="C331" s="245"/>
      <c r="D331" s="240"/>
      <c r="E331" s="240"/>
      <c r="F331" s="240"/>
      <c r="G331" s="240"/>
      <c r="H331" s="220"/>
      <c r="I331" s="220"/>
      <c r="J331" s="220"/>
      <c r="K331" s="220"/>
      <c r="L331" s="220"/>
      <c r="M331" s="220"/>
      <c r="N331" s="219"/>
      <c r="O331" s="219"/>
      <c r="P331" s="219"/>
      <c r="Q331" s="219"/>
      <c r="R331" s="220"/>
      <c r="S331" s="220"/>
      <c r="T331" s="220"/>
      <c r="U331" s="220"/>
      <c r="V331" s="220"/>
      <c r="W331" s="220"/>
      <c r="X331" s="220"/>
      <c r="Y331" s="220"/>
      <c r="Z331" s="209"/>
      <c r="AA331" s="209"/>
      <c r="AB331" s="209"/>
      <c r="AC331" s="209"/>
      <c r="AD331" s="209"/>
      <c r="AE331" s="209"/>
      <c r="AF331" s="209"/>
      <c r="AG331" s="209" t="s">
        <v>191</v>
      </c>
      <c r="AH331" s="209"/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</row>
    <row r="332" spans="1:60" outlineLevel="1" x14ac:dyDescent="0.25">
      <c r="A332" s="230">
        <v>119</v>
      </c>
      <c r="B332" s="231" t="s">
        <v>641</v>
      </c>
      <c r="C332" s="243" t="s">
        <v>642</v>
      </c>
      <c r="D332" s="232" t="s">
        <v>277</v>
      </c>
      <c r="E332" s="233">
        <v>1</v>
      </c>
      <c r="F332" s="234"/>
      <c r="G332" s="235">
        <f>ROUND(E332*F332,2)</f>
        <v>0</v>
      </c>
      <c r="H332" s="234"/>
      <c r="I332" s="235">
        <f>ROUND(E332*H332,2)</f>
        <v>0</v>
      </c>
      <c r="J332" s="234"/>
      <c r="K332" s="235">
        <f>ROUND(E332*J332,2)</f>
        <v>0</v>
      </c>
      <c r="L332" s="235">
        <v>21</v>
      </c>
      <c r="M332" s="235">
        <f>G332*(1+L332/100)</f>
        <v>0</v>
      </c>
      <c r="N332" s="233">
        <v>0</v>
      </c>
      <c r="O332" s="233">
        <f>ROUND(E332*N332,2)</f>
        <v>0</v>
      </c>
      <c r="P332" s="233">
        <v>0</v>
      </c>
      <c r="Q332" s="233">
        <f>ROUND(E332*P332,2)</f>
        <v>0</v>
      </c>
      <c r="R332" s="235"/>
      <c r="S332" s="235" t="s">
        <v>200</v>
      </c>
      <c r="T332" s="236" t="s">
        <v>185</v>
      </c>
      <c r="U332" s="220">
        <v>0</v>
      </c>
      <c r="V332" s="220">
        <f>ROUND(E332*U332,2)</f>
        <v>0</v>
      </c>
      <c r="W332" s="220"/>
      <c r="X332" s="220" t="s">
        <v>217</v>
      </c>
      <c r="Y332" s="220" t="s">
        <v>187</v>
      </c>
      <c r="Z332" s="209"/>
      <c r="AA332" s="209"/>
      <c r="AB332" s="209"/>
      <c r="AC332" s="209"/>
      <c r="AD332" s="209"/>
      <c r="AE332" s="209"/>
      <c r="AF332" s="209"/>
      <c r="AG332" s="209" t="s">
        <v>357</v>
      </c>
      <c r="AH332" s="209"/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</row>
    <row r="333" spans="1:60" outlineLevel="2" x14ac:dyDescent="0.25">
      <c r="A333" s="216"/>
      <c r="B333" s="217"/>
      <c r="C333" s="244" t="s">
        <v>643</v>
      </c>
      <c r="D333" s="238"/>
      <c r="E333" s="238"/>
      <c r="F333" s="238"/>
      <c r="G333" s="238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09"/>
      <c r="AA333" s="209"/>
      <c r="AB333" s="209"/>
      <c r="AC333" s="209"/>
      <c r="AD333" s="209"/>
      <c r="AE333" s="209"/>
      <c r="AF333" s="209"/>
      <c r="AG333" s="209" t="s">
        <v>190</v>
      </c>
      <c r="AH333" s="209"/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/>
      <c r="AS333" s="209"/>
      <c r="AT333" s="209"/>
      <c r="AU333" s="209"/>
      <c r="AV333" s="209"/>
      <c r="AW333" s="209"/>
      <c r="AX333" s="209"/>
      <c r="AY333" s="209"/>
      <c r="AZ333" s="209"/>
      <c r="BA333" s="209"/>
      <c r="BB333" s="209"/>
      <c r="BC333" s="209"/>
      <c r="BD333" s="209"/>
      <c r="BE333" s="209"/>
      <c r="BF333" s="209"/>
      <c r="BG333" s="209"/>
      <c r="BH333" s="209"/>
    </row>
    <row r="334" spans="1:60" outlineLevel="2" x14ac:dyDescent="0.25">
      <c r="A334" s="216"/>
      <c r="B334" s="217"/>
      <c r="C334" s="245"/>
      <c r="D334" s="240"/>
      <c r="E334" s="240"/>
      <c r="F334" s="240"/>
      <c r="G334" s="240"/>
      <c r="H334" s="220"/>
      <c r="I334" s="220"/>
      <c r="J334" s="220"/>
      <c r="K334" s="220"/>
      <c r="L334" s="220"/>
      <c r="M334" s="220"/>
      <c r="N334" s="219"/>
      <c r="O334" s="219"/>
      <c r="P334" s="219"/>
      <c r="Q334" s="219"/>
      <c r="R334" s="220"/>
      <c r="S334" s="220"/>
      <c r="T334" s="220"/>
      <c r="U334" s="220"/>
      <c r="V334" s="220"/>
      <c r="W334" s="220"/>
      <c r="X334" s="220"/>
      <c r="Y334" s="220"/>
      <c r="Z334" s="209"/>
      <c r="AA334" s="209"/>
      <c r="AB334" s="209"/>
      <c r="AC334" s="209"/>
      <c r="AD334" s="209"/>
      <c r="AE334" s="209"/>
      <c r="AF334" s="209"/>
      <c r="AG334" s="209" t="s">
        <v>191</v>
      </c>
      <c r="AH334" s="209"/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209"/>
      <c r="AT334" s="209"/>
      <c r="AU334" s="209"/>
      <c r="AV334" s="209"/>
      <c r="AW334" s="209"/>
      <c r="AX334" s="209"/>
      <c r="AY334" s="209"/>
      <c r="AZ334" s="209"/>
      <c r="BA334" s="209"/>
      <c r="BB334" s="209"/>
      <c r="BC334" s="209"/>
      <c r="BD334" s="209"/>
      <c r="BE334" s="209"/>
      <c r="BF334" s="209"/>
      <c r="BG334" s="209"/>
      <c r="BH334" s="209"/>
    </row>
    <row r="335" spans="1:60" outlineLevel="1" x14ac:dyDescent="0.25">
      <c r="A335" s="230">
        <v>120</v>
      </c>
      <c r="B335" s="231" t="s">
        <v>644</v>
      </c>
      <c r="C335" s="243" t="s">
        <v>645</v>
      </c>
      <c r="D335" s="232" t="s">
        <v>277</v>
      </c>
      <c r="E335" s="233">
        <v>2</v>
      </c>
      <c r="F335" s="234"/>
      <c r="G335" s="235">
        <f>ROUND(E335*F335,2)</f>
        <v>0</v>
      </c>
      <c r="H335" s="234"/>
      <c r="I335" s="235">
        <f>ROUND(E335*H335,2)</f>
        <v>0</v>
      </c>
      <c r="J335" s="234"/>
      <c r="K335" s="235">
        <f>ROUND(E335*J335,2)</f>
        <v>0</v>
      </c>
      <c r="L335" s="235">
        <v>21</v>
      </c>
      <c r="M335" s="235">
        <f>G335*(1+L335/100)</f>
        <v>0</v>
      </c>
      <c r="N335" s="233">
        <v>0</v>
      </c>
      <c r="O335" s="233">
        <f>ROUND(E335*N335,2)</f>
        <v>0</v>
      </c>
      <c r="P335" s="233">
        <v>0</v>
      </c>
      <c r="Q335" s="233">
        <f>ROUND(E335*P335,2)</f>
        <v>0</v>
      </c>
      <c r="R335" s="235"/>
      <c r="S335" s="235" t="s">
        <v>200</v>
      </c>
      <c r="T335" s="236" t="s">
        <v>185</v>
      </c>
      <c r="U335" s="220">
        <v>0</v>
      </c>
      <c r="V335" s="220">
        <f>ROUND(E335*U335,2)</f>
        <v>0</v>
      </c>
      <c r="W335" s="220"/>
      <c r="X335" s="220" t="s">
        <v>217</v>
      </c>
      <c r="Y335" s="220" t="s">
        <v>187</v>
      </c>
      <c r="Z335" s="209"/>
      <c r="AA335" s="209"/>
      <c r="AB335" s="209"/>
      <c r="AC335" s="209"/>
      <c r="AD335" s="209"/>
      <c r="AE335" s="209"/>
      <c r="AF335" s="209"/>
      <c r="AG335" s="209" t="s">
        <v>357</v>
      </c>
      <c r="AH335" s="209"/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209"/>
      <c r="AT335" s="209"/>
      <c r="AU335" s="209"/>
      <c r="AV335" s="209"/>
      <c r="AW335" s="209"/>
      <c r="AX335" s="209"/>
      <c r="AY335" s="209"/>
      <c r="AZ335" s="209"/>
      <c r="BA335" s="209"/>
      <c r="BB335" s="209"/>
      <c r="BC335" s="209"/>
      <c r="BD335" s="209"/>
      <c r="BE335" s="209"/>
      <c r="BF335" s="209"/>
      <c r="BG335" s="209"/>
      <c r="BH335" s="209"/>
    </row>
    <row r="336" spans="1:60" outlineLevel="2" x14ac:dyDescent="0.25">
      <c r="A336" s="216"/>
      <c r="B336" s="217"/>
      <c r="C336" s="244" t="s">
        <v>646</v>
      </c>
      <c r="D336" s="238"/>
      <c r="E336" s="238"/>
      <c r="F336" s="238"/>
      <c r="G336" s="238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09"/>
      <c r="AA336" s="209"/>
      <c r="AB336" s="209"/>
      <c r="AC336" s="209"/>
      <c r="AD336" s="209"/>
      <c r="AE336" s="209"/>
      <c r="AF336" s="209"/>
      <c r="AG336" s="209" t="s">
        <v>190</v>
      </c>
      <c r="AH336" s="209"/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209"/>
      <c r="AT336" s="209"/>
      <c r="AU336" s="209"/>
      <c r="AV336" s="209"/>
      <c r="AW336" s="209"/>
      <c r="AX336" s="209"/>
      <c r="AY336" s="209"/>
      <c r="AZ336" s="209"/>
      <c r="BA336" s="209"/>
      <c r="BB336" s="209"/>
      <c r="BC336" s="209"/>
      <c r="BD336" s="209"/>
      <c r="BE336" s="209"/>
      <c r="BF336" s="209"/>
      <c r="BG336" s="209"/>
      <c r="BH336" s="209"/>
    </row>
    <row r="337" spans="1:60" outlineLevel="2" x14ac:dyDescent="0.25">
      <c r="A337" s="216"/>
      <c r="B337" s="217"/>
      <c r="C337" s="245"/>
      <c r="D337" s="240"/>
      <c r="E337" s="240"/>
      <c r="F337" s="240"/>
      <c r="G337" s="240"/>
      <c r="H337" s="220"/>
      <c r="I337" s="220"/>
      <c r="J337" s="220"/>
      <c r="K337" s="220"/>
      <c r="L337" s="220"/>
      <c r="M337" s="220"/>
      <c r="N337" s="219"/>
      <c r="O337" s="219"/>
      <c r="P337" s="219"/>
      <c r="Q337" s="219"/>
      <c r="R337" s="220"/>
      <c r="S337" s="220"/>
      <c r="T337" s="220"/>
      <c r="U337" s="220"/>
      <c r="V337" s="220"/>
      <c r="W337" s="220"/>
      <c r="X337" s="220"/>
      <c r="Y337" s="220"/>
      <c r="Z337" s="209"/>
      <c r="AA337" s="209"/>
      <c r="AB337" s="209"/>
      <c r="AC337" s="209"/>
      <c r="AD337" s="209"/>
      <c r="AE337" s="209"/>
      <c r="AF337" s="209"/>
      <c r="AG337" s="209" t="s">
        <v>191</v>
      </c>
      <c r="AH337" s="209"/>
      <c r="AI337" s="209"/>
      <c r="AJ337" s="209"/>
      <c r="AK337" s="209"/>
      <c r="AL337" s="209"/>
      <c r="AM337" s="209"/>
      <c r="AN337" s="209"/>
      <c r="AO337" s="209"/>
      <c r="AP337" s="209"/>
      <c r="AQ337" s="209"/>
      <c r="AR337" s="209"/>
      <c r="AS337" s="209"/>
      <c r="AT337" s="209"/>
      <c r="AU337" s="209"/>
      <c r="AV337" s="209"/>
      <c r="AW337" s="209"/>
      <c r="AX337" s="209"/>
      <c r="AY337" s="209"/>
      <c r="AZ337" s="209"/>
      <c r="BA337" s="209"/>
      <c r="BB337" s="209"/>
      <c r="BC337" s="209"/>
      <c r="BD337" s="209"/>
      <c r="BE337" s="209"/>
      <c r="BF337" s="209"/>
      <c r="BG337" s="209"/>
      <c r="BH337" s="209"/>
    </row>
    <row r="338" spans="1:60" ht="20.399999999999999" outlineLevel="1" x14ac:dyDescent="0.25">
      <c r="A338" s="230">
        <v>121</v>
      </c>
      <c r="B338" s="231" t="s">
        <v>647</v>
      </c>
      <c r="C338" s="243" t="s">
        <v>648</v>
      </c>
      <c r="D338" s="232" t="s">
        <v>356</v>
      </c>
      <c r="E338" s="233">
        <v>1</v>
      </c>
      <c r="F338" s="234"/>
      <c r="G338" s="235">
        <f>ROUND(E338*F338,2)</f>
        <v>0</v>
      </c>
      <c r="H338" s="234"/>
      <c r="I338" s="235">
        <f>ROUND(E338*H338,2)</f>
        <v>0</v>
      </c>
      <c r="J338" s="234"/>
      <c r="K338" s="235">
        <f>ROUND(E338*J338,2)</f>
        <v>0</v>
      </c>
      <c r="L338" s="235">
        <v>21</v>
      </c>
      <c r="M338" s="235">
        <f>G338*(1+L338/100)</f>
        <v>0</v>
      </c>
      <c r="N338" s="233">
        <v>0</v>
      </c>
      <c r="O338" s="233">
        <f>ROUND(E338*N338,2)</f>
        <v>0</v>
      </c>
      <c r="P338" s="233">
        <v>0</v>
      </c>
      <c r="Q338" s="233">
        <f>ROUND(E338*P338,2)</f>
        <v>0</v>
      </c>
      <c r="R338" s="235"/>
      <c r="S338" s="235" t="s">
        <v>200</v>
      </c>
      <c r="T338" s="236" t="s">
        <v>185</v>
      </c>
      <c r="U338" s="220">
        <v>0</v>
      </c>
      <c r="V338" s="220">
        <f>ROUND(E338*U338,2)</f>
        <v>0</v>
      </c>
      <c r="W338" s="220"/>
      <c r="X338" s="220" t="s">
        <v>217</v>
      </c>
      <c r="Y338" s="220" t="s">
        <v>187</v>
      </c>
      <c r="Z338" s="209"/>
      <c r="AA338" s="209"/>
      <c r="AB338" s="209"/>
      <c r="AC338" s="209"/>
      <c r="AD338" s="209"/>
      <c r="AE338" s="209"/>
      <c r="AF338" s="209"/>
      <c r="AG338" s="209" t="s">
        <v>357</v>
      </c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</row>
    <row r="339" spans="1:60" outlineLevel="2" x14ac:dyDescent="0.25">
      <c r="A339" s="216"/>
      <c r="B339" s="217"/>
      <c r="C339" s="246"/>
      <c r="D339" s="241"/>
      <c r="E339" s="241"/>
      <c r="F339" s="241"/>
      <c r="G339" s="241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09"/>
      <c r="AA339" s="209"/>
      <c r="AB339" s="209"/>
      <c r="AC339" s="209"/>
      <c r="AD339" s="209"/>
      <c r="AE339" s="209"/>
      <c r="AF339" s="209"/>
      <c r="AG339" s="209" t="s">
        <v>191</v>
      </c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</row>
    <row r="340" spans="1:60" outlineLevel="1" x14ac:dyDescent="0.25">
      <c r="A340" s="230">
        <v>122</v>
      </c>
      <c r="B340" s="231" t="s">
        <v>649</v>
      </c>
      <c r="C340" s="243" t="s">
        <v>650</v>
      </c>
      <c r="D340" s="232" t="s">
        <v>356</v>
      </c>
      <c r="E340" s="233">
        <v>1</v>
      </c>
      <c r="F340" s="234"/>
      <c r="G340" s="235">
        <f>ROUND(E340*F340,2)</f>
        <v>0</v>
      </c>
      <c r="H340" s="234"/>
      <c r="I340" s="235">
        <f>ROUND(E340*H340,2)</f>
        <v>0</v>
      </c>
      <c r="J340" s="234"/>
      <c r="K340" s="235">
        <f>ROUND(E340*J340,2)</f>
        <v>0</v>
      </c>
      <c r="L340" s="235">
        <v>21</v>
      </c>
      <c r="M340" s="235">
        <f>G340*(1+L340/100)</f>
        <v>0</v>
      </c>
      <c r="N340" s="233">
        <v>0</v>
      </c>
      <c r="O340" s="233">
        <f>ROUND(E340*N340,2)</f>
        <v>0</v>
      </c>
      <c r="P340" s="233">
        <v>0</v>
      </c>
      <c r="Q340" s="233">
        <f>ROUND(E340*P340,2)</f>
        <v>0</v>
      </c>
      <c r="R340" s="235"/>
      <c r="S340" s="235" t="s">
        <v>200</v>
      </c>
      <c r="T340" s="236" t="s">
        <v>185</v>
      </c>
      <c r="U340" s="220">
        <v>0</v>
      </c>
      <c r="V340" s="220">
        <f>ROUND(E340*U340,2)</f>
        <v>0</v>
      </c>
      <c r="W340" s="220"/>
      <c r="X340" s="220" t="s">
        <v>217</v>
      </c>
      <c r="Y340" s="220" t="s">
        <v>187</v>
      </c>
      <c r="Z340" s="209"/>
      <c r="AA340" s="209"/>
      <c r="AB340" s="209"/>
      <c r="AC340" s="209"/>
      <c r="AD340" s="209"/>
      <c r="AE340" s="209"/>
      <c r="AF340" s="209"/>
      <c r="AG340" s="209" t="s">
        <v>357</v>
      </c>
      <c r="AH340" s="209"/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</row>
    <row r="341" spans="1:60" outlineLevel="2" x14ac:dyDescent="0.25">
      <c r="A341" s="216"/>
      <c r="B341" s="217"/>
      <c r="C341" s="244" t="s">
        <v>651</v>
      </c>
      <c r="D341" s="238"/>
      <c r="E341" s="238"/>
      <c r="F341" s="238"/>
      <c r="G341" s="238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09"/>
      <c r="AA341" s="209"/>
      <c r="AB341" s="209"/>
      <c r="AC341" s="209"/>
      <c r="AD341" s="209"/>
      <c r="AE341" s="209"/>
      <c r="AF341" s="209"/>
      <c r="AG341" s="209" t="s">
        <v>190</v>
      </c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</row>
    <row r="342" spans="1:60" outlineLevel="2" x14ac:dyDescent="0.25">
      <c r="A342" s="216"/>
      <c r="B342" s="217"/>
      <c r="C342" s="245"/>
      <c r="D342" s="240"/>
      <c r="E342" s="240"/>
      <c r="F342" s="240"/>
      <c r="G342" s="240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09"/>
      <c r="AA342" s="209"/>
      <c r="AB342" s="209"/>
      <c r="AC342" s="209"/>
      <c r="AD342" s="209"/>
      <c r="AE342" s="209"/>
      <c r="AF342" s="209"/>
      <c r="AG342" s="209" t="s">
        <v>191</v>
      </c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</row>
    <row r="343" spans="1:60" ht="20.399999999999999" outlineLevel="1" x14ac:dyDescent="0.25">
      <c r="A343" s="230">
        <v>123</v>
      </c>
      <c r="B343" s="231" t="s">
        <v>652</v>
      </c>
      <c r="C343" s="243" t="s">
        <v>653</v>
      </c>
      <c r="D343" s="232" t="s">
        <v>356</v>
      </c>
      <c r="E343" s="233">
        <v>1</v>
      </c>
      <c r="F343" s="234"/>
      <c r="G343" s="235">
        <f>ROUND(E343*F343,2)</f>
        <v>0</v>
      </c>
      <c r="H343" s="234"/>
      <c r="I343" s="235">
        <f>ROUND(E343*H343,2)</f>
        <v>0</v>
      </c>
      <c r="J343" s="234"/>
      <c r="K343" s="235">
        <f>ROUND(E343*J343,2)</f>
        <v>0</v>
      </c>
      <c r="L343" s="235">
        <v>21</v>
      </c>
      <c r="M343" s="235">
        <f>G343*(1+L343/100)</f>
        <v>0</v>
      </c>
      <c r="N343" s="233">
        <v>0</v>
      </c>
      <c r="O343" s="233">
        <f>ROUND(E343*N343,2)</f>
        <v>0</v>
      </c>
      <c r="P343" s="233">
        <v>0</v>
      </c>
      <c r="Q343" s="233">
        <f>ROUND(E343*P343,2)</f>
        <v>0</v>
      </c>
      <c r="R343" s="235"/>
      <c r="S343" s="235" t="s">
        <v>200</v>
      </c>
      <c r="T343" s="236" t="s">
        <v>185</v>
      </c>
      <c r="U343" s="220">
        <v>0</v>
      </c>
      <c r="V343" s="220">
        <f>ROUND(E343*U343,2)</f>
        <v>0</v>
      </c>
      <c r="W343" s="220"/>
      <c r="X343" s="220" t="s">
        <v>217</v>
      </c>
      <c r="Y343" s="220" t="s">
        <v>187</v>
      </c>
      <c r="Z343" s="209"/>
      <c r="AA343" s="209"/>
      <c r="AB343" s="209"/>
      <c r="AC343" s="209"/>
      <c r="AD343" s="209"/>
      <c r="AE343" s="209"/>
      <c r="AF343" s="209"/>
      <c r="AG343" s="209" t="s">
        <v>357</v>
      </c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</row>
    <row r="344" spans="1:60" outlineLevel="2" x14ac:dyDescent="0.25">
      <c r="A344" s="216"/>
      <c r="B344" s="217"/>
      <c r="C344" s="244" t="s">
        <v>654</v>
      </c>
      <c r="D344" s="238"/>
      <c r="E344" s="238"/>
      <c r="F344" s="238"/>
      <c r="G344" s="238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09"/>
      <c r="AA344" s="209"/>
      <c r="AB344" s="209"/>
      <c r="AC344" s="209"/>
      <c r="AD344" s="209"/>
      <c r="AE344" s="209"/>
      <c r="AF344" s="209"/>
      <c r="AG344" s="209" t="s">
        <v>190</v>
      </c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</row>
    <row r="345" spans="1:60" outlineLevel="2" x14ac:dyDescent="0.25">
      <c r="A345" s="216"/>
      <c r="B345" s="217"/>
      <c r="C345" s="245"/>
      <c r="D345" s="240"/>
      <c r="E345" s="240"/>
      <c r="F345" s="240"/>
      <c r="G345" s="240"/>
      <c r="H345" s="220"/>
      <c r="I345" s="220"/>
      <c r="J345" s="220"/>
      <c r="K345" s="220"/>
      <c r="L345" s="220"/>
      <c r="M345" s="220"/>
      <c r="N345" s="219"/>
      <c r="O345" s="219"/>
      <c r="P345" s="219"/>
      <c r="Q345" s="219"/>
      <c r="R345" s="220"/>
      <c r="S345" s="220"/>
      <c r="T345" s="220"/>
      <c r="U345" s="220"/>
      <c r="V345" s="220"/>
      <c r="W345" s="220"/>
      <c r="X345" s="220"/>
      <c r="Y345" s="220"/>
      <c r="Z345" s="209"/>
      <c r="AA345" s="209"/>
      <c r="AB345" s="209"/>
      <c r="AC345" s="209"/>
      <c r="AD345" s="209"/>
      <c r="AE345" s="209"/>
      <c r="AF345" s="209"/>
      <c r="AG345" s="209" t="s">
        <v>191</v>
      </c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</row>
    <row r="346" spans="1:60" outlineLevel="1" x14ac:dyDescent="0.25">
      <c r="A346" s="230">
        <v>124</v>
      </c>
      <c r="B346" s="231" t="s">
        <v>655</v>
      </c>
      <c r="C346" s="243" t="s">
        <v>656</v>
      </c>
      <c r="D346" s="232" t="s">
        <v>277</v>
      </c>
      <c r="E346" s="233">
        <v>2</v>
      </c>
      <c r="F346" s="234"/>
      <c r="G346" s="235">
        <f>ROUND(E346*F346,2)</f>
        <v>0</v>
      </c>
      <c r="H346" s="234"/>
      <c r="I346" s="235">
        <f>ROUND(E346*H346,2)</f>
        <v>0</v>
      </c>
      <c r="J346" s="234"/>
      <c r="K346" s="235">
        <f>ROUND(E346*J346,2)</f>
        <v>0</v>
      </c>
      <c r="L346" s="235">
        <v>21</v>
      </c>
      <c r="M346" s="235">
        <f>G346*(1+L346/100)</f>
        <v>0</v>
      </c>
      <c r="N346" s="233">
        <v>0</v>
      </c>
      <c r="O346" s="233">
        <f>ROUND(E346*N346,2)</f>
        <v>0</v>
      </c>
      <c r="P346" s="233">
        <v>0</v>
      </c>
      <c r="Q346" s="233">
        <f>ROUND(E346*P346,2)</f>
        <v>0</v>
      </c>
      <c r="R346" s="235"/>
      <c r="S346" s="235" t="s">
        <v>200</v>
      </c>
      <c r="T346" s="236" t="s">
        <v>185</v>
      </c>
      <c r="U346" s="220">
        <v>0</v>
      </c>
      <c r="V346" s="220">
        <f>ROUND(E346*U346,2)</f>
        <v>0</v>
      </c>
      <c r="W346" s="220"/>
      <c r="X346" s="220" t="s">
        <v>217</v>
      </c>
      <c r="Y346" s="220" t="s">
        <v>187</v>
      </c>
      <c r="Z346" s="209"/>
      <c r="AA346" s="209"/>
      <c r="AB346" s="209"/>
      <c r="AC346" s="209"/>
      <c r="AD346" s="209"/>
      <c r="AE346" s="209"/>
      <c r="AF346" s="209"/>
      <c r="AG346" s="209" t="s">
        <v>357</v>
      </c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</row>
    <row r="347" spans="1:60" outlineLevel="2" x14ac:dyDescent="0.25">
      <c r="A347" s="216"/>
      <c r="B347" s="217"/>
      <c r="C347" s="244" t="s">
        <v>657</v>
      </c>
      <c r="D347" s="238"/>
      <c r="E347" s="238"/>
      <c r="F347" s="238"/>
      <c r="G347" s="238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09"/>
      <c r="AA347" s="209"/>
      <c r="AB347" s="209"/>
      <c r="AC347" s="209"/>
      <c r="AD347" s="209"/>
      <c r="AE347" s="209"/>
      <c r="AF347" s="209"/>
      <c r="AG347" s="209" t="s">
        <v>190</v>
      </c>
      <c r="AH347" s="209"/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</row>
    <row r="348" spans="1:60" outlineLevel="2" x14ac:dyDescent="0.25">
      <c r="A348" s="216"/>
      <c r="B348" s="217"/>
      <c r="C348" s="245"/>
      <c r="D348" s="240"/>
      <c r="E348" s="240"/>
      <c r="F348" s="240"/>
      <c r="G348" s="240"/>
      <c r="H348" s="220"/>
      <c r="I348" s="220"/>
      <c r="J348" s="220"/>
      <c r="K348" s="220"/>
      <c r="L348" s="220"/>
      <c r="M348" s="220"/>
      <c r="N348" s="219"/>
      <c r="O348" s="219"/>
      <c r="P348" s="219"/>
      <c r="Q348" s="219"/>
      <c r="R348" s="220"/>
      <c r="S348" s="220"/>
      <c r="T348" s="220"/>
      <c r="U348" s="220"/>
      <c r="V348" s="220"/>
      <c r="W348" s="220"/>
      <c r="X348" s="220"/>
      <c r="Y348" s="220"/>
      <c r="Z348" s="209"/>
      <c r="AA348" s="209"/>
      <c r="AB348" s="209"/>
      <c r="AC348" s="209"/>
      <c r="AD348" s="209"/>
      <c r="AE348" s="209"/>
      <c r="AF348" s="209"/>
      <c r="AG348" s="209" t="s">
        <v>191</v>
      </c>
      <c r="AH348" s="209"/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</row>
    <row r="349" spans="1:60" ht="20.399999999999999" outlineLevel="1" x14ac:dyDescent="0.25">
      <c r="A349" s="230">
        <v>125</v>
      </c>
      <c r="B349" s="231" t="s">
        <v>658</v>
      </c>
      <c r="C349" s="243" t="s">
        <v>659</v>
      </c>
      <c r="D349" s="232" t="s">
        <v>277</v>
      </c>
      <c r="E349" s="233">
        <v>2</v>
      </c>
      <c r="F349" s="234"/>
      <c r="G349" s="235">
        <f>ROUND(E349*F349,2)</f>
        <v>0</v>
      </c>
      <c r="H349" s="234"/>
      <c r="I349" s="235">
        <f>ROUND(E349*H349,2)</f>
        <v>0</v>
      </c>
      <c r="J349" s="234"/>
      <c r="K349" s="235">
        <f>ROUND(E349*J349,2)</f>
        <v>0</v>
      </c>
      <c r="L349" s="235">
        <v>21</v>
      </c>
      <c r="M349" s="235">
        <f>G349*(1+L349/100)</f>
        <v>0</v>
      </c>
      <c r="N349" s="233">
        <v>0</v>
      </c>
      <c r="O349" s="233">
        <f>ROUND(E349*N349,2)</f>
        <v>0</v>
      </c>
      <c r="P349" s="233">
        <v>0</v>
      </c>
      <c r="Q349" s="233">
        <f>ROUND(E349*P349,2)</f>
        <v>0</v>
      </c>
      <c r="R349" s="235"/>
      <c r="S349" s="235" t="s">
        <v>200</v>
      </c>
      <c r="T349" s="236" t="s">
        <v>185</v>
      </c>
      <c r="U349" s="220">
        <v>0</v>
      </c>
      <c r="V349" s="220">
        <f>ROUND(E349*U349,2)</f>
        <v>0</v>
      </c>
      <c r="W349" s="220"/>
      <c r="X349" s="220" t="s">
        <v>307</v>
      </c>
      <c r="Y349" s="220" t="s">
        <v>187</v>
      </c>
      <c r="Z349" s="209"/>
      <c r="AA349" s="209"/>
      <c r="AB349" s="209"/>
      <c r="AC349" s="209"/>
      <c r="AD349" s="209"/>
      <c r="AE349" s="209"/>
      <c r="AF349" s="209"/>
      <c r="AG349" s="209" t="s">
        <v>378</v>
      </c>
      <c r="AH349" s="209"/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</row>
    <row r="350" spans="1:60" outlineLevel="2" x14ac:dyDescent="0.25">
      <c r="A350" s="216"/>
      <c r="B350" s="217"/>
      <c r="C350" s="244" t="s">
        <v>660</v>
      </c>
      <c r="D350" s="238"/>
      <c r="E350" s="238"/>
      <c r="F350" s="238"/>
      <c r="G350" s="238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09"/>
      <c r="AA350" s="209"/>
      <c r="AB350" s="209"/>
      <c r="AC350" s="209"/>
      <c r="AD350" s="209"/>
      <c r="AE350" s="209"/>
      <c r="AF350" s="209"/>
      <c r="AG350" s="209" t="s">
        <v>190</v>
      </c>
      <c r="AH350" s="209"/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</row>
    <row r="351" spans="1:60" outlineLevel="2" x14ac:dyDescent="0.25">
      <c r="A351" s="216"/>
      <c r="B351" s="217"/>
      <c r="C351" s="245"/>
      <c r="D351" s="240"/>
      <c r="E351" s="240"/>
      <c r="F351" s="240"/>
      <c r="G351" s="240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09"/>
      <c r="AA351" s="209"/>
      <c r="AB351" s="209"/>
      <c r="AC351" s="209"/>
      <c r="AD351" s="209"/>
      <c r="AE351" s="209"/>
      <c r="AF351" s="209"/>
      <c r="AG351" s="209" t="s">
        <v>191</v>
      </c>
      <c r="AH351" s="209"/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09"/>
      <c r="BB351" s="209"/>
      <c r="BC351" s="209"/>
      <c r="BD351" s="209"/>
      <c r="BE351" s="209"/>
      <c r="BF351" s="209"/>
      <c r="BG351" s="209"/>
      <c r="BH351" s="209"/>
    </row>
    <row r="352" spans="1:60" x14ac:dyDescent="0.25">
      <c r="A352" s="223" t="s">
        <v>179</v>
      </c>
      <c r="B352" s="224" t="s">
        <v>150</v>
      </c>
      <c r="C352" s="242" t="s">
        <v>28</v>
      </c>
      <c r="D352" s="225"/>
      <c r="E352" s="226"/>
      <c r="F352" s="227"/>
      <c r="G352" s="227">
        <f>SUMIF(AG353:AG380,"&lt;&gt;NOR",G353:G380)</f>
        <v>0</v>
      </c>
      <c r="H352" s="227"/>
      <c r="I352" s="227">
        <f>SUM(I353:I380)</f>
        <v>0</v>
      </c>
      <c r="J352" s="227"/>
      <c r="K352" s="227">
        <f>SUM(K353:K380)</f>
        <v>0</v>
      </c>
      <c r="L352" s="227"/>
      <c r="M352" s="227">
        <f>SUM(M353:M380)</f>
        <v>0</v>
      </c>
      <c r="N352" s="226"/>
      <c r="O352" s="226">
        <f>SUM(O353:O380)</f>
        <v>0</v>
      </c>
      <c r="P352" s="226"/>
      <c r="Q352" s="226">
        <f>SUM(Q353:Q380)</f>
        <v>0</v>
      </c>
      <c r="R352" s="227"/>
      <c r="S352" s="227"/>
      <c r="T352" s="228"/>
      <c r="U352" s="222"/>
      <c r="V352" s="222">
        <f>SUM(V353:V380)</f>
        <v>0</v>
      </c>
      <c r="W352" s="222"/>
      <c r="X352" s="222"/>
      <c r="Y352" s="222"/>
      <c r="AG352" t="s">
        <v>180</v>
      </c>
    </row>
    <row r="353" spans="1:60" outlineLevel="1" x14ac:dyDescent="0.25">
      <c r="A353" s="230">
        <v>126</v>
      </c>
      <c r="B353" s="231" t="s">
        <v>661</v>
      </c>
      <c r="C353" s="243" t="s">
        <v>662</v>
      </c>
      <c r="D353" s="232" t="s">
        <v>356</v>
      </c>
      <c r="E353" s="233">
        <v>1</v>
      </c>
      <c r="F353" s="234"/>
      <c r="G353" s="235">
        <f>ROUND(E353*F353,2)</f>
        <v>0</v>
      </c>
      <c r="H353" s="234"/>
      <c r="I353" s="235">
        <f>ROUND(E353*H353,2)</f>
        <v>0</v>
      </c>
      <c r="J353" s="234"/>
      <c r="K353" s="235">
        <f>ROUND(E353*J353,2)</f>
        <v>0</v>
      </c>
      <c r="L353" s="235">
        <v>21</v>
      </c>
      <c r="M353" s="235">
        <f>G353*(1+L353/100)</f>
        <v>0</v>
      </c>
      <c r="N353" s="233">
        <v>0</v>
      </c>
      <c r="O353" s="233">
        <f>ROUND(E353*N353,2)</f>
        <v>0</v>
      </c>
      <c r="P353" s="233">
        <v>0</v>
      </c>
      <c r="Q353" s="233">
        <f>ROUND(E353*P353,2)</f>
        <v>0</v>
      </c>
      <c r="R353" s="235"/>
      <c r="S353" s="235" t="s">
        <v>200</v>
      </c>
      <c r="T353" s="236" t="s">
        <v>185</v>
      </c>
      <c r="U353" s="220">
        <v>0</v>
      </c>
      <c r="V353" s="220">
        <f>ROUND(E353*U353,2)</f>
        <v>0</v>
      </c>
      <c r="W353" s="220"/>
      <c r="X353" s="220" t="s">
        <v>217</v>
      </c>
      <c r="Y353" s="220" t="s">
        <v>187</v>
      </c>
      <c r="Z353" s="209"/>
      <c r="AA353" s="209"/>
      <c r="AB353" s="209"/>
      <c r="AC353" s="209"/>
      <c r="AD353" s="209"/>
      <c r="AE353" s="209"/>
      <c r="AF353" s="209"/>
      <c r="AG353" s="209" t="s">
        <v>663</v>
      </c>
      <c r="AH353" s="209"/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209"/>
      <c r="AT353" s="209"/>
      <c r="AU353" s="209"/>
      <c r="AV353" s="209"/>
      <c r="AW353" s="209"/>
      <c r="AX353" s="209"/>
      <c r="AY353" s="209"/>
      <c r="AZ353" s="209"/>
      <c r="BA353" s="209"/>
      <c r="BB353" s="209"/>
      <c r="BC353" s="209"/>
      <c r="BD353" s="209"/>
      <c r="BE353" s="209"/>
      <c r="BF353" s="209"/>
      <c r="BG353" s="209"/>
      <c r="BH353" s="209"/>
    </row>
    <row r="354" spans="1:60" outlineLevel="2" x14ac:dyDescent="0.25">
      <c r="A354" s="216"/>
      <c r="B354" s="217"/>
      <c r="C354" s="246"/>
      <c r="D354" s="241"/>
      <c r="E354" s="241"/>
      <c r="F354" s="241"/>
      <c r="G354" s="241"/>
      <c r="H354" s="220"/>
      <c r="I354" s="220"/>
      <c r="J354" s="220"/>
      <c r="K354" s="220"/>
      <c r="L354" s="220"/>
      <c r="M354" s="220"/>
      <c r="N354" s="219"/>
      <c r="O354" s="219"/>
      <c r="P354" s="219"/>
      <c r="Q354" s="219"/>
      <c r="R354" s="220"/>
      <c r="S354" s="220"/>
      <c r="T354" s="220"/>
      <c r="U354" s="220"/>
      <c r="V354" s="220"/>
      <c r="W354" s="220"/>
      <c r="X354" s="220"/>
      <c r="Y354" s="220"/>
      <c r="Z354" s="209"/>
      <c r="AA354" s="209"/>
      <c r="AB354" s="209"/>
      <c r="AC354" s="209"/>
      <c r="AD354" s="209"/>
      <c r="AE354" s="209"/>
      <c r="AF354" s="209"/>
      <c r="AG354" s="209" t="s">
        <v>191</v>
      </c>
      <c r="AH354" s="209"/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209"/>
      <c r="AT354" s="209"/>
      <c r="AU354" s="209"/>
      <c r="AV354" s="209"/>
      <c r="AW354" s="209"/>
      <c r="AX354" s="209"/>
      <c r="AY354" s="209"/>
      <c r="AZ354" s="209"/>
      <c r="BA354" s="209"/>
      <c r="BB354" s="209"/>
      <c r="BC354" s="209"/>
      <c r="BD354" s="209"/>
      <c r="BE354" s="209"/>
      <c r="BF354" s="209"/>
      <c r="BG354" s="209"/>
      <c r="BH354" s="209"/>
    </row>
    <row r="355" spans="1:60" outlineLevel="1" x14ac:dyDescent="0.25">
      <c r="A355" s="230">
        <v>127</v>
      </c>
      <c r="B355" s="231" t="s">
        <v>664</v>
      </c>
      <c r="C355" s="243" t="s">
        <v>665</v>
      </c>
      <c r="D355" s="232" t="s">
        <v>356</v>
      </c>
      <c r="E355" s="233">
        <v>2</v>
      </c>
      <c r="F355" s="234"/>
      <c r="G355" s="235">
        <f>ROUND(E355*F355,2)</f>
        <v>0</v>
      </c>
      <c r="H355" s="234"/>
      <c r="I355" s="235">
        <f>ROUND(E355*H355,2)</f>
        <v>0</v>
      </c>
      <c r="J355" s="234"/>
      <c r="K355" s="235">
        <f>ROUND(E355*J355,2)</f>
        <v>0</v>
      </c>
      <c r="L355" s="235">
        <v>21</v>
      </c>
      <c r="M355" s="235">
        <f>G355*(1+L355/100)</f>
        <v>0</v>
      </c>
      <c r="N355" s="233">
        <v>0</v>
      </c>
      <c r="O355" s="233">
        <f>ROUND(E355*N355,2)</f>
        <v>0</v>
      </c>
      <c r="P355" s="233">
        <v>0</v>
      </c>
      <c r="Q355" s="233">
        <f>ROUND(E355*P355,2)</f>
        <v>0</v>
      </c>
      <c r="R355" s="235"/>
      <c r="S355" s="235" t="s">
        <v>200</v>
      </c>
      <c r="T355" s="236" t="s">
        <v>185</v>
      </c>
      <c r="U355" s="220">
        <v>0</v>
      </c>
      <c r="V355" s="220">
        <f>ROUND(E355*U355,2)</f>
        <v>0</v>
      </c>
      <c r="W355" s="220"/>
      <c r="X355" s="220" t="s">
        <v>217</v>
      </c>
      <c r="Y355" s="220" t="s">
        <v>187</v>
      </c>
      <c r="Z355" s="209"/>
      <c r="AA355" s="209"/>
      <c r="AB355" s="209"/>
      <c r="AC355" s="209"/>
      <c r="AD355" s="209"/>
      <c r="AE355" s="209"/>
      <c r="AF355" s="209"/>
      <c r="AG355" s="209" t="s">
        <v>663</v>
      </c>
      <c r="AH355" s="209"/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209"/>
      <c r="AT355" s="209"/>
      <c r="AU355" s="209"/>
      <c r="AV355" s="209"/>
      <c r="AW355" s="209"/>
      <c r="AX355" s="209"/>
      <c r="AY355" s="209"/>
      <c r="AZ355" s="209"/>
      <c r="BA355" s="209"/>
      <c r="BB355" s="209"/>
      <c r="BC355" s="209"/>
      <c r="BD355" s="209"/>
      <c r="BE355" s="209"/>
      <c r="BF355" s="209"/>
      <c r="BG355" s="209"/>
      <c r="BH355" s="209"/>
    </row>
    <row r="356" spans="1:60" outlineLevel="2" x14ac:dyDescent="0.25">
      <c r="A356" s="216"/>
      <c r="B356" s="217"/>
      <c r="C356" s="246"/>
      <c r="D356" s="241"/>
      <c r="E356" s="241"/>
      <c r="F356" s="241"/>
      <c r="G356" s="241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09"/>
      <c r="AA356" s="209"/>
      <c r="AB356" s="209"/>
      <c r="AC356" s="209"/>
      <c r="AD356" s="209"/>
      <c r="AE356" s="209"/>
      <c r="AF356" s="209"/>
      <c r="AG356" s="209" t="s">
        <v>191</v>
      </c>
      <c r="AH356" s="209"/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</row>
    <row r="357" spans="1:60" outlineLevel="1" x14ac:dyDescent="0.25">
      <c r="A357" s="230">
        <v>128</v>
      </c>
      <c r="B357" s="231" t="s">
        <v>666</v>
      </c>
      <c r="C357" s="243" t="s">
        <v>667</v>
      </c>
      <c r="D357" s="232" t="s">
        <v>356</v>
      </c>
      <c r="E357" s="233">
        <v>1</v>
      </c>
      <c r="F357" s="234"/>
      <c r="G357" s="235">
        <f>ROUND(E357*F357,2)</f>
        <v>0</v>
      </c>
      <c r="H357" s="234"/>
      <c r="I357" s="235">
        <f>ROUND(E357*H357,2)</f>
        <v>0</v>
      </c>
      <c r="J357" s="234"/>
      <c r="K357" s="235">
        <f>ROUND(E357*J357,2)</f>
        <v>0</v>
      </c>
      <c r="L357" s="235">
        <v>21</v>
      </c>
      <c r="M357" s="235">
        <f>G357*(1+L357/100)</f>
        <v>0</v>
      </c>
      <c r="N357" s="233">
        <v>0</v>
      </c>
      <c r="O357" s="233">
        <f>ROUND(E357*N357,2)</f>
        <v>0</v>
      </c>
      <c r="P357" s="233">
        <v>0</v>
      </c>
      <c r="Q357" s="233">
        <f>ROUND(E357*P357,2)</f>
        <v>0</v>
      </c>
      <c r="R357" s="235"/>
      <c r="S357" s="235" t="s">
        <v>200</v>
      </c>
      <c r="T357" s="236" t="s">
        <v>185</v>
      </c>
      <c r="U357" s="220">
        <v>0</v>
      </c>
      <c r="V357" s="220">
        <f>ROUND(E357*U357,2)</f>
        <v>0</v>
      </c>
      <c r="W357" s="220"/>
      <c r="X357" s="220" t="s">
        <v>217</v>
      </c>
      <c r="Y357" s="220" t="s">
        <v>187</v>
      </c>
      <c r="Z357" s="209"/>
      <c r="AA357" s="209"/>
      <c r="AB357" s="209"/>
      <c r="AC357" s="209"/>
      <c r="AD357" s="209"/>
      <c r="AE357" s="209"/>
      <c r="AF357" s="209"/>
      <c r="AG357" s="209" t="s">
        <v>663</v>
      </c>
      <c r="AH357" s="209"/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</row>
    <row r="358" spans="1:60" outlineLevel="2" x14ac:dyDescent="0.25">
      <c r="A358" s="216"/>
      <c r="B358" s="217"/>
      <c r="C358" s="246"/>
      <c r="D358" s="241"/>
      <c r="E358" s="241"/>
      <c r="F358" s="241"/>
      <c r="G358" s="241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09"/>
      <c r="AA358" s="209"/>
      <c r="AB358" s="209"/>
      <c r="AC358" s="209"/>
      <c r="AD358" s="209"/>
      <c r="AE358" s="209"/>
      <c r="AF358" s="209"/>
      <c r="AG358" s="209" t="s">
        <v>191</v>
      </c>
      <c r="AH358" s="209"/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</row>
    <row r="359" spans="1:60" outlineLevel="1" x14ac:dyDescent="0.25">
      <c r="A359" s="230">
        <v>129</v>
      </c>
      <c r="B359" s="231" t="s">
        <v>668</v>
      </c>
      <c r="C359" s="243" t="s">
        <v>669</v>
      </c>
      <c r="D359" s="232" t="s">
        <v>356</v>
      </c>
      <c r="E359" s="233">
        <v>1</v>
      </c>
      <c r="F359" s="234"/>
      <c r="G359" s="235">
        <f>ROUND(E359*F359,2)</f>
        <v>0</v>
      </c>
      <c r="H359" s="234"/>
      <c r="I359" s="235">
        <f>ROUND(E359*H359,2)</f>
        <v>0</v>
      </c>
      <c r="J359" s="234"/>
      <c r="K359" s="235">
        <f>ROUND(E359*J359,2)</f>
        <v>0</v>
      </c>
      <c r="L359" s="235">
        <v>21</v>
      </c>
      <c r="M359" s="235">
        <f>G359*(1+L359/100)</f>
        <v>0</v>
      </c>
      <c r="N359" s="233">
        <v>0</v>
      </c>
      <c r="O359" s="233">
        <f>ROUND(E359*N359,2)</f>
        <v>0</v>
      </c>
      <c r="P359" s="233">
        <v>0</v>
      </c>
      <c r="Q359" s="233">
        <f>ROUND(E359*P359,2)</f>
        <v>0</v>
      </c>
      <c r="R359" s="235"/>
      <c r="S359" s="235" t="s">
        <v>200</v>
      </c>
      <c r="T359" s="236" t="s">
        <v>185</v>
      </c>
      <c r="U359" s="220">
        <v>0</v>
      </c>
      <c r="V359" s="220">
        <f>ROUND(E359*U359,2)</f>
        <v>0</v>
      </c>
      <c r="W359" s="220"/>
      <c r="X359" s="220" t="s">
        <v>217</v>
      </c>
      <c r="Y359" s="220" t="s">
        <v>187</v>
      </c>
      <c r="Z359" s="209"/>
      <c r="AA359" s="209"/>
      <c r="AB359" s="209"/>
      <c r="AC359" s="209"/>
      <c r="AD359" s="209"/>
      <c r="AE359" s="209"/>
      <c r="AF359" s="209"/>
      <c r="AG359" s="209" t="s">
        <v>663</v>
      </c>
      <c r="AH359" s="209"/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</row>
    <row r="360" spans="1:60" outlineLevel="2" x14ac:dyDescent="0.25">
      <c r="A360" s="216"/>
      <c r="B360" s="217"/>
      <c r="C360" s="246"/>
      <c r="D360" s="241"/>
      <c r="E360" s="241"/>
      <c r="F360" s="241"/>
      <c r="G360" s="241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09"/>
      <c r="AA360" s="209"/>
      <c r="AB360" s="209"/>
      <c r="AC360" s="209"/>
      <c r="AD360" s="209"/>
      <c r="AE360" s="209"/>
      <c r="AF360" s="209"/>
      <c r="AG360" s="209" t="s">
        <v>191</v>
      </c>
      <c r="AH360" s="209"/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</row>
    <row r="361" spans="1:60" outlineLevel="1" x14ac:dyDescent="0.25">
      <c r="A361" s="230">
        <v>130</v>
      </c>
      <c r="B361" s="231" t="s">
        <v>670</v>
      </c>
      <c r="C361" s="243" t="s">
        <v>671</v>
      </c>
      <c r="D361" s="232" t="s">
        <v>356</v>
      </c>
      <c r="E361" s="233">
        <v>1</v>
      </c>
      <c r="F361" s="234"/>
      <c r="G361" s="235">
        <f>ROUND(E361*F361,2)</f>
        <v>0</v>
      </c>
      <c r="H361" s="234"/>
      <c r="I361" s="235">
        <f>ROUND(E361*H361,2)</f>
        <v>0</v>
      </c>
      <c r="J361" s="234"/>
      <c r="K361" s="235">
        <f>ROUND(E361*J361,2)</f>
        <v>0</v>
      </c>
      <c r="L361" s="235">
        <v>21</v>
      </c>
      <c r="M361" s="235">
        <f>G361*(1+L361/100)</f>
        <v>0</v>
      </c>
      <c r="N361" s="233">
        <v>0</v>
      </c>
      <c r="O361" s="233">
        <f>ROUND(E361*N361,2)</f>
        <v>0</v>
      </c>
      <c r="P361" s="233">
        <v>0</v>
      </c>
      <c r="Q361" s="233">
        <f>ROUND(E361*P361,2)</f>
        <v>0</v>
      </c>
      <c r="R361" s="235"/>
      <c r="S361" s="235" t="s">
        <v>200</v>
      </c>
      <c r="T361" s="236" t="s">
        <v>185</v>
      </c>
      <c r="U361" s="220">
        <v>0</v>
      </c>
      <c r="V361" s="220">
        <f>ROUND(E361*U361,2)</f>
        <v>0</v>
      </c>
      <c r="W361" s="220"/>
      <c r="X361" s="220" t="s">
        <v>217</v>
      </c>
      <c r="Y361" s="220" t="s">
        <v>187</v>
      </c>
      <c r="Z361" s="209"/>
      <c r="AA361" s="209"/>
      <c r="AB361" s="209"/>
      <c r="AC361" s="209"/>
      <c r="AD361" s="209"/>
      <c r="AE361" s="209"/>
      <c r="AF361" s="209"/>
      <c r="AG361" s="209" t="s">
        <v>663</v>
      </c>
      <c r="AH361" s="209"/>
      <c r="AI361" s="209"/>
      <c r="AJ361" s="209"/>
      <c r="AK361" s="209"/>
      <c r="AL361" s="209"/>
      <c r="AM361" s="209"/>
      <c r="AN361" s="209"/>
      <c r="AO361" s="209"/>
      <c r="AP361" s="209"/>
      <c r="AQ361" s="209"/>
      <c r="AR361" s="209"/>
      <c r="AS361" s="209"/>
      <c r="AT361" s="209"/>
      <c r="AU361" s="209"/>
      <c r="AV361" s="209"/>
      <c r="AW361" s="209"/>
      <c r="AX361" s="209"/>
      <c r="AY361" s="209"/>
      <c r="AZ361" s="209"/>
      <c r="BA361" s="209"/>
      <c r="BB361" s="209"/>
      <c r="BC361" s="209"/>
      <c r="BD361" s="209"/>
      <c r="BE361" s="209"/>
      <c r="BF361" s="209"/>
      <c r="BG361" s="209"/>
      <c r="BH361" s="209"/>
    </row>
    <row r="362" spans="1:60" outlineLevel="2" x14ac:dyDescent="0.25">
      <c r="A362" s="216"/>
      <c r="B362" s="217"/>
      <c r="C362" s="246"/>
      <c r="D362" s="241"/>
      <c r="E362" s="241"/>
      <c r="F362" s="241"/>
      <c r="G362" s="241"/>
      <c r="H362" s="220"/>
      <c r="I362" s="220"/>
      <c r="J362" s="220"/>
      <c r="K362" s="220"/>
      <c r="L362" s="220"/>
      <c r="M362" s="220"/>
      <c r="N362" s="219"/>
      <c r="O362" s="219"/>
      <c r="P362" s="219"/>
      <c r="Q362" s="219"/>
      <c r="R362" s="220"/>
      <c r="S362" s="220"/>
      <c r="T362" s="220"/>
      <c r="U362" s="220"/>
      <c r="V362" s="220"/>
      <c r="W362" s="220"/>
      <c r="X362" s="220"/>
      <c r="Y362" s="220"/>
      <c r="Z362" s="209"/>
      <c r="AA362" s="209"/>
      <c r="AB362" s="209"/>
      <c r="AC362" s="209"/>
      <c r="AD362" s="209"/>
      <c r="AE362" s="209"/>
      <c r="AF362" s="209"/>
      <c r="AG362" s="209" t="s">
        <v>191</v>
      </c>
      <c r="AH362" s="209"/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209"/>
      <c r="AT362" s="209"/>
      <c r="AU362" s="209"/>
      <c r="AV362" s="209"/>
      <c r="AW362" s="209"/>
      <c r="AX362" s="209"/>
      <c r="AY362" s="209"/>
      <c r="AZ362" s="209"/>
      <c r="BA362" s="209"/>
      <c r="BB362" s="209"/>
      <c r="BC362" s="209"/>
      <c r="BD362" s="209"/>
      <c r="BE362" s="209"/>
      <c r="BF362" s="209"/>
      <c r="BG362" s="209"/>
      <c r="BH362" s="209"/>
    </row>
    <row r="363" spans="1:60" outlineLevel="1" x14ac:dyDescent="0.25">
      <c r="A363" s="230">
        <v>131</v>
      </c>
      <c r="B363" s="231" t="s">
        <v>672</v>
      </c>
      <c r="C363" s="243" t="s">
        <v>673</v>
      </c>
      <c r="D363" s="232" t="s">
        <v>356</v>
      </c>
      <c r="E363" s="233">
        <v>1</v>
      </c>
      <c r="F363" s="234"/>
      <c r="G363" s="235">
        <f>ROUND(E363*F363,2)</f>
        <v>0</v>
      </c>
      <c r="H363" s="234"/>
      <c r="I363" s="235">
        <f>ROUND(E363*H363,2)</f>
        <v>0</v>
      </c>
      <c r="J363" s="234"/>
      <c r="K363" s="235">
        <f>ROUND(E363*J363,2)</f>
        <v>0</v>
      </c>
      <c r="L363" s="235">
        <v>21</v>
      </c>
      <c r="M363" s="235">
        <f>G363*(1+L363/100)</f>
        <v>0</v>
      </c>
      <c r="N363" s="233">
        <v>0</v>
      </c>
      <c r="O363" s="233">
        <f>ROUND(E363*N363,2)</f>
        <v>0</v>
      </c>
      <c r="P363" s="233">
        <v>0</v>
      </c>
      <c r="Q363" s="233">
        <f>ROUND(E363*P363,2)</f>
        <v>0</v>
      </c>
      <c r="R363" s="235"/>
      <c r="S363" s="235" t="s">
        <v>200</v>
      </c>
      <c r="T363" s="236" t="s">
        <v>185</v>
      </c>
      <c r="U363" s="220">
        <v>0</v>
      </c>
      <c r="V363" s="220">
        <f>ROUND(E363*U363,2)</f>
        <v>0</v>
      </c>
      <c r="W363" s="220"/>
      <c r="X363" s="220" t="s">
        <v>217</v>
      </c>
      <c r="Y363" s="220" t="s">
        <v>187</v>
      </c>
      <c r="Z363" s="209"/>
      <c r="AA363" s="209"/>
      <c r="AB363" s="209"/>
      <c r="AC363" s="209"/>
      <c r="AD363" s="209"/>
      <c r="AE363" s="209"/>
      <c r="AF363" s="209"/>
      <c r="AG363" s="209" t="s">
        <v>663</v>
      </c>
      <c r="AH363" s="209"/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209"/>
      <c r="AT363" s="209"/>
      <c r="AU363" s="209"/>
      <c r="AV363" s="209"/>
      <c r="AW363" s="209"/>
      <c r="AX363" s="209"/>
      <c r="AY363" s="209"/>
      <c r="AZ363" s="209"/>
      <c r="BA363" s="209"/>
      <c r="BB363" s="209"/>
      <c r="BC363" s="209"/>
      <c r="BD363" s="209"/>
      <c r="BE363" s="209"/>
      <c r="BF363" s="209"/>
      <c r="BG363" s="209"/>
      <c r="BH363" s="209"/>
    </row>
    <row r="364" spans="1:60" outlineLevel="2" x14ac:dyDescent="0.25">
      <c r="A364" s="216"/>
      <c r="B364" s="217"/>
      <c r="C364" s="246"/>
      <c r="D364" s="241"/>
      <c r="E364" s="241"/>
      <c r="F364" s="241"/>
      <c r="G364" s="241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09"/>
      <c r="AA364" s="209"/>
      <c r="AB364" s="209"/>
      <c r="AC364" s="209"/>
      <c r="AD364" s="209"/>
      <c r="AE364" s="209"/>
      <c r="AF364" s="209"/>
      <c r="AG364" s="209" t="s">
        <v>191</v>
      </c>
      <c r="AH364" s="209"/>
      <c r="AI364" s="209"/>
      <c r="AJ364" s="209"/>
      <c r="AK364" s="209"/>
      <c r="AL364" s="209"/>
      <c r="AM364" s="209"/>
      <c r="AN364" s="209"/>
      <c r="AO364" s="209"/>
      <c r="AP364" s="209"/>
      <c r="AQ364" s="209"/>
      <c r="AR364" s="209"/>
      <c r="AS364" s="209"/>
      <c r="AT364" s="209"/>
      <c r="AU364" s="209"/>
      <c r="AV364" s="209"/>
      <c r="AW364" s="209"/>
      <c r="AX364" s="209"/>
      <c r="AY364" s="209"/>
      <c r="AZ364" s="209"/>
      <c r="BA364" s="209"/>
      <c r="BB364" s="209"/>
      <c r="BC364" s="209"/>
      <c r="BD364" s="209"/>
      <c r="BE364" s="209"/>
      <c r="BF364" s="209"/>
      <c r="BG364" s="209"/>
      <c r="BH364" s="209"/>
    </row>
    <row r="365" spans="1:60" outlineLevel="1" x14ac:dyDescent="0.25">
      <c r="A365" s="230">
        <v>132</v>
      </c>
      <c r="B365" s="231" t="s">
        <v>674</v>
      </c>
      <c r="C365" s="243" t="s">
        <v>675</v>
      </c>
      <c r="D365" s="232" t="s">
        <v>356</v>
      </c>
      <c r="E365" s="233">
        <v>1</v>
      </c>
      <c r="F365" s="234"/>
      <c r="G365" s="235">
        <f>ROUND(E365*F365,2)</f>
        <v>0</v>
      </c>
      <c r="H365" s="234"/>
      <c r="I365" s="235">
        <f>ROUND(E365*H365,2)</f>
        <v>0</v>
      </c>
      <c r="J365" s="234"/>
      <c r="K365" s="235">
        <f>ROUND(E365*J365,2)</f>
        <v>0</v>
      </c>
      <c r="L365" s="235">
        <v>21</v>
      </c>
      <c r="M365" s="235">
        <f>G365*(1+L365/100)</f>
        <v>0</v>
      </c>
      <c r="N365" s="233">
        <v>0</v>
      </c>
      <c r="O365" s="233">
        <f>ROUND(E365*N365,2)</f>
        <v>0</v>
      </c>
      <c r="P365" s="233">
        <v>0</v>
      </c>
      <c r="Q365" s="233">
        <f>ROUND(E365*P365,2)</f>
        <v>0</v>
      </c>
      <c r="R365" s="235"/>
      <c r="S365" s="235" t="s">
        <v>200</v>
      </c>
      <c r="T365" s="236" t="s">
        <v>185</v>
      </c>
      <c r="U365" s="220">
        <v>0</v>
      </c>
      <c r="V365" s="220">
        <f>ROUND(E365*U365,2)</f>
        <v>0</v>
      </c>
      <c r="W365" s="220"/>
      <c r="X365" s="220" t="s">
        <v>217</v>
      </c>
      <c r="Y365" s="220" t="s">
        <v>187</v>
      </c>
      <c r="Z365" s="209"/>
      <c r="AA365" s="209"/>
      <c r="AB365" s="209"/>
      <c r="AC365" s="209"/>
      <c r="AD365" s="209"/>
      <c r="AE365" s="209"/>
      <c r="AF365" s="209"/>
      <c r="AG365" s="209" t="s">
        <v>663</v>
      </c>
      <c r="AH365" s="209"/>
      <c r="AI365" s="209"/>
      <c r="AJ365" s="209"/>
      <c r="AK365" s="209"/>
      <c r="AL365" s="209"/>
      <c r="AM365" s="209"/>
      <c r="AN365" s="209"/>
      <c r="AO365" s="209"/>
      <c r="AP365" s="209"/>
      <c r="AQ365" s="209"/>
      <c r="AR365" s="209"/>
      <c r="AS365" s="209"/>
      <c r="AT365" s="209"/>
      <c r="AU365" s="209"/>
      <c r="AV365" s="209"/>
      <c r="AW365" s="209"/>
      <c r="AX365" s="209"/>
      <c r="AY365" s="209"/>
      <c r="AZ365" s="209"/>
      <c r="BA365" s="209"/>
      <c r="BB365" s="209"/>
      <c r="BC365" s="209"/>
      <c r="BD365" s="209"/>
      <c r="BE365" s="209"/>
      <c r="BF365" s="209"/>
      <c r="BG365" s="209"/>
      <c r="BH365" s="209"/>
    </row>
    <row r="366" spans="1:60" outlineLevel="2" x14ac:dyDescent="0.25">
      <c r="A366" s="216"/>
      <c r="B366" s="217"/>
      <c r="C366" s="246"/>
      <c r="D366" s="241"/>
      <c r="E366" s="241"/>
      <c r="F366" s="241"/>
      <c r="G366" s="241"/>
      <c r="H366" s="220"/>
      <c r="I366" s="220"/>
      <c r="J366" s="220"/>
      <c r="K366" s="220"/>
      <c r="L366" s="220"/>
      <c r="M366" s="220"/>
      <c r="N366" s="219"/>
      <c r="O366" s="219"/>
      <c r="P366" s="219"/>
      <c r="Q366" s="219"/>
      <c r="R366" s="220"/>
      <c r="S366" s="220"/>
      <c r="T366" s="220"/>
      <c r="U366" s="220"/>
      <c r="V366" s="220"/>
      <c r="W366" s="220"/>
      <c r="X366" s="220"/>
      <c r="Y366" s="220"/>
      <c r="Z366" s="209"/>
      <c r="AA366" s="209"/>
      <c r="AB366" s="209"/>
      <c r="AC366" s="209"/>
      <c r="AD366" s="209"/>
      <c r="AE366" s="209"/>
      <c r="AF366" s="209"/>
      <c r="AG366" s="209" t="s">
        <v>191</v>
      </c>
      <c r="AH366" s="209"/>
      <c r="AI366" s="209"/>
      <c r="AJ366" s="209"/>
      <c r="AK366" s="209"/>
      <c r="AL366" s="209"/>
      <c r="AM366" s="209"/>
      <c r="AN366" s="209"/>
      <c r="AO366" s="209"/>
      <c r="AP366" s="209"/>
      <c r="AQ366" s="209"/>
      <c r="AR366" s="209"/>
      <c r="AS366" s="209"/>
      <c r="AT366" s="209"/>
      <c r="AU366" s="209"/>
      <c r="AV366" s="209"/>
      <c r="AW366" s="209"/>
      <c r="AX366" s="209"/>
      <c r="AY366" s="209"/>
      <c r="AZ366" s="209"/>
      <c r="BA366" s="209"/>
      <c r="BB366" s="209"/>
      <c r="BC366" s="209"/>
      <c r="BD366" s="209"/>
      <c r="BE366" s="209"/>
      <c r="BF366" s="209"/>
      <c r="BG366" s="209"/>
      <c r="BH366" s="209"/>
    </row>
    <row r="367" spans="1:60" outlineLevel="1" x14ac:dyDescent="0.25">
      <c r="A367" s="230">
        <v>133</v>
      </c>
      <c r="B367" s="231" t="s">
        <v>676</v>
      </c>
      <c r="C367" s="243" t="s">
        <v>677</v>
      </c>
      <c r="D367" s="232" t="s">
        <v>356</v>
      </c>
      <c r="E367" s="233">
        <v>1</v>
      </c>
      <c r="F367" s="234"/>
      <c r="G367" s="235">
        <f>ROUND(E367*F367,2)</f>
        <v>0</v>
      </c>
      <c r="H367" s="234"/>
      <c r="I367" s="235">
        <f>ROUND(E367*H367,2)</f>
        <v>0</v>
      </c>
      <c r="J367" s="234"/>
      <c r="K367" s="235">
        <f>ROUND(E367*J367,2)</f>
        <v>0</v>
      </c>
      <c r="L367" s="235">
        <v>21</v>
      </c>
      <c r="M367" s="235">
        <f>G367*(1+L367/100)</f>
        <v>0</v>
      </c>
      <c r="N367" s="233">
        <v>0</v>
      </c>
      <c r="O367" s="233">
        <f>ROUND(E367*N367,2)</f>
        <v>0</v>
      </c>
      <c r="P367" s="233">
        <v>0</v>
      </c>
      <c r="Q367" s="233">
        <f>ROUND(E367*P367,2)</f>
        <v>0</v>
      </c>
      <c r="R367" s="235"/>
      <c r="S367" s="235" t="s">
        <v>200</v>
      </c>
      <c r="T367" s="236" t="s">
        <v>185</v>
      </c>
      <c r="U367" s="220">
        <v>0</v>
      </c>
      <c r="V367" s="220">
        <f>ROUND(E367*U367,2)</f>
        <v>0</v>
      </c>
      <c r="W367" s="220"/>
      <c r="X367" s="220" t="s">
        <v>217</v>
      </c>
      <c r="Y367" s="220" t="s">
        <v>187</v>
      </c>
      <c r="Z367" s="209"/>
      <c r="AA367" s="209"/>
      <c r="AB367" s="209"/>
      <c r="AC367" s="209"/>
      <c r="AD367" s="209"/>
      <c r="AE367" s="209"/>
      <c r="AF367" s="209"/>
      <c r="AG367" s="209" t="s">
        <v>663</v>
      </c>
      <c r="AH367" s="209"/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</row>
    <row r="368" spans="1:60" outlineLevel="2" x14ac:dyDescent="0.25">
      <c r="A368" s="216"/>
      <c r="B368" s="217"/>
      <c r="C368" s="246"/>
      <c r="D368" s="241"/>
      <c r="E368" s="241"/>
      <c r="F368" s="241"/>
      <c r="G368" s="241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09"/>
      <c r="AA368" s="209"/>
      <c r="AB368" s="209"/>
      <c r="AC368" s="209"/>
      <c r="AD368" s="209"/>
      <c r="AE368" s="209"/>
      <c r="AF368" s="209"/>
      <c r="AG368" s="209" t="s">
        <v>191</v>
      </c>
      <c r="AH368" s="209"/>
      <c r="AI368" s="209"/>
      <c r="AJ368" s="209"/>
      <c r="AK368" s="209"/>
      <c r="AL368" s="209"/>
      <c r="AM368" s="209"/>
      <c r="AN368" s="209"/>
      <c r="AO368" s="209"/>
      <c r="AP368" s="209"/>
      <c r="AQ368" s="209"/>
      <c r="AR368" s="209"/>
      <c r="AS368" s="209"/>
      <c r="AT368" s="209"/>
      <c r="AU368" s="209"/>
      <c r="AV368" s="209"/>
      <c r="AW368" s="209"/>
      <c r="AX368" s="209"/>
      <c r="AY368" s="209"/>
      <c r="AZ368" s="209"/>
      <c r="BA368" s="209"/>
      <c r="BB368" s="209"/>
      <c r="BC368" s="209"/>
      <c r="BD368" s="209"/>
      <c r="BE368" s="209"/>
      <c r="BF368" s="209"/>
      <c r="BG368" s="209"/>
      <c r="BH368" s="209"/>
    </row>
    <row r="369" spans="1:60" outlineLevel="1" x14ac:dyDescent="0.25">
      <c r="A369" s="230">
        <v>134</v>
      </c>
      <c r="B369" s="231" t="s">
        <v>678</v>
      </c>
      <c r="C369" s="243" t="s">
        <v>679</v>
      </c>
      <c r="D369" s="232" t="s">
        <v>356</v>
      </c>
      <c r="E369" s="233">
        <v>2</v>
      </c>
      <c r="F369" s="234"/>
      <c r="G369" s="235">
        <f>ROUND(E369*F369,2)</f>
        <v>0</v>
      </c>
      <c r="H369" s="234"/>
      <c r="I369" s="235">
        <f>ROUND(E369*H369,2)</f>
        <v>0</v>
      </c>
      <c r="J369" s="234"/>
      <c r="K369" s="235">
        <f>ROUND(E369*J369,2)</f>
        <v>0</v>
      </c>
      <c r="L369" s="235">
        <v>21</v>
      </c>
      <c r="M369" s="235">
        <f>G369*(1+L369/100)</f>
        <v>0</v>
      </c>
      <c r="N369" s="233">
        <v>0</v>
      </c>
      <c r="O369" s="233">
        <f>ROUND(E369*N369,2)</f>
        <v>0</v>
      </c>
      <c r="P369" s="233">
        <v>0</v>
      </c>
      <c r="Q369" s="233">
        <f>ROUND(E369*P369,2)</f>
        <v>0</v>
      </c>
      <c r="R369" s="235"/>
      <c r="S369" s="235" t="s">
        <v>200</v>
      </c>
      <c r="T369" s="236" t="s">
        <v>185</v>
      </c>
      <c r="U369" s="220">
        <v>0</v>
      </c>
      <c r="V369" s="220">
        <f>ROUND(E369*U369,2)</f>
        <v>0</v>
      </c>
      <c r="W369" s="220"/>
      <c r="X369" s="220" t="s">
        <v>217</v>
      </c>
      <c r="Y369" s="220" t="s">
        <v>187</v>
      </c>
      <c r="Z369" s="209"/>
      <c r="AA369" s="209"/>
      <c r="AB369" s="209"/>
      <c r="AC369" s="209"/>
      <c r="AD369" s="209"/>
      <c r="AE369" s="209"/>
      <c r="AF369" s="209"/>
      <c r="AG369" s="209" t="s">
        <v>663</v>
      </c>
      <c r="AH369" s="209"/>
      <c r="AI369" s="209"/>
      <c r="AJ369" s="209"/>
      <c r="AK369" s="209"/>
      <c r="AL369" s="209"/>
      <c r="AM369" s="209"/>
      <c r="AN369" s="209"/>
      <c r="AO369" s="209"/>
      <c r="AP369" s="209"/>
      <c r="AQ369" s="209"/>
      <c r="AR369" s="209"/>
      <c r="AS369" s="209"/>
      <c r="AT369" s="209"/>
      <c r="AU369" s="209"/>
      <c r="AV369" s="209"/>
      <c r="AW369" s="209"/>
      <c r="AX369" s="209"/>
      <c r="AY369" s="209"/>
      <c r="AZ369" s="209"/>
      <c r="BA369" s="209"/>
      <c r="BB369" s="209"/>
      <c r="BC369" s="209"/>
      <c r="BD369" s="209"/>
      <c r="BE369" s="209"/>
      <c r="BF369" s="209"/>
      <c r="BG369" s="209"/>
      <c r="BH369" s="209"/>
    </row>
    <row r="370" spans="1:60" outlineLevel="2" x14ac:dyDescent="0.25">
      <c r="A370" s="216"/>
      <c r="B370" s="217"/>
      <c r="C370" s="246"/>
      <c r="D370" s="241"/>
      <c r="E370" s="241"/>
      <c r="F370" s="241"/>
      <c r="G370" s="241"/>
      <c r="H370" s="220"/>
      <c r="I370" s="220"/>
      <c r="J370" s="220"/>
      <c r="K370" s="220"/>
      <c r="L370" s="220"/>
      <c r="M370" s="220"/>
      <c r="N370" s="219"/>
      <c r="O370" s="219"/>
      <c r="P370" s="219"/>
      <c r="Q370" s="219"/>
      <c r="R370" s="220"/>
      <c r="S370" s="220"/>
      <c r="T370" s="220"/>
      <c r="U370" s="220"/>
      <c r="V370" s="220"/>
      <c r="W370" s="220"/>
      <c r="X370" s="220"/>
      <c r="Y370" s="220"/>
      <c r="Z370" s="209"/>
      <c r="AA370" s="209"/>
      <c r="AB370" s="209"/>
      <c r="AC370" s="209"/>
      <c r="AD370" s="209"/>
      <c r="AE370" s="209"/>
      <c r="AF370" s="209"/>
      <c r="AG370" s="209" t="s">
        <v>191</v>
      </c>
      <c r="AH370" s="209"/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</row>
    <row r="371" spans="1:60" outlineLevel="1" x14ac:dyDescent="0.25">
      <c r="A371" s="230">
        <v>135</v>
      </c>
      <c r="B371" s="231" t="s">
        <v>680</v>
      </c>
      <c r="C371" s="243" t="s">
        <v>681</v>
      </c>
      <c r="D371" s="232" t="s">
        <v>356</v>
      </c>
      <c r="E371" s="233">
        <v>1</v>
      </c>
      <c r="F371" s="234"/>
      <c r="G371" s="235">
        <f>ROUND(E371*F371,2)</f>
        <v>0</v>
      </c>
      <c r="H371" s="234"/>
      <c r="I371" s="235">
        <f>ROUND(E371*H371,2)</f>
        <v>0</v>
      </c>
      <c r="J371" s="234"/>
      <c r="K371" s="235">
        <f>ROUND(E371*J371,2)</f>
        <v>0</v>
      </c>
      <c r="L371" s="235">
        <v>21</v>
      </c>
      <c r="M371" s="235">
        <f>G371*(1+L371/100)</f>
        <v>0</v>
      </c>
      <c r="N371" s="233">
        <v>0</v>
      </c>
      <c r="O371" s="233">
        <f>ROUND(E371*N371,2)</f>
        <v>0</v>
      </c>
      <c r="P371" s="233">
        <v>0</v>
      </c>
      <c r="Q371" s="233">
        <f>ROUND(E371*P371,2)</f>
        <v>0</v>
      </c>
      <c r="R371" s="235"/>
      <c r="S371" s="235" t="s">
        <v>200</v>
      </c>
      <c r="T371" s="236" t="s">
        <v>185</v>
      </c>
      <c r="U371" s="220">
        <v>0</v>
      </c>
      <c r="V371" s="220">
        <f>ROUND(E371*U371,2)</f>
        <v>0</v>
      </c>
      <c r="W371" s="220"/>
      <c r="X371" s="220" t="s">
        <v>217</v>
      </c>
      <c r="Y371" s="220" t="s">
        <v>187</v>
      </c>
      <c r="Z371" s="209"/>
      <c r="AA371" s="209"/>
      <c r="AB371" s="209"/>
      <c r="AC371" s="209"/>
      <c r="AD371" s="209"/>
      <c r="AE371" s="209"/>
      <c r="AF371" s="209"/>
      <c r="AG371" s="209" t="s">
        <v>663</v>
      </c>
      <c r="AH371" s="209"/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</row>
    <row r="372" spans="1:60" outlineLevel="2" x14ac:dyDescent="0.25">
      <c r="A372" s="216"/>
      <c r="B372" s="217"/>
      <c r="C372" s="246"/>
      <c r="D372" s="241"/>
      <c r="E372" s="241"/>
      <c r="F372" s="241"/>
      <c r="G372" s="241"/>
      <c r="H372" s="220"/>
      <c r="I372" s="220"/>
      <c r="J372" s="220"/>
      <c r="K372" s="220"/>
      <c r="L372" s="220"/>
      <c r="M372" s="220"/>
      <c r="N372" s="219"/>
      <c r="O372" s="219"/>
      <c r="P372" s="219"/>
      <c r="Q372" s="219"/>
      <c r="R372" s="220"/>
      <c r="S372" s="220"/>
      <c r="T372" s="220"/>
      <c r="U372" s="220"/>
      <c r="V372" s="220"/>
      <c r="W372" s="220"/>
      <c r="X372" s="220"/>
      <c r="Y372" s="220"/>
      <c r="Z372" s="209"/>
      <c r="AA372" s="209"/>
      <c r="AB372" s="209"/>
      <c r="AC372" s="209"/>
      <c r="AD372" s="209"/>
      <c r="AE372" s="209"/>
      <c r="AF372" s="209"/>
      <c r="AG372" s="209" t="s">
        <v>191</v>
      </c>
      <c r="AH372" s="209"/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</row>
    <row r="373" spans="1:60" outlineLevel="1" x14ac:dyDescent="0.25">
      <c r="A373" s="230">
        <v>136</v>
      </c>
      <c r="B373" s="231" t="s">
        <v>682</v>
      </c>
      <c r="C373" s="243" t="s">
        <v>683</v>
      </c>
      <c r="D373" s="232" t="s">
        <v>356</v>
      </c>
      <c r="E373" s="233">
        <v>1</v>
      </c>
      <c r="F373" s="234"/>
      <c r="G373" s="235">
        <f>ROUND(E373*F373,2)</f>
        <v>0</v>
      </c>
      <c r="H373" s="234"/>
      <c r="I373" s="235">
        <f>ROUND(E373*H373,2)</f>
        <v>0</v>
      </c>
      <c r="J373" s="234"/>
      <c r="K373" s="235">
        <f>ROUND(E373*J373,2)</f>
        <v>0</v>
      </c>
      <c r="L373" s="235">
        <v>21</v>
      </c>
      <c r="M373" s="235">
        <f>G373*(1+L373/100)</f>
        <v>0</v>
      </c>
      <c r="N373" s="233">
        <v>0</v>
      </c>
      <c r="O373" s="233">
        <f>ROUND(E373*N373,2)</f>
        <v>0</v>
      </c>
      <c r="P373" s="233">
        <v>0</v>
      </c>
      <c r="Q373" s="233">
        <f>ROUND(E373*P373,2)</f>
        <v>0</v>
      </c>
      <c r="R373" s="235"/>
      <c r="S373" s="235" t="s">
        <v>200</v>
      </c>
      <c r="T373" s="236" t="s">
        <v>185</v>
      </c>
      <c r="U373" s="220">
        <v>0</v>
      </c>
      <c r="V373" s="220">
        <f>ROUND(E373*U373,2)</f>
        <v>0</v>
      </c>
      <c r="W373" s="220"/>
      <c r="X373" s="220" t="s">
        <v>217</v>
      </c>
      <c r="Y373" s="220" t="s">
        <v>187</v>
      </c>
      <c r="Z373" s="209"/>
      <c r="AA373" s="209"/>
      <c r="AB373" s="209"/>
      <c r="AC373" s="209"/>
      <c r="AD373" s="209"/>
      <c r="AE373" s="209"/>
      <c r="AF373" s="209"/>
      <c r="AG373" s="209" t="s">
        <v>663</v>
      </c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</row>
    <row r="374" spans="1:60" outlineLevel="2" x14ac:dyDescent="0.25">
      <c r="A374" s="216"/>
      <c r="B374" s="217"/>
      <c r="C374" s="246"/>
      <c r="D374" s="241"/>
      <c r="E374" s="241"/>
      <c r="F374" s="241"/>
      <c r="G374" s="241"/>
      <c r="H374" s="220"/>
      <c r="I374" s="220"/>
      <c r="J374" s="220"/>
      <c r="K374" s="220"/>
      <c r="L374" s="220"/>
      <c r="M374" s="220"/>
      <c r="N374" s="219"/>
      <c r="O374" s="219"/>
      <c r="P374" s="219"/>
      <c r="Q374" s="219"/>
      <c r="R374" s="220"/>
      <c r="S374" s="220"/>
      <c r="T374" s="220"/>
      <c r="U374" s="220"/>
      <c r="V374" s="220"/>
      <c r="W374" s="220"/>
      <c r="X374" s="220"/>
      <c r="Y374" s="220"/>
      <c r="Z374" s="209"/>
      <c r="AA374" s="209"/>
      <c r="AB374" s="209"/>
      <c r="AC374" s="209"/>
      <c r="AD374" s="209"/>
      <c r="AE374" s="209"/>
      <c r="AF374" s="209"/>
      <c r="AG374" s="209" t="s">
        <v>191</v>
      </c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</row>
    <row r="375" spans="1:60" outlineLevel="1" x14ac:dyDescent="0.25">
      <c r="A375" s="230">
        <v>137</v>
      </c>
      <c r="B375" s="231" t="s">
        <v>684</v>
      </c>
      <c r="C375" s="243" t="s">
        <v>685</v>
      </c>
      <c r="D375" s="232" t="s">
        <v>356</v>
      </c>
      <c r="E375" s="233">
        <v>1</v>
      </c>
      <c r="F375" s="234"/>
      <c r="G375" s="235">
        <f>ROUND(E375*F375,2)</f>
        <v>0</v>
      </c>
      <c r="H375" s="234"/>
      <c r="I375" s="235">
        <f>ROUND(E375*H375,2)</f>
        <v>0</v>
      </c>
      <c r="J375" s="234"/>
      <c r="K375" s="235">
        <f>ROUND(E375*J375,2)</f>
        <v>0</v>
      </c>
      <c r="L375" s="235">
        <v>21</v>
      </c>
      <c r="M375" s="235">
        <f>G375*(1+L375/100)</f>
        <v>0</v>
      </c>
      <c r="N375" s="233">
        <v>0</v>
      </c>
      <c r="O375" s="233">
        <f>ROUND(E375*N375,2)</f>
        <v>0</v>
      </c>
      <c r="P375" s="233">
        <v>0</v>
      </c>
      <c r="Q375" s="233">
        <f>ROUND(E375*P375,2)</f>
        <v>0</v>
      </c>
      <c r="R375" s="235"/>
      <c r="S375" s="235" t="s">
        <v>200</v>
      </c>
      <c r="T375" s="236" t="s">
        <v>185</v>
      </c>
      <c r="U375" s="220">
        <v>0</v>
      </c>
      <c r="V375" s="220">
        <f>ROUND(E375*U375,2)</f>
        <v>0</v>
      </c>
      <c r="W375" s="220"/>
      <c r="X375" s="220" t="s">
        <v>217</v>
      </c>
      <c r="Y375" s="220" t="s">
        <v>187</v>
      </c>
      <c r="Z375" s="209"/>
      <c r="AA375" s="209"/>
      <c r="AB375" s="209"/>
      <c r="AC375" s="209"/>
      <c r="AD375" s="209"/>
      <c r="AE375" s="209"/>
      <c r="AF375" s="209"/>
      <c r="AG375" s="209" t="s">
        <v>663</v>
      </c>
      <c r="AH375" s="209"/>
      <c r="AI375" s="209"/>
      <c r="AJ375" s="209"/>
      <c r="AK375" s="209"/>
      <c r="AL375" s="209"/>
      <c r="AM375" s="209"/>
      <c r="AN375" s="209"/>
      <c r="AO375" s="209"/>
      <c r="AP375" s="209"/>
      <c r="AQ375" s="209"/>
      <c r="AR375" s="209"/>
      <c r="AS375" s="209"/>
      <c r="AT375" s="209"/>
      <c r="AU375" s="209"/>
      <c r="AV375" s="209"/>
      <c r="AW375" s="209"/>
      <c r="AX375" s="209"/>
      <c r="AY375" s="209"/>
      <c r="AZ375" s="209"/>
      <c r="BA375" s="209"/>
      <c r="BB375" s="209"/>
      <c r="BC375" s="209"/>
      <c r="BD375" s="209"/>
      <c r="BE375" s="209"/>
      <c r="BF375" s="209"/>
      <c r="BG375" s="209"/>
      <c r="BH375" s="209"/>
    </row>
    <row r="376" spans="1:60" outlineLevel="2" x14ac:dyDescent="0.25">
      <c r="A376" s="216"/>
      <c r="B376" s="217"/>
      <c r="C376" s="246"/>
      <c r="D376" s="241"/>
      <c r="E376" s="241"/>
      <c r="F376" s="241"/>
      <c r="G376" s="241"/>
      <c r="H376" s="220"/>
      <c r="I376" s="220"/>
      <c r="J376" s="220"/>
      <c r="K376" s="220"/>
      <c r="L376" s="220"/>
      <c r="M376" s="220"/>
      <c r="N376" s="219"/>
      <c r="O376" s="219"/>
      <c r="P376" s="219"/>
      <c r="Q376" s="219"/>
      <c r="R376" s="220"/>
      <c r="S376" s="220"/>
      <c r="T376" s="220"/>
      <c r="U376" s="220"/>
      <c r="V376" s="220"/>
      <c r="W376" s="220"/>
      <c r="X376" s="220"/>
      <c r="Y376" s="220"/>
      <c r="Z376" s="209"/>
      <c r="AA376" s="209"/>
      <c r="AB376" s="209"/>
      <c r="AC376" s="209"/>
      <c r="AD376" s="209"/>
      <c r="AE376" s="209"/>
      <c r="AF376" s="209"/>
      <c r="AG376" s="209" t="s">
        <v>191</v>
      </c>
      <c r="AH376" s="209"/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209"/>
      <c r="AT376" s="209"/>
      <c r="AU376" s="209"/>
      <c r="AV376" s="209"/>
      <c r="AW376" s="209"/>
      <c r="AX376" s="209"/>
      <c r="AY376" s="209"/>
      <c r="AZ376" s="209"/>
      <c r="BA376" s="209"/>
      <c r="BB376" s="209"/>
      <c r="BC376" s="209"/>
      <c r="BD376" s="209"/>
      <c r="BE376" s="209"/>
      <c r="BF376" s="209"/>
      <c r="BG376" s="209"/>
      <c r="BH376" s="209"/>
    </row>
    <row r="377" spans="1:60" outlineLevel="1" x14ac:dyDescent="0.25">
      <c r="A377" s="230">
        <v>138</v>
      </c>
      <c r="B377" s="231" t="s">
        <v>686</v>
      </c>
      <c r="C377" s="243" t="s">
        <v>687</v>
      </c>
      <c r="D377" s="232" t="s">
        <v>356</v>
      </c>
      <c r="E377" s="233">
        <v>1</v>
      </c>
      <c r="F377" s="234"/>
      <c r="G377" s="235">
        <f>ROUND(E377*F377,2)</f>
        <v>0</v>
      </c>
      <c r="H377" s="234"/>
      <c r="I377" s="235">
        <f>ROUND(E377*H377,2)</f>
        <v>0</v>
      </c>
      <c r="J377" s="234"/>
      <c r="K377" s="235">
        <f>ROUND(E377*J377,2)</f>
        <v>0</v>
      </c>
      <c r="L377" s="235">
        <v>21</v>
      </c>
      <c r="M377" s="235">
        <f>G377*(1+L377/100)</f>
        <v>0</v>
      </c>
      <c r="N377" s="233">
        <v>0</v>
      </c>
      <c r="O377" s="233">
        <f>ROUND(E377*N377,2)</f>
        <v>0</v>
      </c>
      <c r="P377" s="233">
        <v>0</v>
      </c>
      <c r="Q377" s="233">
        <f>ROUND(E377*P377,2)</f>
        <v>0</v>
      </c>
      <c r="R377" s="235"/>
      <c r="S377" s="235" t="s">
        <v>200</v>
      </c>
      <c r="T377" s="236" t="s">
        <v>185</v>
      </c>
      <c r="U377" s="220">
        <v>0</v>
      </c>
      <c r="V377" s="220">
        <f>ROUND(E377*U377,2)</f>
        <v>0</v>
      </c>
      <c r="W377" s="220"/>
      <c r="X377" s="220" t="s">
        <v>217</v>
      </c>
      <c r="Y377" s="220" t="s">
        <v>187</v>
      </c>
      <c r="Z377" s="209"/>
      <c r="AA377" s="209"/>
      <c r="AB377" s="209"/>
      <c r="AC377" s="209"/>
      <c r="AD377" s="209"/>
      <c r="AE377" s="209"/>
      <c r="AF377" s="209"/>
      <c r="AG377" s="209" t="s">
        <v>663</v>
      </c>
      <c r="AH377" s="209"/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209"/>
      <c r="AT377" s="209"/>
      <c r="AU377" s="209"/>
      <c r="AV377" s="209"/>
      <c r="AW377" s="209"/>
      <c r="AX377" s="209"/>
      <c r="AY377" s="209"/>
      <c r="AZ377" s="209"/>
      <c r="BA377" s="209"/>
      <c r="BB377" s="209"/>
      <c r="BC377" s="209"/>
      <c r="BD377" s="209"/>
      <c r="BE377" s="209"/>
      <c r="BF377" s="209"/>
      <c r="BG377" s="209"/>
      <c r="BH377" s="209"/>
    </row>
    <row r="378" spans="1:60" outlineLevel="2" x14ac:dyDescent="0.25">
      <c r="A378" s="216"/>
      <c r="B378" s="217"/>
      <c r="C378" s="246"/>
      <c r="D378" s="241"/>
      <c r="E378" s="241"/>
      <c r="F378" s="241"/>
      <c r="G378" s="241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09"/>
      <c r="AA378" s="209"/>
      <c r="AB378" s="209"/>
      <c r="AC378" s="209"/>
      <c r="AD378" s="209"/>
      <c r="AE378" s="209"/>
      <c r="AF378" s="209"/>
      <c r="AG378" s="209" t="s">
        <v>191</v>
      </c>
      <c r="AH378" s="209"/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209"/>
      <c r="AT378" s="209"/>
      <c r="AU378" s="209"/>
      <c r="AV378" s="209"/>
      <c r="AW378" s="209"/>
      <c r="AX378" s="209"/>
      <c r="AY378" s="209"/>
      <c r="AZ378" s="209"/>
      <c r="BA378" s="209"/>
      <c r="BB378" s="209"/>
      <c r="BC378" s="209"/>
      <c r="BD378" s="209"/>
      <c r="BE378" s="209"/>
      <c r="BF378" s="209"/>
      <c r="BG378" s="209"/>
      <c r="BH378" s="209"/>
    </row>
    <row r="379" spans="1:60" outlineLevel="1" x14ac:dyDescent="0.25">
      <c r="A379" s="230">
        <v>139</v>
      </c>
      <c r="B379" s="231" t="s">
        <v>688</v>
      </c>
      <c r="C379" s="243" t="s">
        <v>689</v>
      </c>
      <c r="D379" s="232" t="s">
        <v>356</v>
      </c>
      <c r="E379" s="233">
        <v>1</v>
      </c>
      <c r="F379" s="234"/>
      <c r="G379" s="235">
        <f>ROUND(E379*F379,2)</f>
        <v>0</v>
      </c>
      <c r="H379" s="234"/>
      <c r="I379" s="235">
        <f>ROUND(E379*H379,2)</f>
        <v>0</v>
      </c>
      <c r="J379" s="234"/>
      <c r="K379" s="235">
        <f>ROUND(E379*J379,2)</f>
        <v>0</v>
      </c>
      <c r="L379" s="235">
        <v>21</v>
      </c>
      <c r="M379" s="235">
        <f>G379*(1+L379/100)</f>
        <v>0</v>
      </c>
      <c r="N379" s="233">
        <v>0</v>
      </c>
      <c r="O379" s="233">
        <f>ROUND(E379*N379,2)</f>
        <v>0</v>
      </c>
      <c r="P379" s="233">
        <v>0</v>
      </c>
      <c r="Q379" s="233">
        <f>ROUND(E379*P379,2)</f>
        <v>0</v>
      </c>
      <c r="R379" s="235"/>
      <c r="S379" s="235" t="s">
        <v>200</v>
      </c>
      <c r="T379" s="236" t="s">
        <v>185</v>
      </c>
      <c r="U379" s="220">
        <v>0</v>
      </c>
      <c r="V379" s="220">
        <f>ROUND(E379*U379,2)</f>
        <v>0</v>
      </c>
      <c r="W379" s="220"/>
      <c r="X379" s="220" t="s">
        <v>307</v>
      </c>
      <c r="Y379" s="220" t="s">
        <v>187</v>
      </c>
      <c r="Z379" s="209"/>
      <c r="AA379" s="209"/>
      <c r="AB379" s="209"/>
      <c r="AC379" s="209"/>
      <c r="AD379" s="209"/>
      <c r="AE379" s="209"/>
      <c r="AF379" s="209"/>
      <c r="AG379" s="209" t="s">
        <v>378</v>
      </c>
      <c r="AH379" s="209"/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209"/>
      <c r="AT379" s="209"/>
      <c r="AU379" s="209"/>
      <c r="AV379" s="209"/>
      <c r="AW379" s="209"/>
      <c r="AX379" s="209"/>
      <c r="AY379" s="209"/>
      <c r="AZ379" s="209"/>
      <c r="BA379" s="209"/>
      <c r="BB379" s="209"/>
      <c r="BC379" s="209"/>
      <c r="BD379" s="209"/>
      <c r="BE379" s="209"/>
      <c r="BF379" s="209"/>
      <c r="BG379" s="209"/>
      <c r="BH379" s="209"/>
    </row>
    <row r="380" spans="1:60" outlineLevel="2" x14ac:dyDescent="0.25">
      <c r="A380" s="216"/>
      <c r="B380" s="217"/>
      <c r="C380" s="246"/>
      <c r="D380" s="241"/>
      <c r="E380" s="241"/>
      <c r="F380" s="241"/>
      <c r="G380" s="241"/>
      <c r="H380" s="220"/>
      <c r="I380" s="220"/>
      <c r="J380" s="220"/>
      <c r="K380" s="220"/>
      <c r="L380" s="220"/>
      <c r="M380" s="220"/>
      <c r="N380" s="219"/>
      <c r="O380" s="219"/>
      <c r="P380" s="219"/>
      <c r="Q380" s="219"/>
      <c r="R380" s="220"/>
      <c r="S380" s="220"/>
      <c r="T380" s="220"/>
      <c r="U380" s="220"/>
      <c r="V380" s="220"/>
      <c r="W380" s="220"/>
      <c r="X380" s="220"/>
      <c r="Y380" s="220"/>
      <c r="Z380" s="209"/>
      <c r="AA380" s="209"/>
      <c r="AB380" s="209"/>
      <c r="AC380" s="209"/>
      <c r="AD380" s="209"/>
      <c r="AE380" s="209"/>
      <c r="AF380" s="209"/>
      <c r="AG380" s="209" t="s">
        <v>191</v>
      </c>
      <c r="AH380" s="209"/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209"/>
      <c r="AT380" s="209"/>
      <c r="AU380" s="209"/>
      <c r="AV380" s="209"/>
      <c r="AW380" s="209"/>
      <c r="AX380" s="209"/>
      <c r="AY380" s="209"/>
      <c r="AZ380" s="209"/>
      <c r="BA380" s="209"/>
      <c r="BB380" s="209"/>
      <c r="BC380" s="209"/>
      <c r="BD380" s="209"/>
      <c r="BE380" s="209"/>
      <c r="BF380" s="209"/>
      <c r="BG380" s="209"/>
      <c r="BH380" s="209"/>
    </row>
    <row r="381" spans="1:60" x14ac:dyDescent="0.25">
      <c r="A381" s="3"/>
      <c r="B381" s="4"/>
      <c r="C381" s="247"/>
      <c r="D381" s="6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AE381">
        <v>12</v>
      </c>
      <c r="AF381">
        <v>21</v>
      </c>
      <c r="AG381" t="s">
        <v>165</v>
      </c>
    </row>
    <row r="382" spans="1:60" x14ac:dyDescent="0.25">
      <c r="A382" s="212"/>
      <c r="B382" s="213" t="s">
        <v>29</v>
      </c>
      <c r="C382" s="248"/>
      <c r="D382" s="214"/>
      <c r="E382" s="215"/>
      <c r="F382" s="215"/>
      <c r="G382" s="229">
        <f>G8+G31+G51+G91+G102+G164+G192+G213+G238+G272+G352</f>
        <v>0</v>
      </c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AE382">
        <f>SUMIF(L7:L380,AE381,G7:G380)</f>
        <v>0</v>
      </c>
      <c r="AF382">
        <f>SUMIF(L7:L380,AF381,G7:G380)</f>
        <v>0</v>
      </c>
      <c r="AG382" t="s">
        <v>210</v>
      </c>
    </row>
    <row r="383" spans="1:60" x14ac:dyDescent="0.25">
      <c r="C383" s="249"/>
      <c r="D383" s="10"/>
      <c r="AG383" t="s">
        <v>211</v>
      </c>
    </row>
    <row r="384" spans="1:60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im+bI0FBeQL99AM9lL5hIFm9U/DL2fA3CCwLxK8RUUDN8wbj31wmEwkpi/irPj+7Fx9cg6blDuYmjN9AbjOXAw==" saltValue="4G0XHFP6E0jvu1DAKfGs9g==" spinCount="100000" sheet="1" formatRows="0"/>
  <mergeCells count="227">
    <mergeCell ref="C372:G372"/>
    <mergeCell ref="C374:G374"/>
    <mergeCell ref="C376:G376"/>
    <mergeCell ref="C378:G378"/>
    <mergeCell ref="C380:G380"/>
    <mergeCell ref="C360:G360"/>
    <mergeCell ref="C362:G362"/>
    <mergeCell ref="C364:G364"/>
    <mergeCell ref="C366:G366"/>
    <mergeCell ref="C368:G368"/>
    <mergeCell ref="C370:G370"/>
    <mergeCell ref="C348:G348"/>
    <mergeCell ref="C350:G350"/>
    <mergeCell ref="C351:G351"/>
    <mergeCell ref="C354:G354"/>
    <mergeCell ref="C356:G356"/>
    <mergeCell ref="C358:G358"/>
    <mergeCell ref="C339:G339"/>
    <mergeCell ref="C341:G341"/>
    <mergeCell ref="C342:G342"/>
    <mergeCell ref="C344:G344"/>
    <mergeCell ref="C345:G345"/>
    <mergeCell ref="C347:G347"/>
    <mergeCell ref="C330:G330"/>
    <mergeCell ref="C331:G331"/>
    <mergeCell ref="C333:G333"/>
    <mergeCell ref="C334:G334"/>
    <mergeCell ref="C336:G336"/>
    <mergeCell ref="C337:G337"/>
    <mergeCell ref="C321:G321"/>
    <mergeCell ref="C322:G322"/>
    <mergeCell ref="C324:G324"/>
    <mergeCell ref="C325:G325"/>
    <mergeCell ref="C327:G327"/>
    <mergeCell ref="C328:G328"/>
    <mergeCell ref="C312:G312"/>
    <mergeCell ref="C313:G313"/>
    <mergeCell ref="C315:G315"/>
    <mergeCell ref="C316:G316"/>
    <mergeCell ref="C318:G318"/>
    <mergeCell ref="C319:G319"/>
    <mergeCell ref="C303:G303"/>
    <mergeCell ref="C304:G304"/>
    <mergeCell ref="C306:G306"/>
    <mergeCell ref="C307:G307"/>
    <mergeCell ref="C309:G309"/>
    <mergeCell ref="C310:G310"/>
    <mergeCell ref="C295:G295"/>
    <mergeCell ref="C296:G296"/>
    <mergeCell ref="C297:G297"/>
    <mergeCell ref="C298:G298"/>
    <mergeCell ref="C300:G300"/>
    <mergeCell ref="C301:G301"/>
    <mergeCell ref="C289:G289"/>
    <mergeCell ref="C290:G290"/>
    <mergeCell ref="C291:G291"/>
    <mergeCell ref="C292:G292"/>
    <mergeCell ref="C293:G293"/>
    <mergeCell ref="C294:G294"/>
    <mergeCell ref="C282:G282"/>
    <mergeCell ref="C283:G283"/>
    <mergeCell ref="C284:G284"/>
    <mergeCell ref="C285:G285"/>
    <mergeCell ref="C287:G287"/>
    <mergeCell ref="C288:G288"/>
    <mergeCell ref="C276:G276"/>
    <mergeCell ref="C277:G277"/>
    <mergeCell ref="C278:G278"/>
    <mergeCell ref="C279:G279"/>
    <mergeCell ref="C280:G280"/>
    <mergeCell ref="C281:G281"/>
    <mergeCell ref="C266:G266"/>
    <mergeCell ref="C268:G268"/>
    <mergeCell ref="C269:G269"/>
    <mergeCell ref="C271:G271"/>
    <mergeCell ref="C274:G274"/>
    <mergeCell ref="C275:G275"/>
    <mergeCell ref="C257:G257"/>
    <mergeCell ref="C259:G259"/>
    <mergeCell ref="C260:G260"/>
    <mergeCell ref="C262:G262"/>
    <mergeCell ref="C263:G263"/>
    <mergeCell ref="C265:G265"/>
    <mergeCell ref="C246:G246"/>
    <mergeCell ref="C248:G248"/>
    <mergeCell ref="C250:G250"/>
    <mergeCell ref="C252:G252"/>
    <mergeCell ref="C254:G254"/>
    <mergeCell ref="C256:G256"/>
    <mergeCell ref="C234:G234"/>
    <mergeCell ref="C236:G236"/>
    <mergeCell ref="C237:G237"/>
    <mergeCell ref="C240:G240"/>
    <mergeCell ref="C242:G242"/>
    <mergeCell ref="C244:G244"/>
    <mergeCell ref="C225:G225"/>
    <mergeCell ref="C227:G227"/>
    <mergeCell ref="C228:G228"/>
    <mergeCell ref="C230:G230"/>
    <mergeCell ref="C231:G231"/>
    <mergeCell ref="C233:G233"/>
    <mergeCell ref="C216:G216"/>
    <mergeCell ref="C218:G218"/>
    <mergeCell ref="C219:G219"/>
    <mergeCell ref="C221:G221"/>
    <mergeCell ref="C222:G222"/>
    <mergeCell ref="C224:G224"/>
    <mergeCell ref="C206:G206"/>
    <mergeCell ref="C207:G207"/>
    <mergeCell ref="C209:G209"/>
    <mergeCell ref="C210:G210"/>
    <mergeCell ref="C212:G212"/>
    <mergeCell ref="C215:G215"/>
    <mergeCell ref="C197:G197"/>
    <mergeCell ref="C198:G198"/>
    <mergeCell ref="C200:G200"/>
    <mergeCell ref="C201:G201"/>
    <mergeCell ref="C203:G203"/>
    <mergeCell ref="C204:G204"/>
    <mergeCell ref="C187:G187"/>
    <mergeCell ref="C188:G188"/>
    <mergeCell ref="C190:G190"/>
    <mergeCell ref="C191:G191"/>
    <mergeCell ref="C194:G194"/>
    <mergeCell ref="C195:G195"/>
    <mergeCell ref="C178:G178"/>
    <mergeCell ref="C179:G179"/>
    <mergeCell ref="C181:G181"/>
    <mergeCell ref="C182:G182"/>
    <mergeCell ref="C184:G184"/>
    <mergeCell ref="C185:G185"/>
    <mergeCell ref="C169:G169"/>
    <mergeCell ref="C170:G170"/>
    <mergeCell ref="C172:G172"/>
    <mergeCell ref="C173:G173"/>
    <mergeCell ref="C175:G175"/>
    <mergeCell ref="C176:G176"/>
    <mergeCell ref="C157:G157"/>
    <mergeCell ref="C159:G159"/>
    <mergeCell ref="C161:G161"/>
    <mergeCell ref="C163:G163"/>
    <mergeCell ref="C166:G166"/>
    <mergeCell ref="C167:G167"/>
    <mergeCell ref="C146:G146"/>
    <mergeCell ref="C148:G148"/>
    <mergeCell ref="C150:G150"/>
    <mergeCell ref="C152:G152"/>
    <mergeCell ref="C154:G154"/>
    <mergeCell ref="C155:G155"/>
    <mergeCell ref="C134:G134"/>
    <mergeCell ref="C136:G136"/>
    <mergeCell ref="C138:G138"/>
    <mergeCell ref="C140:G140"/>
    <mergeCell ref="C142:G142"/>
    <mergeCell ref="C144:G144"/>
    <mergeCell ref="C122:G122"/>
    <mergeCell ref="C124:G124"/>
    <mergeCell ref="C126:G126"/>
    <mergeCell ref="C128:G128"/>
    <mergeCell ref="C130:G130"/>
    <mergeCell ref="C132:G132"/>
    <mergeCell ref="C110:G110"/>
    <mergeCell ref="C112:G112"/>
    <mergeCell ref="C114:G114"/>
    <mergeCell ref="C116:G116"/>
    <mergeCell ref="C118:G118"/>
    <mergeCell ref="C120:G120"/>
    <mergeCell ref="C97:G97"/>
    <mergeCell ref="C99:G99"/>
    <mergeCell ref="C101:G101"/>
    <mergeCell ref="C104:G104"/>
    <mergeCell ref="C106:G106"/>
    <mergeCell ref="C108:G108"/>
    <mergeCell ref="C86:G86"/>
    <mergeCell ref="C87:G87"/>
    <mergeCell ref="C89:G89"/>
    <mergeCell ref="C90:G90"/>
    <mergeCell ref="C93:G93"/>
    <mergeCell ref="C95:G95"/>
    <mergeCell ref="C77:G77"/>
    <mergeCell ref="C78:G78"/>
    <mergeCell ref="C80:G80"/>
    <mergeCell ref="C81:G81"/>
    <mergeCell ref="C83:G83"/>
    <mergeCell ref="C84:G84"/>
    <mergeCell ref="C68:G68"/>
    <mergeCell ref="C69:G69"/>
    <mergeCell ref="C71:G71"/>
    <mergeCell ref="C72:G72"/>
    <mergeCell ref="C74:G74"/>
    <mergeCell ref="C75:G75"/>
    <mergeCell ref="C59:G59"/>
    <mergeCell ref="C60:G60"/>
    <mergeCell ref="C62:G62"/>
    <mergeCell ref="C63:G63"/>
    <mergeCell ref="C65:G65"/>
    <mergeCell ref="C66:G66"/>
    <mergeCell ref="C48:G48"/>
    <mergeCell ref="C50:G50"/>
    <mergeCell ref="C53:G53"/>
    <mergeCell ref="C54:G54"/>
    <mergeCell ref="C56:G56"/>
    <mergeCell ref="C57:G57"/>
    <mergeCell ref="C38:G38"/>
    <mergeCell ref="C40:G40"/>
    <mergeCell ref="C42:G42"/>
    <mergeCell ref="C44:G44"/>
    <mergeCell ref="C45:G45"/>
    <mergeCell ref="C47:G47"/>
    <mergeCell ref="C26:G26"/>
    <mergeCell ref="C28:G28"/>
    <mergeCell ref="C30:G30"/>
    <mergeCell ref="C33:G33"/>
    <mergeCell ref="C34:G34"/>
    <mergeCell ref="C36:G36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9DEBE-CDBF-4378-9338-CCA4B8EAF12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53</v>
      </c>
      <c r="C4" s="201" t="s">
        <v>54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108</v>
      </c>
      <c r="C8" s="242" t="s">
        <v>109</v>
      </c>
      <c r="D8" s="225"/>
      <c r="E8" s="226"/>
      <c r="F8" s="227"/>
      <c r="G8" s="227">
        <f>SUMIF(AG9:AG10,"&lt;&gt;NOR",G9:G10)</f>
        <v>0</v>
      </c>
      <c r="H8" s="227"/>
      <c r="I8" s="227">
        <f>SUM(I9:I10)</f>
        <v>0</v>
      </c>
      <c r="J8" s="227"/>
      <c r="K8" s="227">
        <f>SUM(K9:K10)</f>
        <v>0</v>
      </c>
      <c r="L8" s="227"/>
      <c r="M8" s="227">
        <f>SUM(M9:M10)</f>
        <v>0</v>
      </c>
      <c r="N8" s="226"/>
      <c r="O8" s="226">
        <f>SUM(O9:O10)</f>
        <v>0</v>
      </c>
      <c r="P8" s="226"/>
      <c r="Q8" s="226">
        <f>SUM(Q9:Q10)</f>
        <v>0</v>
      </c>
      <c r="R8" s="227"/>
      <c r="S8" s="227"/>
      <c r="T8" s="228"/>
      <c r="U8" s="222"/>
      <c r="V8" s="222">
        <f>SUM(V9:V10)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691</v>
      </c>
      <c r="C9" s="243" t="s">
        <v>692</v>
      </c>
      <c r="D9" s="232" t="s">
        <v>366</v>
      </c>
      <c r="E9" s="233">
        <v>14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191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x14ac:dyDescent="0.25">
      <c r="A11" s="223" t="s">
        <v>179</v>
      </c>
      <c r="B11" s="224" t="s">
        <v>110</v>
      </c>
      <c r="C11" s="242" t="s">
        <v>90</v>
      </c>
      <c r="D11" s="225"/>
      <c r="E11" s="226"/>
      <c r="F11" s="227"/>
      <c r="G11" s="227">
        <f>SUMIF(AG12:AG17,"&lt;&gt;NOR",G12:G17)</f>
        <v>0</v>
      </c>
      <c r="H11" s="227"/>
      <c r="I11" s="227">
        <f>SUM(I12:I17)</f>
        <v>0</v>
      </c>
      <c r="J11" s="227"/>
      <c r="K11" s="227">
        <f>SUM(K12:K17)</f>
        <v>0</v>
      </c>
      <c r="L11" s="227"/>
      <c r="M11" s="227">
        <f>SUM(M12:M17)</f>
        <v>0</v>
      </c>
      <c r="N11" s="226"/>
      <c r="O11" s="226">
        <f>SUM(O12:O17)</f>
        <v>0</v>
      </c>
      <c r="P11" s="226"/>
      <c r="Q11" s="226">
        <f>SUM(Q12:Q17)</f>
        <v>0</v>
      </c>
      <c r="R11" s="227"/>
      <c r="S11" s="227"/>
      <c r="T11" s="228"/>
      <c r="U11" s="222"/>
      <c r="V11" s="222">
        <f>SUM(V12:V17)</f>
        <v>0</v>
      </c>
      <c r="W11" s="222"/>
      <c r="X11" s="222"/>
      <c r="Y11" s="222"/>
      <c r="AG11" t="s">
        <v>180</v>
      </c>
    </row>
    <row r="12" spans="1:60" outlineLevel="1" x14ac:dyDescent="0.25">
      <c r="A12" s="230">
        <v>2</v>
      </c>
      <c r="B12" s="231" t="s">
        <v>693</v>
      </c>
      <c r="C12" s="243" t="s">
        <v>694</v>
      </c>
      <c r="D12" s="232" t="s">
        <v>356</v>
      </c>
      <c r="E12" s="233">
        <v>80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200</v>
      </c>
      <c r="T12" s="236" t="s">
        <v>185</v>
      </c>
      <c r="U12" s="220">
        <v>0</v>
      </c>
      <c r="V12" s="220">
        <f>ROUND(E12*U12,2)</f>
        <v>0</v>
      </c>
      <c r="W12" s="220"/>
      <c r="X12" s="220" t="s">
        <v>217</v>
      </c>
      <c r="Y12" s="220" t="s">
        <v>187</v>
      </c>
      <c r="Z12" s="209"/>
      <c r="AA12" s="209"/>
      <c r="AB12" s="209"/>
      <c r="AC12" s="209"/>
      <c r="AD12" s="209"/>
      <c r="AE12" s="209"/>
      <c r="AF12" s="209"/>
      <c r="AG12" s="209" t="s">
        <v>357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46"/>
      <c r="D13" s="241"/>
      <c r="E13" s="241"/>
      <c r="F13" s="241"/>
      <c r="G13" s="241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191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30">
        <v>3</v>
      </c>
      <c r="B14" s="231" t="s">
        <v>695</v>
      </c>
      <c r="C14" s="243" t="s">
        <v>696</v>
      </c>
      <c r="D14" s="232" t="s">
        <v>277</v>
      </c>
      <c r="E14" s="233">
        <v>160</v>
      </c>
      <c r="F14" s="234"/>
      <c r="G14" s="235">
        <f>ROUND(E14*F14,2)</f>
        <v>0</v>
      </c>
      <c r="H14" s="234"/>
      <c r="I14" s="235">
        <f>ROUND(E14*H14,2)</f>
        <v>0</v>
      </c>
      <c r="J14" s="234"/>
      <c r="K14" s="235">
        <f>ROUND(E14*J14,2)</f>
        <v>0</v>
      </c>
      <c r="L14" s="235">
        <v>21</v>
      </c>
      <c r="M14" s="235">
        <f>G14*(1+L14/100)</f>
        <v>0</v>
      </c>
      <c r="N14" s="233">
        <v>0</v>
      </c>
      <c r="O14" s="233">
        <f>ROUND(E14*N14,2)</f>
        <v>0</v>
      </c>
      <c r="P14" s="233">
        <v>0</v>
      </c>
      <c r="Q14" s="233">
        <f>ROUND(E14*P14,2)</f>
        <v>0</v>
      </c>
      <c r="R14" s="235"/>
      <c r="S14" s="235" t="s">
        <v>200</v>
      </c>
      <c r="T14" s="236" t="s">
        <v>185</v>
      </c>
      <c r="U14" s="220">
        <v>0</v>
      </c>
      <c r="V14" s="220">
        <f>ROUND(E14*U14,2)</f>
        <v>0</v>
      </c>
      <c r="W14" s="220"/>
      <c r="X14" s="220" t="s">
        <v>217</v>
      </c>
      <c r="Y14" s="220" t="s">
        <v>187</v>
      </c>
      <c r="Z14" s="209"/>
      <c r="AA14" s="209"/>
      <c r="AB14" s="209"/>
      <c r="AC14" s="209"/>
      <c r="AD14" s="209"/>
      <c r="AE14" s="209"/>
      <c r="AF14" s="209"/>
      <c r="AG14" s="209" t="s">
        <v>357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2" x14ac:dyDescent="0.25">
      <c r="A15" s="216"/>
      <c r="B15" s="217"/>
      <c r="C15" s="246"/>
      <c r="D15" s="241"/>
      <c r="E15" s="241"/>
      <c r="F15" s="241"/>
      <c r="G15" s="241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191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30">
        <v>4</v>
      </c>
      <c r="B16" s="231" t="s">
        <v>697</v>
      </c>
      <c r="C16" s="243" t="s">
        <v>698</v>
      </c>
      <c r="D16" s="232" t="s">
        <v>277</v>
      </c>
      <c r="E16" s="233">
        <v>166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5"/>
      <c r="S16" s="235" t="s">
        <v>200</v>
      </c>
      <c r="T16" s="236" t="s">
        <v>185</v>
      </c>
      <c r="U16" s="220">
        <v>0</v>
      </c>
      <c r="V16" s="220">
        <f>ROUND(E16*U16,2)</f>
        <v>0</v>
      </c>
      <c r="W16" s="220"/>
      <c r="X16" s="220" t="s">
        <v>217</v>
      </c>
      <c r="Y16" s="220" t="s">
        <v>187</v>
      </c>
      <c r="Z16" s="209"/>
      <c r="AA16" s="209"/>
      <c r="AB16" s="209"/>
      <c r="AC16" s="209"/>
      <c r="AD16" s="209"/>
      <c r="AE16" s="209"/>
      <c r="AF16" s="209"/>
      <c r="AG16" s="209" t="s">
        <v>357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6"/>
      <c r="D17" s="241"/>
      <c r="E17" s="241"/>
      <c r="F17" s="241"/>
      <c r="G17" s="241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191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x14ac:dyDescent="0.25">
      <c r="A18" s="223" t="s">
        <v>179</v>
      </c>
      <c r="B18" s="224" t="s">
        <v>115</v>
      </c>
      <c r="C18" s="242" t="s">
        <v>116</v>
      </c>
      <c r="D18" s="225"/>
      <c r="E18" s="226"/>
      <c r="F18" s="227"/>
      <c r="G18" s="227">
        <f>SUMIF(AG19:AG28,"&lt;&gt;NOR",G19:G28)</f>
        <v>0</v>
      </c>
      <c r="H18" s="227"/>
      <c r="I18" s="227">
        <f>SUM(I19:I28)</f>
        <v>0</v>
      </c>
      <c r="J18" s="227"/>
      <c r="K18" s="227">
        <f>SUM(K19:K28)</f>
        <v>0</v>
      </c>
      <c r="L18" s="227"/>
      <c r="M18" s="227">
        <f>SUM(M19:M28)</f>
        <v>0</v>
      </c>
      <c r="N18" s="226"/>
      <c r="O18" s="226">
        <f>SUM(O19:O28)</f>
        <v>0</v>
      </c>
      <c r="P18" s="226"/>
      <c r="Q18" s="226">
        <f>SUM(Q19:Q28)</f>
        <v>0</v>
      </c>
      <c r="R18" s="227"/>
      <c r="S18" s="227"/>
      <c r="T18" s="228"/>
      <c r="U18" s="222"/>
      <c r="V18" s="222">
        <f>SUM(V19:V28)</f>
        <v>0</v>
      </c>
      <c r="W18" s="222"/>
      <c r="X18" s="222"/>
      <c r="Y18" s="222"/>
      <c r="AG18" t="s">
        <v>180</v>
      </c>
    </row>
    <row r="19" spans="1:60" outlineLevel="1" x14ac:dyDescent="0.25">
      <c r="A19" s="230">
        <v>5</v>
      </c>
      <c r="B19" s="231" t="s">
        <v>699</v>
      </c>
      <c r="C19" s="243" t="s">
        <v>700</v>
      </c>
      <c r="D19" s="232" t="s">
        <v>277</v>
      </c>
      <c r="E19" s="233">
        <v>22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200</v>
      </c>
      <c r="T19" s="236" t="s">
        <v>185</v>
      </c>
      <c r="U19" s="220">
        <v>0</v>
      </c>
      <c r="V19" s="220">
        <f>ROUND(E19*U19,2)</f>
        <v>0</v>
      </c>
      <c r="W19" s="220"/>
      <c r="X19" s="220" t="s">
        <v>217</v>
      </c>
      <c r="Y19" s="220" t="s">
        <v>187</v>
      </c>
      <c r="Z19" s="209"/>
      <c r="AA19" s="209"/>
      <c r="AB19" s="209"/>
      <c r="AC19" s="209"/>
      <c r="AD19" s="209"/>
      <c r="AE19" s="209"/>
      <c r="AF19" s="209"/>
      <c r="AG19" s="209" t="s">
        <v>701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6"/>
      <c r="D20" s="241"/>
      <c r="E20" s="241"/>
      <c r="F20" s="241"/>
      <c r="G20" s="241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191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0">
        <v>6</v>
      </c>
      <c r="B21" s="231" t="s">
        <v>702</v>
      </c>
      <c r="C21" s="243" t="s">
        <v>703</v>
      </c>
      <c r="D21" s="232" t="s">
        <v>277</v>
      </c>
      <c r="E21" s="233">
        <v>30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217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701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6"/>
      <c r="D22" s="241"/>
      <c r="E22" s="241"/>
      <c r="F22" s="241"/>
      <c r="G22" s="241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191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7</v>
      </c>
      <c r="B23" s="231" t="s">
        <v>704</v>
      </c>
      <c r="C23" s="243" t="s">
        <v>705</v>
      </c>
      <c r="D23" s="232" t="s">
        <v>277</v>
      </c>
      <c r="E23" s="233">
        <v>28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/>
      <c r="S23" s="235" t="s">
        <v>200</v>
      </c>
      <c r="T23" s="236" t="s">
        <v>185</v>
      </c>
      <c r="U23" s="220">
        <v>0</v>
      </c>
      <c r="V23" s="220">
        <f>ROUND(E23*U23,2)</f>
        <v>0</v>
      </c>
      <c r="W23" s="220"/>
      <c r="X23" s="220" t="s">
        <v>217</v>
      </c>
      <c r="Y23" s="220" t="s">
        <v>187</v>
      </c>
      <c r="Z23" s="209"/>
      <c r="AA23" s="209"/>
      <c r="AB23" s="209"/>
      <c r="AC23" s="209"/>
      <c r="AD23" s="209"/>
      <c r="AE23" s="209"/>
      <c r="AF23" s="209"/>
      <c r="AG23" s="209" t="s">
        <v>701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6"/>
      <c r="D24" s="241"/>
      <c r="E24" s="241"/>
      <c r="F24" s="241"/>
      <c r="G24" s="241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191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30">
        <v>8</v>
      </c>
      <c r="B25" s="231" t="s">
        <v>706</v>
      </c>
      <c r="C25" s="243" t="s">
        <v>707</v>
      </c>
      <c r="D25" s="232" t="s">
        <v>277</v>
      </c>
      <c r="E25" s="233">
        <v>2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200</v>
      </c>
      <c r="T25" s="236" t="s">
        <v>185</v>
      </c>
      <c r="U25" s="220">
        <v>0</v>
      </c>
      <c r="V25" s="220">
        <f>ROUND(E25*U25,2)</f>
        <v>0</v>
      </c>
      <c r="W25" s="220"/>
      <c r="X25" s="220" t="s">
        <v>217</v>
      </c>
      <c r="Y25" s="220" t="s">
        <v>187</v>
      </c>
      <c r="Z25" s="209"/>
      <c r="AA25" s="209"/>
      <c r="AB25" s="209"/>
      <c r="AC25" s="209"/>
      <c r="AD25" s="209"/>
      <c r="AE25" s="209"/>
      <c r="AF25" s="209"/>
      <c r="AG25" s="209" t="s">
        <v>701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9</v>
      </c>
      <c r="B27" s="231" t="s">
        <v>708</v>
      </c>
      <c r="C27" s="243" t="s">
        <v>399</v>
      </c>
      <c r="D27" s="232" t="s">
        <v>277</v>
      </c>
      <c r="E27" s="233">
        <v>127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307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378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191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x14ac:dyDescent="0.25">
      <c r="A29" s="223" t="s">
        <v>179</v>
      </c>
      <c r="B29" s="224" t="s">
        <v>117</v>
      </c>
      <c r="C29" s="242" t="s">
        <v>118</v>
      </c>
      <c r="D29" s="225"/>
      <c r="E29" s="226"/>
      <c r="F29" s="227"/>
      <c r="G29" s="227">
        <f>SUMIF(AG30:AG66,"&lt;&gt;NOR",G30:G66)</f>
        <v>0</v>
      </c>
      <c r="H29" s="227"/>
      <c r="I29" s="227">
        <f>SUM(I30:I66)</f>
        <v>0</v>
      </c>
      <c r="J29" s="227"/>
      <c r="K29" s="227">
        <f>SUM(K30:K66)</f>
        <v>0</v>
      </c>
      <c r="L29" s="227"/>
      <c r="M29" s="227">
        <f>SUM(M30:M66)</f>
        <v>0</v>
      </c>
      <c r="N29" s="226"/>
      <c r="O29" s="226">
        <f>SUM(O30:O66)</f>
        <v>0</v>
      </c>
      <c r="P29" s="226"/>
      <c r="Q29" s="226">
        <f>SUM(Q30:Q66)</f>
        <v>0</v>
      </c>
      <c r="R29" s="227"/>
      <c r="S29" s="227"/>
      <c r="T29" s="228"/>
      <c r="U29" s="222"/>
      <c r="V29" s="222">
        <f>SUM(V30:V66)</f>
        <v>0</v>
      </c>
      <c r="W29" s="222"/>
      <c r="X29" s="222"/>
      <c r="Y29" s="222"/>
      <c r="AG29" t="s">
        <v>180</v>
      </c>
    </row>
    <row r="30" spans="1:60" outlineLevel="1" x14ac:dyDescent="0.25">
      <c r="A30" s="230">
        <v>10</v>
      </c>
      <c r="B30" s="231" t="s">
        <v>709</v>
      </c>
      <c r="C30" s="243" t="s">
        <v>710</v>
      </c>
      <c r="D30" s="232" t="s">
        <v>277</v>
      </c>
      <c r="E30" s="233">
        <v>2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/>
      <c r="S30" s="235" t="s">
        <v>200</v>
      </c>
      <c r="T30" s="236" t="s">
        <v>185</v>
      </c>
      <c r="U30" s="220">
        <v>0</v>
      </c>
      <c r="V30" s="220">
        <f>ROUND(E30*U30,2)</f>
        <v>0</v>
      </c>
      <c r="W30" s="220"/>
      <c r="X30" s="220" t="s">
        <v>217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701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44" t="s">
        <v>711</v>
      </c>
      <c r="D31" s="238"/>
      <c r="E31" s="238"/>
      <c r="F31" s="238"/>
      <c r="G31" s="238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190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2" x14ac:dyDescent="0.25">
      <c r="A32" s="216"/>
      <c r="B32" s="217"/>
      <c r="C32" s="245"/>
      <c r="D32" s="240"/>
      <c r="E32" s="240"/>
      <c r="F32" s="240"/>
      <c r="G32" s="24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191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30">
        <v>11</v>
      </c>
      <c r="B33" s="231" t="s">
        <v>712</v>
      </c>
      <c r="C33" s="243" t="s">
        <v>713</v>
      </c>
      <c r="D33" s="232" t="s">
        <v>277</v>
      </c>
      <c r="E33" s="233">
        <v>90</v>
      </c>
      <c r="F33" s="234"/>
      <c r="G33" s="235">
        <f>ROUND(E33*F33,2)</f>
        <v>0</v>
      </c>
      <c r="H33" s="234"/>
      <c r="I33" s="235">
        <f>ROUND(E33*H33,2)</f>
        <v>0</v>
      </c>
      <c r="J33" s="234"/>
      <c r="K33" s="235">
        <f>ROUND(E33*J33,2)</f>
        <v>0</v>
      </c>
      <c r="L33" s="235">
        <v>21</v>
      </c>
      <c r="M33" s="235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5"/>
      <c r="S33" s="235" t="s">
        <v>200</v>
      </c>
      <c r="T33" s="236" t="s">
        <v>185</v>
      </c>
      <c r="U33" s="220">
        <v>0</v>
      </c>
      <c r="V33" s="220">
        <f>ROUND(E33*U33,2)</f>
        <v>0</v>
      </c>
      <c r="W33" s="220"/>
      <c r="X33" s="220" t="s">
        <v>217</v>
      </c>
      <c r="Y33" s="220" t="s">
        <v>187</v>
      </c>
      <c r="Z33" s="209"/>
      <c r="AA33" s="209"/>
      <c r="AB33" s="209"/>
      <c r="AC33" s="209"/>
      <c r="AD33" s="209"/>
      <c r="AE33" s="209"/>
      <c r="AF33" s="209"/>
      <c r="AG33" s="209" t="s">
        <v>701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4" t="s">
        <v>714</v>
      </c>
      <c r="D34" s="238"/>
      <c r="E34" s="238"/>
      <c r="F34" s="238"/>
      <c r="G34" s="238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190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2" x14ac:dyDescent="0.25">
      <c r="A35" s="216"/>
      <c r="B35" s="217"/>
      <c r="C35" s="245"/>
      <c r="D35" s="240"/>
      <c r="E35" s="240"/>
      <c r="F35" s="240"/>
      <c r="G35" s="24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191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30">
        <v>12</v>
      </c>
      <c r="B36" s="231" t="s">
        <v>715</v>
      </c>
      <c r="C36" s="243" t="s">
        <v>716</v>
      </c>
      <c r="D36" s="232" t="s">
        <v>277</v>
      </c>
      <c r="E36" s="233">
        <v>58</v>
      </c>
      <c r="F36" s="234"/>
      <c r="G36" s="235">
        <f>ROUND(E36*F36,2)</f>
        <v>0</v>
      </c>
      <c r="H36" s="234"/>
      <c r="I36" s="235">
        <f>ROUND(E36*H36,2)</f>
        <v>0</v>
      </c>
      <c r="J36" s="234"/>
      <c r="K36" s="235">
        <f>ROUND(E36*J36,2)</f>
        <v>0</v>
      </c>
      <c r="L36" s="235">
        <v>21</v>
      </c>
      <c r="M36" s="235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5"/>
      <c r="S36" s="235" t="s">
        <v>200</v>
      </c>
      <c r="T36" s="236" t="s">
        <v>185</v>
      </c>
      <c r="U36" s="220">
        <v>0</v>
      </c>
      <c r="V36" s="220">
        <f>ROUND(E36*U36,2)</f>
        <v>0</v>
      </c>
      <c r="W36" s="220"/>
      <c r="X36" s="220" t="s">
        <v>217</v>
      </c>
      <c r="Y36" s="220" t="s">
        <v>187</v>
      </c>
      <c r="Z36" s="209"/>
      <c r="AA36" s="209"/>
      <c r="AB36" s="209"/>
      <c r="AC36" s="209"/>
      <c r="AD36" s="209"/>
      <c r="AE36" s="209"/>
      <c r="AF36" s="209"/>
      <c r="AG36" s="209" t="s">
        <v>701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44" t="s">
        <v>717</v>
      </c>
      <c r="D37" s="238"/>
      <c r="E37" s="238"/>
      <c r="F37" s="238"/>
      <c r="G37" s="238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190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5"/>
      <c r="D38" s="240"/>
      <c r="E38" s="240"/>
      <c r="F38" s="240"/>
      <c r="G38" s="24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13</v>
      </c>
      <c r="B39" s="231" t="s">
        <v>718</v>
      </c>
      <c r="C39" s="243" t="s">
        <v>719</v>
      </c>
      <c r="D39" s="232" t="s">
        <v>277</v>
      </c>
      <c r="E39" s="233">
        <v>6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217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701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4" t="s">
        <v>720</v>
      </c>
      <c r="D40" s="238"/>
      <c r="E40" s="238"/>
      <c r="F40" s="238"/>
      <c r="G40" s="238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190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45"/>
      <c r="D41" s="240"/>
      <c r="E41" s="240"/>
      <c r="F41" s="240"/>
      <c r="G41" s="24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191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30">
        <v>14</v>
      </c>
      <c r="B42" s="231" t="s">
        <v>721</v>
      </c>
      <c r="C42" s="243" t="s">
        <v>722</v>
      </c>
      <c r="D42" s="232" t="s">
        <v>277</v>
      </c>
      <c r="E42" s="233">
        <v>7</v>
      </c>
      <c r="F42" s="234"/>
      <c r="G42" s="235">
        <f>ROUND(E42*F42,2)</f>
        <v>0</v>
      </c>
      <c r="H42" s="234"/>
      <c r="I42" s="235">
        <f>ROUND(E42*H42,2)</f>
        <v>0</v>
      </c>
      <c r="J42" s="234"/>
      <c r="K42" s="235">
        <f>ROUND(E42*J42,2)</f>
        <v>0</v>
      </c>
      <c r="L42" s="235">
        <v>21</v>
      </c>
      <c r="M42" s="235">
        <f>G42*(1+L42/100)</f>
        <v>0</v>
      </c>
      <c r="N42" s="233">
        <v>0</v>
      </c>
      <c r="O42" s="233">
        <f>ROUND(E42*N42,2)</f>
        <v>0</v>
      </c>
      <c r="P42" s="233">
        <v>0</v>
      </c>
      <c r="Q42" s="233">
        <f>ROUND(E42*P42,2)</f>
        <v>0</v>
      </c>
      <c r="R42" s="235"/>
      <c r="S42" s="235" t="s">
        <v>200</v>
      </c>
      <c r="T42" s="236" t="s">
        <v>185</v>
      </c>
      <c r="U42" s="220">
        <v>0</v>
      </c>
      <c r="V42" s="220">
        <f>ROUND(E42*U42,2)</f>
        <v>0</v>
      </c>
      <c r="W42" s="220"/>
      <c r="X42" s="220" t="s">
        <v>217</v>
      </c>
      <c r="Y42" s="220" t="s">
        <v>187</v>
      </c>
      <c r="Z42" s="209"/>
      <c r="AA42" s="209"/>
      <c r="AB42" s="209"/>
      <c r="AC42" s="209"/>
      <c r="AD42" s="209"/>
      <c r="AE42" s="209"/>
      <c r="AF42" s="209"/>
      <c r="AG42" s="209" t="s">
        <v>701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2" x14ac:dyDescent="0.25">
      <c r="A43" s="216"/>
      <c r="B43" s="217"/>
      <c r="C43" s="244" t="s">
        <v>723</v>
      </c>
      <c r="D43" s="238"/>
      <c r="E43" s="238"/>
      <c r="F43" s="238"/>
      <c r="G43" s="238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190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5"/>
      <c r="D44" s="240"/>
      <c r="E44" s="240"/>
      <c r="F44" s="240"/>
      <c r="G44" s="24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191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0">
        <v>15</v>
      </c>
      <c r="B45" s="231" t="s">
        <v>724</v>
      </c>
      <c r="C45" s="243" t="s">
        <v>722</v>
      </c>
      <c r="D45" s="232" t="s">
        <v>277</v>
      </c>
      <c r="E45" s="233">
        <v>5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/>
      <c r="S45" s="235" t="s">
        <v>200</v>
      </c>
      <c r="T45" s="236" t="s">
        <v>185</v>
      </c>
      <c r="U45" s="220">
        <v>0</v>
      </c>
      <c r="V45" s="220">
        <f>ROUND(E45*U45,2)</f>
        <v>0</v>
      </c>
      <c r="W45" s="220"/>
      <c r="X45" s="220" t="s">
        <v>217</v>
      </c>
      <c r="Y45" s="220" t="s">
        <v>187</v>
      </c>
      <c r="Z45" s="209"/>
      <c r="AA45" s="209"/>
      <c r="AB45" s="209"/>
      <c r="AC45" s="209"/>
      <c r="AD45" s="209"/>
      <c r="AE45" s="209"/>
      <c r="AF45" s="209"/>
      <c r="AG45" s="209" t="s">
        <v>701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44" t="s">
        <v>723</v>
      </c>
      <c r="D46" s="238"/>
      <c r="E46" s="238"/>
      <c r="F46" s="238"/>
      <c r="G46" s="238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190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45"/>
      <c r="D47" s="240"/>
      <c r="E47" s="240"/>
      <c r="F47" s="240"/>
      <c r="G47" s="24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191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1" x14ac:dyDescent="0.25">
      <c r="A48" s="230">
        <v>16</v>
      </c>
      <c r="B48" s="231" t="s">
        <v>725</v>
      </c>
      <c r="C48" s="243" t="s">
        <v>726</v>
      </c>
      <c r="D48" s="232" t="s">
        <v>277</v>
      </c>
      <c r="E48" s="233">
        <v>2</v>
      </c>
      <c r="F48" s="234"/>
      <c r="G48" s="235">
        <f>ROUND(E48*F48,2)</f>
        <v>0</v>
      </c>
      <c r="H48" s="234"/>
      <c r="I48" s="235">
        <f>ROUND(E48*H48,2)</f>
        <v>0</v>
      </c>
      <c r="J48" s="234"/>
      <c r="K48" s="235">
        <f>ROUND(E48*J48,2)</f>
        <v>0</v>
      </c>
      <c r="L48" s="235">
        <v>21</v>
      </c>
      <c r="M48" s="235">
        <f>G48*(1+L48/100)</f>
        <v>0</v>
      </c>
      <c r="N48" s="233">
        <v>0</v>
      </c>
      <c r="O48" s="233">
        <f>ROUND(E48*N48,2)</f>
        <v>0</v>
      </c>
      <c r="P48" s="233">
        <v>0</v>
      </c>
      <c r="Q48" s="233">
        <f>ROUND(E48*P48,2)</f>
        <v>0</v>
      </c>
      <c r="R48" s="235"/>
      <c r="S48" s="235" t="s">
        <v>200</v>
      </c>
      <c r="T48" s="236" t="s">
        <v>185</v>
      </c>
      <c r="U48" s="220">
        <v>0</v>
      </c>
      <c r="V48" s="220">
        <f>ROUND(E48*U48,2)</f>
        <v>0</v>
      </c>
      <c r="W48" s="220"/>
      <c r="X48" s="220" t="s">
        <v>217</v>
      </c>
      <c r="Y48" s="220" t="s">
        <v>187</v>
      </c>
      <c r="Z48" s="209"/>
      <c r="AA48" s="209"/>
      <c r="AB48" s="209"/>
      <c r="AC48" s="209"/>
      <c r="AD48" s="209"/>
      <c r="AE48" s="209"/>
      <c r="AF48" s="209"/>
      <c r="AG48" s="209" t="s">
        <v>701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2" x14ac:dyDescent="0.25">
      <c r="A49" s="216"/>
      <c r="B49" s="217"/>
      <c r="C49" s="244" t="s">
        <v>727</v>
      </c>
      <c r="D49" s="238"/>
      <c r="E49" s="238"/>
      <c r="F49" s="238"/>
      <c r="G49" s="238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190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5"/>
      <c r="D50" s="240"/>
      <c r="E50" s="240"/>
      <c r="F50" s="240"/>
      <c r="G50" s="24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191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0">
        <v>17</v>
      </c>
      <c r="B51" s="231" t="s">
        <v>728</v>
      </c>
      <c r="C51" s="243" t="s">
        <v>729</v>
      </c>
      <c r="D51" s="232" t="s">
        <v>277</v>
      </c>
      <c r="E51" s="233">
        <v>166</v>
      </c>
      <c r="F51" s="234"/>
      <c r="G51" s="235">
        <f>ROUND(E51*F51,2)</f>
        <v>0</v>
      </c>
      <c r="H51" s="234"/>
      <c r="I51" s="235">
        <f>ROUND(E51*H51,2)</f>
        <v>0</v>
      </c>
      <c r="J51" s="234"/>
      <c r="K51" s="235">
        <f>ROUND(E51*J51,2)</f>
        <v>0</v>
      </c>
      <c r="L51" s="235">
        <v>21</v>
      </c>
      <c r="M51" s="235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5"/>
      <c r="S51" s="235" t="s">
        <v>200</v>
      </c>
      <c r="T51" s="236" t="s">
        <v>185</v>
      </c>
      <c r="U51" s="220">
        <v>0</v>
      </c>
      <c r="V51" s="220">
        <f>ROUND(E51*U51,2)</f>
        <v>0</v>
      </c>
      <c r="W51" s="220"/>
      <c r="X51" s="220" t="s">
        <v>217</v>
      </c>
      <c r="Y51" s="220" t="s">
        <v>187</v>
      </c>
      <c r="Z51" s="209"/>
      <c r="AA51" s="209"/>
      <c r="AB51" s="209"/>
      <c r="AC51" s="209"/>
      <c r="AD51" s="209"/>
      <c r="AE51" s="209"/>
      <c r="AF51" s="209"/>
      <c r="AG51" s="209" t="s">
        <v>701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6"/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191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0">
        <v>18</v>
      </c>
      <c r="B53" s="231" t="s">
        <v>730</v>
      </c>
      <c r="C53" s="243" t="s">
        <v>731</v>
      </c>
      <c r="D53" s="232" t="s">
        <v>277</v>
      </c>
      <c r="E53" s="233">
        <v>37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5"/>
      <c r="S53" s="235" t="s">
        <v>200</v>
      </c>
      <c r="T53" s="236" t="s">
        <v>185</v>
      </c>
      <c r="U53" s="220">
        <v>0</v>
      </c>
      <c r="V53" s="220">
        <f>ROUND(E53*U53,2)</f>
        <v>0</v>
      </c>
      <c r="W53" s="220"/>
      <c r="X53" s="220" t="s">
        <v>217</v>
      </c>
      <c r="Y53" s="220" t="s">
        <v>187</v>
      </c>
      <c r="Z53" s="209"/>
      <c r="AA53" s="209"/>
      <c r="AB53" s="209"/>
      <c r="AC53" s="209"/>
      <c r="AD53" s="209"/>
      <c r="AE53" s="209"/>
      <c r="AF53" s="209"/>
      <c r="AG53" s="209" t="s">
        <v>701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6"/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191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19</v>
      </c>
      <c r="B55" s="231" t="s">
        <v>732</v>
      </c>
      <c r="C55" s="243" t="s">
        <v>733</v>
      </c>
      <c r="D55" s="232" t="s">
        <v>277</v>
      </c>
      <c r="E55" s="233">
        <v>160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200</v>
      </c>
      <c r="T55" s="236" t="s">
        <v>185</v>
      </c>
      <c r="U55" s="220">
        <v>0</v>
      </c>
      <c r="V55" s="220">
        <f>ROUND(E55*U55,2)</f>
        <v>0</v>
      </c>
      <c r="W55" s="220"/>
      <c r="X55" s="220" t="s">
        <v>217</v>
      </c>
      <c r="Y55" s="220" t="s">
        <v>187</v>
      </c>
      <c r="Z55" s="209"/>
      <c r="AA55" s="209"/>
      <c r="AB55" s="209"/>
      <c r="AC55" s="209"/>
      <c r="AD55" s="209"/>
      <c r="AE55" s="209"/>
      <c r="AF55" s="209"/>
      <c r="AG55" s="209" t="s">
        <v>701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6"/>
      <c r="D56" s="241"/>
      <c r="E56" s="241"/>
      <c r="F56" s="241"/>
      <c r="G56" s="241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191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30">
        <v>20</v>
      </c>
      <c r="B57" s="231" t="s">
        <v>734</v>
      </c>
      <c r="C57" s="243" t="s">
        <v>735</v>
      </c>
      <c r="D57" s="232" t="s">
        <v>356</v>
      </c>
      <c r="E57" s="233">
        <v>80</v>
      </c>
      <c r="F57" s="234"/>
      <c r="G57" s="235">
        <f>ROUND(E57*F57,2)</f>
        <v>0</v>
      </c>
      <c r="H57" s="234"/>
      <c r="I57" s="235">
        <f>ROUND(E57*H57,2)</f>
        <v>0</v>
      </c>
      <c r="J57" s="234"/>
      <c r="K57" s="235">
        <f>ROUND(E57*J57,2)</f>
        <v>0</v>
      </c>
      <c r="L57" s="235">
        <v>21</v>
      </c>
      <c r="M57" s="235">
        <f>G57*(1+L57/100)</f>
        <v>0</v>
      </c>
      <c r="N57" s="233">
        <v>0</v>
      </c>
      <c r="O57" s="233">
        <f>ROUND(E57*N57,2)</f>
        <v>0</v>
      </c>
      <c r="P57" s="233">
        <v>0</v>
      </c>
      <c r="Q57" s="233">
        <f>ROUND(E57*P57,2)</f>
        <v>0</v>
      </c>
      <c r="R57" s="235"/>
      <c r="S57" s="235" t="s">
        <v>200</v>
      </c>
      <c r="T57" s="236" t="s">
        <v>185</v>
      </c>
      <c r="U57" s="220">
        <v>0</v>
      </c>
      <c r="V57" s="220">
        <f>ROUND(E57*U57,2)</f>
        <v>0</v>
      </c>
      <c r="W57" s="220"/>
      <c r="X57" s="220" t="s">
        <v>217</v>
      </c>
      <c r="Y57" s="220" t="s">
        <v>187</v>
      </c>
      <c r="Z57" s="209"/>
      <c r="AA57" s="209"/>
      <c r="AB57" s="209"/>
      <c r="AC57" s="209"/>
      <c r="AD57" s="209"/>
      <c r="AE57" s="209"/>
      <c r="AF57" s="209"/>
      <c r="AG57" s="209" t="s">
        <v>701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2" x14ac:dyDescent="0.25">
      <c r="A58" s="216"/>
      <c r="B58" s="217"/>
      <c r="C58" s="246"/>
      <c r="D58" s="241"/>
      <c r="E58" s="241"/>
      <c r="F58" s="241"/>
      <c r="G58" s="241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191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30">
        <v>21</v>
      </c>
      <c r="B59" s="231" t="s">
        <v>736</v>
      </c>
      <c r="C59" s="243" t="s">
        <v>737</v>
      </c>
      <c r="D59" s="232" t="s">
        <v>277</v>
      </c>
      <c r="E59" s="233">
        <v>44</v>
      </c>
      <c r="F59" s="234"/>
      <c r="G59" s="235">
        <f>ROUND(E59*F59,2)</f>
        <v>0</v>
      </c>
      <c r="H59" s="234"/>
      <c r="I59" s="235">
        <f>ROUND(E59*H59,2)</f>
        <v>0</v>
      </c>
      <c r="J59" s="234"/>
      <c r="K59" s="235">
        <f>ROUND(E59*J59,2)</f>
        <v>0</v>
      </c>
      <c r="L59" s="235">
        <v>21</v>
      </c>
      <c r="M59" s="235">
        <f>G59*(1+L59/100)</f>
        <v>0</v>
      </c>
      <c r="N59" s="233">
        <v>0</v>
      </c>
      <c r="O59" s="233">
        <f>ROUND(E59*N59,2)</f>
        <v>0</v>
      </c>
      <c r="P59" s="233">
        <v>0</v>
      </c>
      <c r="Q59" s="233">
        <f>ROUND(E59*P59,2)</f>
        <v>0</v>
      </c>
      <c r="R59" s="235"/>
      <c r="S59" s="235" t="s">
        <v>200</v>
      </c>
      <c r="T59" s="236" t="s">
        <v>185</v>
      </c>
      <c r="U59" s="220">
        <v>0</v>
      </c>
      <c r="V59" s="220">
        <f>ROUND(E59*U59,2)</f>
        <v>0</v>
      </c>
      <c r="W59" s="220"/>
      <c r="X59" s="220" t="s">
        <v>217</v>
      </c>
      <c r="Y59" s="220" t="s">
        <v>187</v>
      </c>
      <c r="Z59" s="209"/>
      <c r="AA59" s="209"/>
      <c r="AB59" s="209"/>
      <c r="AC59" s="209"/>
      <c r="AD59" s="209"/>
      <c r="AE59" s="209"/>
      <c r="AF59" s="209"/>
      <c r="AG59" s="209" t="s">
        <v>701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6"/>
      <c r="D60" s="241"/>
      <c r="E60" s="241"/>
      <c r="F60" s="241"/>
      <c r="G60" s="241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191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0">
        <v>22</v>
      </c>
      <c r="B61" s="231" t="s">
        <v>738</v>
      </c>
      <c r="C61" s="243" t="s">
        <v>739</v>
      </c>
      <c r="D61" s="232" t="s">
        <v>277</v>
      </c>
      <c r="E61" s="233">
        <v>193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200</v>
      </c>
      <c r="T61" s="236" t="s">
        <v>185</v>
      </c>
      <c r="U61" s="220">
        <v>0</v>
      </c>
      <c r="V61" s="220">
        <f>ROUND(E61*U61,2)</f>
        <v>0</v>
      </c>
      <c r="W61" s="220"/>
      <c r="X61" s="220" t="s">
        <v>217</v>
      </c>
      <c r="Y61" s="220" t="s">
        <v>187</v>
      </c>
      <c r="Z61" s="209"/>
      <c r="AA61" s="209"/>
      <c r="AB61" s="209"/>
      <c r="AC61" s="209"/>
      <c r="AD61" s="209"/>
      <c r="AE61" s="209"/>
      <c r="AF61" s="209"/>
      <c r="AG61" s="209" t="s">
        <v>701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6"/>
      <c r="D62" s="241"/>
      <c r="E62" s="241"/>
      <c r="F62" s="241"/>
      <c r="G62" s="241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191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30">
        <v>23</v>
      </c>
      <c r="B63" s="231" t="s">
        <v>740</v>
      </c>
      <c r="C63" s="243" t="s">
        <v>741</v>
      </c>
      <c r="D63" s="232" t="s">
        <v>356</v>
      </c>
      <c r="E63" s="233">
        <v>1</v>
      </c>
      <c r="F63" s="234"/>
      <c r="G63" s="235">
        <f>ROUND(E63*F63,2)</f>
        <v>0</v>
      </c>
      <c r="H63" s="234"/>
      <c r="I63" s="235">
        <f>ROUND(E63*H63,2)</f>
        <v>0</v>
      </c>
      <c r="J63" s="234"/>
      <c r="K63" s="235">
        <f>ROUND(E63*J63,2)</f>
        <v>0</v>
      </c>
      <c r="L63" s="235">
        <v>21</v>
      </c>
      <c r="M63" s="235">
        <f>G63*(1+L63/100)</f>
        <v>0</v>
      </c>
      <c r="N63" s="233">
        <v>0</v>
      </c>
      <c r="O63" s="233">
        <f>ROUND(E63*N63,2)</f>
        <v>0</v>
      </c>
      <c r="P63" s="233">
        <v>0</v>
      </c>
      <c r="Q63" s="233">
        <f>ROUND(E63*P63,2)</f>
        <v>0</v>
      </c>
      <c r="R63" s="235"/>
      <c r="S63" s="235" t="s">
        <v>200</v>
      </c>
      <c r="T63" s="236" t="s">
        <v>185</v>
      </c>
      <c r="U63" s="220">
        <v>0</v>
      </c>
      <c r="V63" s="220">
        <f>ROUND(E63*U63,2)</f>
        <v>0</v>
      </c>
      <c r="W63" s="220"/>
      <c r="X63" s="220" t="s">
        <v>217</v>
      </c>
      <c r="Y63" s="220" t="s">
        <v>187</v>
      </c>
      <c r="Z63" s="209"/>
      <c r="AA63" s="209"/>
      <c r="AB63" s="209"/>
      <c r="AC63" s="209"/>
      <c r="AD63" s="209"/>
      <c r="AE63" s="209"/>
      <c r="AF63" s="209"/>
      <c r="AG63" s="209" t="s">
        <v>701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46"/>
      <c r="D64" s="241"/>
      <c r="E64" s="241"/>
      <c r="F64" s="241"/>
      <c r="G64" s="241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191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30">
        <v>24</v>
      </c>
      <c r="B65" s="231" t="s">
        <v>742</v>
      </c>
      <c r="C65" s="243" t="s">
        <v>743</v>
      </c>
      <c r="D65" s="232" t="s">
        <v>277</v>
      </c>
      <c r="E65" s="233">
        <v>127</v>
      </c>
      <c r="F65" s="234"/>
      <c r="G65" s="235">
        <f>ROUND(E65*F65,2)</f>
        <v>0</v>
      </c>
      <c r="H65" s="234"/>
      <c r="I65" s="235">
        <f>ROUND(E65*H65,2)</f>
        <v>0</v>
      </c>
      <c r="J65" s="234"/>
      <c r="K65" s="235">
        <f>ROUND(E65*J65,2)</f>
        <v>0</v>
      </c>
      <c r="L65" s="235">
        <v>21</v>
      </c>
      <c r="M65" s="235">
        <f>G65*(1+L65/100)</f>
        <v>0</v>
      </c>
      <c r="N65" s="233">
        <v>0</v>
      </c>
      <c r="O65" s="233">
        <f>ROUND(E65*N65,2)</f>
        <v>0</v>
      </c>
      <c r="P65" s="233">
        <v>0</v>
      </c>
      <c r="Q65" s="233">
        <f>ROUND(E65*P65,2)</f>
        <v>0</v>
      </c>
      <c r="R65" s="235"/>
      <c r="S65" s="235" t="s">
        <v>200</v>
      </c>
      <c r="T65" s="236" t="s">
        <v>185</v>
      </c>
      <c r="U65" s="220">
        <v>0</v>
      </c>
      <c r="V65" s="220">
        <f>ROUND(E65*U65,2)</f>
        <v>0</v>
      </c>
      <c r="W65" s="220"/>
      <c r="X65" s="220" t="s">
        <v>307</v>
      </c>
      <c r="Y65" s="220" t="s">
        <v>187</v>
      </c>
      <c r="Z65" s="209"/>
      <c r="AA65" s="209"/>
      <c r="AB65" s="209"/>
      <c r="AC65" s="209"/>
      <c r="AD65" s="209"/>
      <c r="AE65" s="209"/>
      <c r="AF65" s="209"/>
      <c r="AG65" s="209" t="s">
        <v>378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46"/>
      <c r="D66" s="241"/>
      <c r="E66" s="241"/>
      <c r="F66" s="241"/>
      <c r="G66" s="241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191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x14ac:dyDescent="0.25">
      <c r="A67" s="3"/>
      <c r="B67" s="4"/>
      <c r="C67" s="247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12</v>
      </c>
      <c r="AF67">
        <v>21</v>
      </c>
      <c r="AG67" t="s">
        <v>165</v>
      </c>
    </row>
    <row r="68" spans="1:60" x14ac:dyDescent="0.25">
      <c r="A68" s="212"/>
      <c r="B68" s="213" t="s">
        <v>29</v>
      </c>
      <c r="C68" s="248"/>
      <c r="D68" s="214"/>
      <c r="E68" s="215"/>
      <c r="F68" s="215"/>
      <c r="G68" s="229">
        <f>G8+G11+G18+G29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210</v>
      </c>
    </row>
    <row r="69" spans="1:60" x14ac:dyDescent="0.25">
      <c r="C69" s="249"/>
      <c r="D69" s="10"/>
      <c r="AG69" t="s">
        <v>211</v>
      </c>
    </row>
    <row r="70" spans="1:60" x14ac:dyDescent="0.25">
      <c r="D70" s="10"/>
    </row>
    <row r="71" spans="1:60" x14ac:dyDescent="0.25">
      <c r="D71" s="10"/>
    </row>
    <row r="72" spans="1:60" x14ac:dyDescent="0.25">
      <c r="D72" s="10"/>
    </row>
    <row r="73" spans="1:60" x14ac:dyDescent="0.25">
      <c r="D73" s="10"/>
    </row>
    <row r="74" spans="1:60" x14ac:dyDescent="0.25">
      <c r="D74" s="10"/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ynbmbjse6VnkLjvDv0/aZCUHYCTOVHAV/ttDLBtB4UNHfUI7cjngkl0OCxmV22Lq1BWUnJAds++FlxHOJC++CA==" saltValue="PZWwwg6DJsB8sm+clHoXPQ==" spinCount="100000" sheet="1" formatRows="0"/>
  <mergeCells count="35">
    <mergeCell ref="C58:G58"/>
    <mergeCell ref="C60:G60"/>
    <mergeCell ref="C62:G62"/>
    <mergeCell ref="C64:G64"/>
    <mergeCell ref="C66:G66"/>
    <mergeCell ref="C47:G47"/>
    <mergeCell ref="C49:G49"/>
    <mergeCell ref="C50:G50"/>
    <mergeCell ref="C52:G52"/>
    <mergeCell ref="C54:G54"/>
    <mergeCell ref="C56:G56"/>
    <mergeCell ref="C38:G38"/>
    <mergeCell ref="C40:G40"/>
    <mergeCell ref="C41:G41"/>
    <mergeCell ref="C43:G43"/>
    <mergeCell ref="C44:G44"/>
    <mergeCell ref="C46:G46"/>
    <mergeCell ref="C28:G28"/>
    <mergeCell ref="C31:G31"/>
    <mergeCell ref="C32:G32"/>
    <mergeCell ref="C34:G34"/>
    <mergeCell ref="C35:G35"/>
    <mergeCell ref="C37:G37"/>
    <mergeCell ref="C15:G15"/>
    <mergeCell ref="C17:G17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97257-B41F-41B0-989E-02735C35E04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55</v>
      </c>
      <c r="C4" s="201" t="s">
        <v>56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111</v>
      </c>
      <c r="C8" s="242" t="s">
        <v>90</v>
      </c>
      <c r="D8" s="225"/>
      <c r="E8" s="226"/>
      <c r="F8" s="227"/>
      <c r="G8" s="227">
        <f>SUMIF(AG9:AG14,"&lt;&gt;NOR",G9:G14)</f>
        <v>0</v>
      </c>
      <c r="H8" s="227"/>
      <c r="I8" s="227">
        <f>SUM(I9:I14)</f>
        <v>0</v>
      </c>
      <c r="J8" s="227"/>
      <c r="K8" s="227">
        <f>SUM(K9:K14)</f>
        <v>0</v>
      </c>
      <c r="L8" s="227"/>
      <c r="M8" s="227">
        <f>SUM(M9:M14)</f>
        <v>0</v>
      </c>
      <c r="N8" s="226"/>
      <c r="O8" s="226">
        <f>SUM(O9:O14)</f>
        <v>0</v>
      </c>
      <c r="P8" s="226"/>
      <c r="Q8" s="226">
        <f>SUM(Q9:Q14)</f>
        <v>0</v>
      </c>
      <c r="R8" s="227"/>
      <c r="S8" s="227"/>
      <c r="T8" s="228"/>
      <c r="U8" s="222"/>
      <c r="V8" s="222">
        <f>SUM(V9:V14)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744</v>
      </c>
      <c r="C9" s="243" t="s">
        <v>745</v>
      </c>
      <c r="D9" s="232" t="s">
        <v>356</v>
      </c>
      <c r="E9" s="233">
        <v>12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191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0">
        <v>2</v>
      </c>
      <c r="B11" s="231" t="s">
        <v>746</v>
      </c>
      <c r="C11" s="243" t="s">
        <v>696</v>
      </c>
      <c r="D11" s="232" t="s">
        <v>277</v>
      </c>
      <c r="E11" s="233">
        <v>66</v>
      </c>
      <c r="F11" s="234"/>
      <c r="G11" s="235">
        <f>ROUND(E11*F11,2)</f>
        <v>0</v>
      </c>
      <c r="H11" s="234"/>
      <c r="I11" s="235">
        <f>ROUND(E11*H11,2)</f>
        <v>0</v>
      </c>
      <c r="J11" s="234"/>
      <c r="K11" s="235">
        <f>ROUND(E11*J11,2)</f>
        <v>0</v>
      </c>
      <c r="L11" s="235">
        <v>21</v>
      </c>
      <c r="M11" s="235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5"/>
      <c r="S11" s="235" t="s">
        <v>200</v>
      </c>
      <c r="T11" s="236" t="s">
        <v>185</v>
      </c>
      <c r="U11" s="220">
        <v>0</v>
      </c>
      <c r="V11" s="220">
        <f>ROUND(E11*U11,2)</f>
        <v>0</v>
      </c>
      <c r="W11" s="220"/>
      <c r="X11" s="220" t="s">
        <v>217</v>
      </c>
      <c r="Y11" s="220" t="s">
        <v>187</v>
      </c>
      <c r="Z11" s="209"/>
      <c r="AA11" s="209"/>
      <c r="AB11" s="209"/>
      <c r="AC11" s="209"/>
      <c r="AD11" s="209"/>
      <c r="AE11" s="209"/>
      <c r="AF11" s="209"/>
      <c r="AG11" s="209" t="s">
        <v>357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46"/>
      <c r="D12" s="241"/>
      <c r="E12" s="241"/>
      <c r="F12" s="241"/>
      <c r="G12" s="241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191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30">
        <v>3</v>
      </c>
      <c r="B13" s="231" t="s">
        <v>747</v>
      </c>
      <c r="C13" s="243" t="s">
        <v>698</v>
      </c>
      <c r="D13" s="232" t="s">
        <v>277</v>
      </c>
      <c r="E13" s="233">
        <v>44</v>
      </c>
      <c r="F13" s="234"/>
      <c r="G13" s="235">
        <f>ROUND(E13*F13,2)</f>
        <v>0</v>
      </c>
      <c r="H13" s="234"/>
      <c r="I13" s="235">
        <f>ROUND(E13*H13,2)</f>
        <v>0</v>
      </c>
      <c r="J13" s="234"/>
      <c r="K13" s="235">
        <f>ROUND(E13*J13,2)</f>
        <v>0</v>
      </c>
      <c r="L13" s="235">
        <v>21</v>
      </c>
      <c r="M13" s="235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5"/>
      <c r="S13" s="235" t="s">
        <v>200</v>
      </c>
      <c r="T13" s="236" t="s">
        <v>185</v>
      </c>
      <c r="U13" s="220">
        <v>0</v>
      </c>
      <c r="V13" s="220">
        <f>ROUND(E13*U13,2)</f>
        <v>0</v>
      </c>
      <c r="W13" s="220"/>
      <c r="X13" s="220" t="s">
        <v>217</v>
      </c>
      <c r="Y13" s="220" t="s">
        <v>187</v>
      </c>
      <c r="Z13" s="209"/>
      <c r="AA13" s="209"/>
      <c r="AB13" s="209"/>
      <c r="AC13" s="209"/>
      <c r="AD13" s="209"/>
      <c r="AE13" s="209"/>
      <c r="AF13" s="209"/>
      <c r="AG13" s="209" t="s">
        <v>357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6"/>
      <c r="D14" s="241"/>
      <c r="E14" s="241"/>
      <c r="F14" s="241"/>
      <c r="G14" s="241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x14ac:dyDescent="0.25">
      <c r="A15" s="223" t="s">
        <v>179</v>
      </c>
      <c r="B15" s="224" t="s">
        <v>115</v>
      </c>
      <c r="C15" s="242" t="s">
        <v>116</v>
      </c>
      <c r="D15" s="225"/>
      <c r="E15" s="226"/>
      <c r="F15" s="227"/>
      <c r="G15" s="227">
        <f>SUMIF(AG16:AG19,"&lt;&gt;NOR",G16:G19)</f>
        <v>0</v>
      </c>
      <c r="H15" s="227"/>
      <c r="I15" s="227">
        <f>SUM(I16:I19)</f>
        <v>0</v>
      </c>
      <c r="J15" s="227"/>
      <c r="K15" s="227">
        <f>SUM(K16:K19)</f>
        <v>0</v>
      </c>
      <c r="L15" s="227"/>
      <c r="M15" s="227">
        <f>SUM(M16:M19)</f>
        <v>0</v>
      </c>
      <c r="N15" s="226"/>
      <c r="O15" s="226">
        <f>SUM(O16:O19)</f>
        <v>0</v>
      </c>
      <c r="P15" s="226"/>
      <c r="Q15" s="226">
        <f>SUM(Q16:Q19)</f>
        <v>0</v>
      </c>
      <c r="R15" s="227"/>
      <c r="S15" s="227"/>
      <c r="T15" s="228"/>
      <c r="U15" s="222"/>
      <c r="V15" s="222">
        <f>SUM(V16:V19)</f>
        <v>0</v>
      </c>
      <c r="W15" s="222"/>
      <c r="X15" s="222"/>
      <c r="Y15" s="222"/>
      <c r="AG15" t="s">
        <v>180</v>
      </c>
    </row>
    <row r="16" spans="1:60" outlineLevel="1" x14ac:dyDescent="0.25">
      <c r="A16" s="230">
        <v>4</v>
      </c>
      <c r="B16" s="231" t="s">
        <v>748</v>
      </c>
      <c r="C16" s="243" t="s">
        <v>464</v>
      </c>
      <c r="D16" s="232" t="s">
        <v>277</v>
      </c>
      <c r="E16" s="233">
        <v>8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5"/>
      <c r="S16" s="235" t="s">
        <v>200</v>
      </c>
      <c r="T16" s="236" t="s">
        <v>185</v>
      </c>
      <c r="U16" s="220">
        <v>0</v>
      </c>
      <c r="V16" s="220">
        <f>ROUND(E16*U16,2)</f>
        <v>0</v>
      </c>
      <c r="W16" s="220"/>
      <c r="X16" s="220" t="s">
        <v>217</v>
      </c>
      <c r="Y16" s="220" t="s">
        <v>187</v>
      </c>
      <c r="Z16" s="209"/>
      <c r="AA16" s="209"/>
      <c r="AB16" s="209"/>
      <c r="AC16" s="209"/>
      <c r="AD16" s="209"/>
      <c r="AE16" s="209"/>
      <c r="AF16" s="209"/>
      <c r="AG16" s="209" t="s">
        <v>701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6"/>
      <c r="D17" s="241"/>
      <c r="E17" s="241"/>
      <c r="F17" s="241"/>
      <c r="G17" s="241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191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0">
        <v>5</v>
      </c>
      <c r="B18" s="231" t="s">
        <v>749</v>
      </c>
      <c r="C18" s="243" t="s">
        <v>399</v>
      </c>
      <c r="D18" s="232" t="s">
        <v>277</v>
      </c>
      <c r="E18" s="233">
        <v>6</v>
      </c>
      <c r="F18" s="234"/>
      <c r="G18" s="235">
        <f>ROUND(E18*F18,2)</f>
        <v>0</v>
      </c>
      <c r="H18" s="234"/>
      <c r="I18" s="235">
        <f>ROUND(E18*H18,2)</f>
        <v>0</v>
      </c>
      <c r="J18" s="234"/>
      <c r="K18" s="235">
        <f>ROUND(E18*J18,2)</f>
        <v>0</v>
      </c>
      <c r="L18" s="235">
        <v>21</v>
      </c>
      <c r="M18" s="235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5"/>
      <c r="S18" s="235" t="s">
        <v>200</v>
      </c>
      <c r="T18" s="236" t="s">
        <v>185</v>
      </c>
      <c r="U18" s="220">
        <v>0</v>
      </c>
      <c r="V18" s="220">
        <f>ROUND(E18*U18,2)</f>
        <v>0</v>
      </c>
      <c r="W18" s="220"/>
      <c r="X18" s="220" t="s">
        <v>307</v>
      </c>
      <c r="Y18" s="220" t="s">
        <v>187</v>
      </c>
      <c r="Z18" s="209"/>
      <c r="AA18" s="209"/>
      <c r="AB18" s="209"/>
      <c r="AC18" s="209"/>
      <c r="AD18" s="209"/>
      <c r="AE18" s="209"/>
      <c r="AF18" s="209"/>
      <c r="AG18" s="209" t="s">
        <v>378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46"/>
      <c r="D19" s="241"/>
      <c r="E19" s="241"/>
      <c r="F19" s="241"/>
      <c r="G19" s="241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191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x14ac:dyDescent="0.25">
      <c r="A20" s="223" t="s">
        <v>179</v>
      </c>
      <c r="B20" s="224" t="s">
        <v>117</v>
      </c>
      <c r="C20" s="242" t="s">
        <v>118</v>
      </c>
      <c r="D20" s="225"/>
      <c r="E20" s="226"/>
      <c r="F20" s="227"/>
      <c r="G20" s="227">
        <f>SUMIF(AG21:AG56,"&lt;&gt;NOR",G21:G56)</f>
        <v>0</v>
      </c>
      <c r="H20" s="227"/>
      <c r="I20" s="227">
        <f>SUM(I21:I56)</f>
        <v>0</v>
      </c>
      <c r="J20" s="227"/>
      <c r="K20" s="227">
        <f>SUM(K21:K56)</f>
        <v>0</v>
      </c>
      <c r="L20" s="227"/>
      <c r="M20" s="227">
        <f>SUM(M21:M56)</f>
        <v>0</v>
      </c>
      <c r="N20" s="226"/>
      <c r="O20" s="226">
        <f>SUM(O21:O56)</f>
        <v>0</v>
      </c>
      <c r="P20" s="226"/>
      <c r="Q20" s="226">
        <f>SUM(Q21:Q56)</f>
        <v>0</v>
      </c>
      <c r="R20" s="227"/>
      <c r="S20" s="227"/>
      <c r="T20" s="228"/>
      <c r="U20" s="222"/>
      <c r="V20" s="222">
        <f>SUM(V21:V56)</f>
        <v>0</v>
      </c>
      <c r="W20" s="222"/>
      <c r="X20" s="222"/>
      <c r="Y20" s="222"/>
      <c r="AG20" t="s">
        <v>180</v>
      </c>
    </row>
    <row r="21" spans="1:60" outlineLevel="1" x14ac:dyDescent="0.25">
      <c r="A21" s="230">
        <v>6</v>
      </c>
      <c r="B21" s="231" t="s">
        <v>750</v>
      </c>
      <c r="C21" s="243" t="s">
        <v>751</v>
      </c>
      <c r="D21" s="232" t="s">
        <v>277</v>
      </c>
      <c r="E21" s="233">
        <v>1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217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701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4" t="s">
        <v>752</v>
      </c>
      <c r="D22" s="238"/>
      <c r="E22" s="238"/>
      <c r="F22" s="238"/>
      <c r="G22" s="23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190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5"/>
      <c r="D23" s="240"/>
      <c r="E23" s="240"/>
      <c r="F23" s="240"/>
      <c r="G23" s="24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191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0">
        <v>7</v>
      </c>
      <c r="B24" s="231" t="s">
        <v>753</v>
      </c>
      <c r="C24" s="243" t="s">
        <v>754</v>
      </c>
      <c r="D24" s="232" t="s">
        <v>277</v>
      </c>
      <c r="E24" s="233">
        <v>3</v>
      </c>
      <c r="F24" s="234"/>
      <c r="G24" s="235">
        <f>ROUND(E24*F24,2)</f>
        <v>0</v>
      </c>
      <c r="H24" s="234"/>
      <c r="I24" s="235">
        <f>ROUND(E24*H24,2)</f>
        <v>0</v>
      </c>
      <c r="J24" s="234"/>
      <c r="K24" s="235">
        <f>ROUND(E24*J24,2)</f>
        <v>0</v>
      </c>
      <c r="L24" s="235">
        <v>21</v>
      </c>
      <c r="M24" s="235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5"/>
      <c r="S24" s="235" t="s">
        <v>200</v>
      </c>
      <c r="T24" s="236" t="s">
        <v>185</v>
      </c>
      <c r="U24" s="220">
        <v>0</v>
      </c>
      <c r="V24" s="220">
        <f>ROUND(E24*U24,2)</f>
        <v>0</v>
      </c>
      <c r="W24" s="220"/>
      <c r="X24" s="220" t="s">
        <v>217</v>
      </c>
      <c r="Y24" s="220" t="s">
        <v>187</v>
      </c>
      <c r="Z24" s="209"/>
      <c r="AA24" s="209"/>
      <c r="AB24" s="209"/>
      <c r="AC24" s="209"/>
      <c r="AD24" s="209"/>
      <c r="AE24" s="209"/>
      <c r="AF24" s="209"/>
      <c r="AG24" s="209" t="s">
        <v>701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44" t="s">
        <v>755</v>
      </c>
      <c r="D25" s="238"/>
      <c r="E25" s="238"/>
      <c r="F25" s="238"/>
      <c r="G25" s="238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190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5"/>
      <c r="D26" s="240"/>
      <c r="E26" s="240"/>
      <c r="F26" s="240"/>
      <c r="G26" s="24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8</v>
      </c>
      <c r="B27" s="231" t="s">
        <v>756</v>
      </c>
      <c r="C27" s="243" t="s">
        <v>757</v>
      </c>
      <c r="D27" s="232" t="s">
        <v>277</v>
      </c>
      <c r="E27" s="233">
        <v>1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217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701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4" t="s">
        <v>758</v>
      </c>
      <c r="D28" s="238"/>
      <c r="E28" s="238"/>
      <c r="F28" s="238"/>
      <c r="G28" s="238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190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191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30">
        <v>9</v>
      </c>
      <c r="B30" s="231" t="s">
        <v>759</v>
      </c>
      <c r="C30" s="243" t="s">
        <v>760</v>
      </c>
      <c r="D30" s="232" t="s">
        <v>277</v>
      </c>
      <c r="E30" s="233">
        <v>7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/>
      <c r="S30" s="235" t="s">
        <v>200</v>
      </c>
      <c r="T30" s="236" t="s">
        <v>185</v>
      </c>
      <c r="U30" s="220">
        <v>0</v>
      </c>
      <c r="V30" s="220">
        <f>ROUND(E30*U30,2)</f>
        <v>0</v>
      </c>
      <c r="W30" s="220"/>
      <c r="X30" s="220" t="s">
        <v>217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701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44" t="s">
        <v>761</v>
      </c>
      <c r="D31" s="238"/>
      <c r="E31" s="238"/>
      <c r="F31" s="238"/>
      <c r="G31" s="238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190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2" x14ac:dyDescent="0.25">
      <c r="A32" s="216"/>
      <c r="B32" s="217"/>
      <c r="C32" s="245"/>
      <c r="D32" s="240"/>
      <c r="E32" s="240"/>
      <c r="F32" s="240"/>
      <c r="G32" s="24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191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30">
        <v>10</v>
      </c>
      <c r="B33" s="231" t="s">
        <v>762</v>
      </c>
      <c r="C33" s="243" t="s">
        <v>763</v>
      </c>
      <c r="D33" s="232" t="s">
        <v>277</v>
      </c>
      <c r="E33" s="233">
        <v>16</v>
      </c>
      <c r="F33" s="234"/>
      <c r="G33" s="235">
        <f>ROUND(E33*F33,2)</f>
        <v>0</v>
      </c>
      <c r="H33" s="234"/>
      <c r="I33" s="235">
        <f>ROUND(E33*H33,2)</f>
        <v>0</v>
      </c>
      <c r="J33" s="234"/>
      <c r="K33" s="235">
        <f>ROUND(E33*J33,2)</f>
        <v>0</v>
      </c>
      <c r="L33" s="235">
        <v>21</v>
      </c>
      <c r="M33" s="235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5"/>
      <c r="S33" s="235" t="s">
        <v>200</v>
      </c>
      <c r="T33" s="236" t="s">
        <v>185</v>
      </c>
      <c r="U33" s="220">
        <v>0</v>
      </c>
      <c r="V33" s="220">
        <f>ROUND(E33*U33,2)</f>
        <v>0</v>
      </c>
      <c r="W33" s="220"/>
      <c r="X33" s="220" t="s">
        <v>217</v>
      </c>
      <c r="Y33" s="220" t="s">
        <v>187</v>
      </c>
      <c r="Z33" s="209"/>
      <c r="AA33" s="209"/>
      <c r="AB33" s="209"/>
      <c r="AC33" s="209"/>
      <c r="AD33" s="209"/>
      <c r="AE33" s="209"/>
      <c r="AF33" s="209"/>
      <c r="AG33" s="209" t="s">
        <v>701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4" t="s">
        <v>764</v>
      </c>
      <c r="D34" s="238"/>
      <c r="E34" s="238"/>
      <c r="F34" s="238"/>
      <c r="G34" s="238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190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2" x14ac:dyDescent="0.25">
      <c r="A35" s="216"/>
      <c r="B35" s="217"/>
      <c r="C35" s="245"/>
      <c r="D35" s="240"/>
      <c r="E35" s="240"/>
      <c r="F35" s="240"/>
      <c r="G35" s="24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191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30">
        <v>11</v>
      </c>
      <c r="B36" s="231" t="s">
        <v>765</v>
      </c>
      <c r="C36" s="243" t="s">
        <v>713</v>
      </c>
      <c r="D36" s="232" t="s">
        <v>277</v>
      </c>
      <c r="E36" s="233">
        <v>41</v>
      </c>
      <c r="F36" s="234"/>
      <c r="G36" s="235">
        <f>ROUND(E36*F36,2)</f>
        <v>0</v>
      </c>
      <c r="H36" s="234"/>
      <c r="I36" s="235">
        <f>ROUND(E36*H36,2)</f>
        <v>0</v>
      </c>
      <c r="J36" s="234"/>
      <c r="K36" s="235">
        <f>ROUND(E36*J36,2)</f>
        <v>0</v>
      </c>
      <c r="L36" s="235">
        <v>21</v>
      </c>
      <c r="M36" s="235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5"/>
      <c r="S36" s="235" t="s">
        <v>200</v>
      </c>
      <c r="T36" s="236" t="s">
        <v>185</v>
      </c>
      <c r="U36" s="220">
        <v>0</v>
      </c>
      <c r="V36" s="220">
        <f>ROUND(E36*U36,2)</f>
        <v>0</v>
      </c>
      <c r="W36" s="220"/>
      <c r="X36" s="220" t="s">
        <v>217</v>
      </c>
      <c r="Y36" s="220" t="s">
        <v>187</v>
      </c>
      <c r="Z36" s="209"/>
      <c r="AA36" s="209"/>
      <c r="AB36" s="209"/>
      <c r="AC36" s="209"/>
      <c r="AD36" s="209"/>
      <c r="AE36" s="209"/>
      <c r="AF36" s="209"/>
      <c r="AG36" s="209" t="s">
        <v>701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44" t="s">
        <v>714</v>
      </c>
      <c r="D37" s="238"/>
      <c r="E37" s="238"/>
      <c r="F37" s="238"/>
      <c r="G37" s="238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190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5"/>
      <c r="D38" s="240"/>
      <c r="E38" s="240"/>
      <c r="F38" s="240"/>
      <c r="G38" s="24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12</v>
      </c>
      <c r="B39" s="231" t="s">
        <v>766</v>
      </c>
      <c r="C39" s="243" t="s">
        <v>716</v>
      </c>
      <c r="D39" s="232" t="s">
        <v>277</v>
      </c>
      <c r="E39" s="233">
        <v>9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217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701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4" t="s">
        <v>717</v>
      </c>
      <c r="D40" s="238"/>
      <c r="E40" s="238"/>
      <c r="F40" s="238"/>
      <c r="G40" s="238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190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45"/>
      <c r="D41" s="240"/>
      <c r="E41" s="240"/>
      <c r="F41" s="240"/>
      <c r="G41" s="24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191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30">
        <v>13</v>
      </c>
      <c r="B42" s="231" t="s">
        <v>767</v>
      </c>
      <c r="C42" s="243" t="s">
        <v>726</v>
      </c>
      <c r="D42" s="232" t="s">
        <v>277</v>
      </c>
      <c r="E42" s="233">
        <v>12</v>
      </c>
      <c r="F42" s="234"/>
      <c r="G42" s="235">
        <f>ROUND(E42*F42,2)</f>
        <v>0</v>
      </c>
      <c r="H42" s="234"/>
      <c r="I42" s="235">
        <f>ROUND(E42*H42,2)</f>
        <v>0</v>
      </c>
      <c r="J42" s="234"/>
      <c r="K42" s="235">
        <f>ROUND(E42*J42,2)</f>
        <v>0</v>
      </c>
      <c r="L42" s="235">
        <v>21</v>
      </c>
      <c r="M42" s="235">
        <f>G42*(1+L42/100)</f>
        <v>0</v>
      </c>
      <c r="N42" s="233">
        <v>0</v>
      </c>
      <c r="O42" s="233">
        <f>ROUND(E42*N42,2)</f>
        <v>0</v>
      </c>
      <c r="P42" s="233">
        <v>0</v>
      </c>
      <c r="Q42" s="233">
        <f>ROUND(E42*P42,2)</f>
        <v>0</v>
      </c>
      <c r="R42" s="235"/>
      <c r="S42" s="235" t="s">
        <v>200</v>
      </c>
      <c r="T42" s="236" t="s">
        <v>185</v>
      </c>
      <c r="U42" s="220">
        <v>0</v>
      </c>
      <c r="V42" s="220">
        <f>ROUND(E42*U42,2)</f>
        <v>0</v>
      </c>
      <c r="W42" s="220"/>
      <c r="X42" s="220" t="s">
        <v>217</v>
      </c>
      <c r="Y42" s="220" t="s">
        <v>187</v>
      </c>
      <c r="Z42" s="209"/>
      <c r="AA42" s="209"/>
      <c r="AB42" s="209"/>
      <c r="AC42" s="209"/>
      <c r="AD42" s="209"/>
      <c r="AE42" s="209"/>
      <c r="AF42" s="209"/>
      <c r="AG42" s="209" t="s">
        <v>701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2" x14ac:dyDescent="0.25">
      <c r="A43" s="216"/>
      <c r="B43" s="217"/>
      <c r="C43" s="244" t="s">
        <v>727</v>
      </c>
      <c r="D43" s="238"/>
      <c r="E43" s="238"/>
      <c r="F43" s="238"/>
      <c r="G43" s="238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190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5"/>
      <c r="D44" s="240"/>
      <c r="E44" s="240"/>
      <c r="F44" s="240"/>
      <c r="G44" s="24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191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0">
        <v>14</v>
      </c>
      <c r="B45" s="231" t="s">
        <v>768</v>
      </c>
      <c r="C45" s="243" t="s">
        <v>743</v>
      </c>
      <c r="D45" s="232" t="s">
        <v>277</v>
      </c>
      <c r="E45" s="233">
        <v>43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/>
      <c r="S45" s="235" t="s">
        <v>200</v>
      </c>
      <c r="T45" s="236" t="s">
        <v>185</v>
      </c>
      <c r="U45" s="220">
        <v>0</v>
      </c>
      <c r="V45" s="220">
        <f>ROUND(E45*U45,2)</f>
        <v>0</v>
      </c>
      <c r="W45" s="220"/>
      <c r="X45" s="220" t="s">
        <v>217</v>
      </c>
      <c r="Y45" s="220" t="s">
        <v>187</v>
      </c>
      <c r="Z45" s="209"/>
      <c r="AA45" s="209"/>
      <c r="AB45" s="209"/>
      <c r="AC45" s="209"/>
      <c r="AD45" s="209"/>
      <c r="AE45" s="209"/>
      <c r="AF45" s="209"/>
      <c r="AG45" s="209" t="s">
        <v>701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46"/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191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30">
        <v>15</v>
      </c>
      <c r="B47" s="231" t="s">
        <v>769</v>
      </c>
      <c r="C47" s="243" t="s">
        <v>731</v>
      </c>
      <c r="D47" s="232" t="s">
        <v>277</v>
      </c>
      <c r="E47" s="233">
        <v>11</v>
      </c>
      <c r="F47" s="234"/>
      <c r="G47" s="235">
        <f>ROUND(E47*F47,2)</f>
        <v>0</v>
      </c>
      <c r="H47" s="234"/>
      <c r="I47" s="235">
        <f>ROUND(E47*H47,2)</f>
        <v>0</v>
      </c>
      <c r="J47" s="234"/>
      <c r="K47" s="235">
        <f>ROUND(E47*J47,2)</f>
        <v>0</v>
      </c>
      <c r="L47" s="235">
        <v>21</v>
      </c>
      <c r="M47" s="235">
        <f>G47*(1+L47/100)</f>
        <v>0</v>
      </c>
      <c r="N47" s="233">
        <v>0</v>
      </c>
      <c r="O47" s="233">
        <f>ROUND(E47*N47,2)</f>
        <v>0</v>
      </c>
      <c r="P47" s="233">
        <v>0</v>
      </c>
      <c r="Q47" s="233">
        <f>ROUND(E47*P47,2)</f>
        <v>0</v>
      </c>
      <c r="R47" s="235"/>
      <c r="S47" s="235" t="s">
        <v>200</v>
      </c>
      <c r="T47" s="236" t="s">
        <v>185</v>
      </c>
      <c r="U47" s="220">
        <v>0</v>
      </c>
      <c r="V47" s="220">
        <f>ROUND(E47*U47,2)</f>
        <v>0</v>
      </c>
      <c r="W47" s="220"/>
      <c r="X47" s="220" t="s">
        <v>217</v>
      </c>
      <c r="Y47" s="220" t="s">
        <v>187</v>
      </c>
      <c r="Z47" s="209"/>
      <c r="AA47" s="209"/>
      <c r="AB47" s="209"/>
      <c r="AC47" s="209"/>
      <c r="AD47" s="209"/>
      <c r="AE47" s="209"/>
      <c r="AF47" s="209"/>
      <c r="AG47" s="209" t="s">
        <v>701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6"/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191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16</v>
      </c>
      <c r="B49" s="231" t="s">
        <v>770</v>
      </c>
      <c r="C49" s="243" t="s">
        <v>733</v>
      </c>
      <c r="D49" s="232" t="s">
        <v>277</v>
      </c>
      <c r="E49" s="233">
        <v>66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200</v>
      </c>
      <c r="T49" s="236" t="s">
        <v>185</v>
      </c>
      <c r="U49" s="220">
        <v>0</v>
      </c>
      <c r="V49" s="220">
        <f>ROUND(E49*U49,2)</f>
        <v>0</v>
      </c>
      <c r="W49" s="220"/>
      <c r="X49" s="220" t="s">
        <v>217</v>
      </c>
      <c r="Y49" s="220" t="s">
        <v>187</v>
      </c>
      <c r="Z49" s="209"/>
      <c r="AA49" s="209"/>
      <c r="AB49" s="209"/>
      <c r="AC49" s="209"/>
      <c r="AD49" s="209"/>
      <c r="AE49" s="209"/>
      <c r="AF49" s="209"/>
      <c r="AG49" s="209" t="s">
        <v>701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6"/>
      <c r="D50" s="241"/>
      <c r="E50" s="241"/>
      <c r="F50" s="241"/>
      <c r="G50" s="241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191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0">
        <v>17</v>
      </c>
      <c r="B51" s="231" t="s">
        <v>771</v>
      </c>
      <c r="C51" s="243" t="s">
        <v>739</v>
      </c>
      <c r="D51" s="232" t="s">
        <v>277</v>
      </c>
      <c r="E51" s="233">
        <v>66</v>
      </c>
      <c r="F51" s="234"/>
      <c r="G51" s="235">
        <f>ROUND(E51*F51,2)</f>
        <v>0</v>
      </c>
      <c r="H51" s="234"/>
      <c r="I51" s="235">
        <f>ROUND(E51*H51,2)</f>
        <v>0</v>
      </c>
      <c r="J51" s="234"/>
      <c r="K51" s="235">
        <f>ROUND(E51*J51,2)</f>
        <v>0</v>
      </c>
      <c r="L51" s="235">
        <v>21</v>
      </c>
      <c r="M51" s="235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5"/>
      <c r="S51" s="235" t="s">
        <v>200</v>
      </c>
      <c r="T51" s="236" t="s">
        <v>185</v>
      </c>
      <c r="U51" s="220">
        <v>0</v>
      </c>
      <c r="V51" s="220">
        <f>ROUND(E51*U51,2)</f>
        <v>0</v>
      </c>
      <c r="W51" s="220"/>
      <c r="X51" s="220" t="s">
        <v>217</v>
      </c>
      <c r="Y51" s="220" t="s">
        <v>187</v>
      </c>
      <c r="Z51" s="209"/>
      <c r="AA51" s="209"/>
      <c r="AB51" s="209"/>
      <c r="AC51" s="209"/>
      <c r="AD51" s="209"/>
      <c r="AE51" s="209"/>
      <c r="AF51" s="209"/>
      <c r="AG51" s="209" t="s">
        <v>701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6"/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191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0">
        <v>18</v>
      </c>
      <c r="B53" s="231" t="s">
        <v>772</v>
      </c>
      <c r="C53" s="243" t="s">
        <v>741</v>
      </c>
      <c r="D53" s="232" t="s">
        <v>356</v>
      </c>
      <c r="E53" s="233">
        <v>1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5"/>
      <c r="S53" s="235" t="s">
        <v>200</v>
      </c>
      <c r="T53" s="236" t="s">
        <v>185</v>
      </c>
      <c r="U53" s="220">
        <v>0</v>
      </c>
      <c r="V53" s="220">
        <f>ROUND(E53*U53,2)</f>
        <v>0</v>
      </c>
      <c r="W53" s="220"/>
      <c r="X53" s="220" t="s">
        <v>217</v>
      </c>
      <c r="Y53" s="220" t="s">
        <v>187</v>
      </c>
      <c r="Z53" s="209"/>
      <c r="AA53" s="209"/>
      <c r="AB53" s="209"/>
      <c r="AC53" s="209"/>
      <c r="AD53" s="209"/>
      <c r="AE53" s="209"/>
      <c r="AF53" s="209"/>
      <c r="AG53" s="209" t="s">
        <v>701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6"/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191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19</v>
      </c>
      <c r="B55" s="231" t="s">
        <v>773</v>
      </c>
      <c r="C55" s="243" t="s">
        <v>729</v>
      </c>
      <c r="D55" s="232" t="s">
        <v>277</v>
      </c>
      <c r="E55" s="233">
        <v>66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200</v>
      </c>
      <c r="T55" s="236" t="s">
        <v>185</v>
      </c>
      <c r="U55" s="220">
        <v>0</v>
      </c>
      <c r="V55" s="220">
        <f>ROUND(E55*U55,2)</f>
        <v>0</v>
      </c>
      <c r="W55" s="220"/>
      <c r="X55" s="220" t="s">
        <v>307</v>
      </c>
      <c r="Y55" s="220" t="s">
        <v>187</v>
      </c>
      <c r="Z55" s="209"/>
      <c r="AA55" s="209"/>
      <c r="AB55" s="209"/>
      <c r="AC55" s="209"/>
      <c r="AD55" s="209"/>
      <c r="AE55" s="209"/>
      <c r="AF55" s="209"/>
      <c r="AG55" s="209" t="s">
        <v>378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6"/>
      <c r="D56" s="241"/>
      <c r="E56" s="241"/>
      <c r="F56" s="241"/>
      <c r="G56" s="241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191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x14ac:dyDescent="0.25">
      <c r="A57" s="3"/>
      <c r="B57" s="4"/>
      <c r="C57" s="247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v>12</v>
      </c>
      <c r="AF57">
        <v>21</v>
      </c>
      <c r="AG57" t="s">
        <v>165</v>
      </c>
    </row>
    <row r="58" spans="1:60" x14ac:dyDescent="0.25">
      <c r="A58" s="212"/>
      <c r="B58" s="213" t="s">
        <v>29</v>
      </c>
      <c r="C58" s="248"/>
      <c r="D58" s="214"/>
      <c r="E58" s="215"/>
      <c r="F58" s="215"/>
      <c r="G58" s="229">
        <f>G8+G15+G20</f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E58">
        <f>SUMIF(L7:L56,AE57,G7:G56)</f>
        <v>0</v>
      </c>
      <c r="AF58">
        <f>SUMIF(L7:L56,AF57,G7:G56)</f>
        <v>0</v>
      </c>
      <c r="AG58" t="s">
        <v>210</v>
      </c>
    </row>
    <row r="59" spans="1:60" x14ac:dyDescent="0.25">
      <c r="C59" s="249"/>
      <c r="D59" s="10"/>
      <c r="AG59" t="s">
        <v>211</v>
      </c>
    </row>
    <row r="60" spans="1:60" x14ac:dyDescent="0.25">
      <c r="D60" s="10"/>
    </row>
    <row r="61" spans="1:60" x14ac:dyDescent="0.25">
      <c r="D61" s="10"/>
    </row>
    <row r="62" spans="1:60" x14ac:dyDescent="0.25">
      <c r="D62" s="10"/>
    </row>
    <row r="63" spans="1:60" x14ac:dyDescent="0.25">
      <c r="D63" s="10"/>
    </row>
    <row r="64" spans="1:60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O2L9NTRRKSRPo2eghpN59sCRfjAyo4h+vbxnb1ebwTq+mf0W8G8h7GfTfjMdYEhKavDVjjpRMojYSt8lhZrIdg==" saltValue="Of8xF4bFd2XnXZfHl4pUYA==" spinCount="100000" sheet="1" formatRows="0"/>
  <mergeCells count="31">
    <mergeCell ref="C56:G56"/>
    <mergeCell ref="C44:G44"/>
    <mergeCell ref="C46:G46"/>
    <mergeCell ref="C48:G48"/>
    <mergeCell ref="C50:G50"/>
    <mergeCell ref="C52:G52"/>
    <mergeCell ref="C54:G54"/>
    <mergeCell ref="C35:G35"/>
    <mergeCell ref="C37:G37"/>
    <mergeCell ref="C38:G38"/>
    <mergeCell ref="C40:G40"/>
    <mergeCell ref="C41:G41"/>
    <mergeCell ref="C43:G43"/>
    <mergeCell ref="C26:G26"/>
    <mergeCell ref="C28:G28"/>
    <mergeCell ref="C29:G29"/>
    <mergeCell ref="C31:G31"/>
    <mergeCell ref="C32:G32"/>
    <mergeCell ref="C34:G34"/>
    <mergeCell ref="C14:G14"/>
    <mergeCell ref="C17:G17"/>
    <mergeCell ref="C19:G19"/>
    <mergeCell ref="C22:G22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7B0BD-1482-42BF-AB29-27DD07D2A4D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57</v>
      </c>
      <c r="C4" s="201" t="s">
        <v>58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112</v>
      </c>
      <c r="C8" s="242" t="s">
        <v>113</v>
      </c>
      <c r="D8" s="225"/>
      <c r="E8" s="226"/>
      <c r="F8" s="227"/>
      <c r="G8" s="227">
        <f>SUMIF(AG9:AG30,"&lt;&gt;NOR",G9:G30)</f>
        <v>0</v>
      </c>
      <c r="H8" s="227"/>
      <c r="I8" s="227">
        <f>SUM(I9:I30)</f>
        <v>0</v>
      </c>
      <c r="J8" s="227"/>
      <c r="K8" s="227">
        <f>SUM(K9:K30)</f>
        <v>0</v>
      </c>
      <c r="L8" s="227"/>
      <c r="M8" s="227">
        <f>SUM(M9:M30)</f>
        <v>0</v>
      </c>
      <c r="N8" s="226"/>
      <c r="O8" s="226">
        <f>SUM(O9:O30)</f>
        <v>0</v>
      </c>
      <c r="P8" s="226"/>
      <c r="Q8" s="226">
        <f>SUM(Q9:Q30)</f>
        <v>0</v>
      </c>
      <c r="R8" s="227"/>
      <c r="S8" s="227"/>
      <c r="T8" s="228"/>
      <c r="U8" s="222"/>
      <c r="V8" s="222">
        <f>SUM(V9:V30)</f>
        <v>0</v>
      </c>
      <c r="W8" s="222"/>
      <c r="X8" s="222"/>
      <c r="Y8" s="222"/>
      <c r="AG8" t="s">
        <v>180</v>
      </c>
    </row>
    <row r="9" spans="1:60" ht="20.399999999999999" outlineLevel="1" x14ac:dyDescent="0.25">
      <c r="A9" s="230">
        <v>1</v>
      </c>
      <c r="B9" s="231" t="s">
        <v>774</v>
      </c>
      <c r="C9" s="243" t="s">
        <v>775</v>
      </c>
      <c r="D9" s="232" t="s">
        <v>356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4" t="s">
        <v>776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5"/>
      <c r="D11" s="240"/>
      <c r="E11" s="240"/>
      <c r="F11" s="240"/>
      <c r="G11" s="24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191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0">
        <v>2</v>
      </c>
      <c r="B12" s="231" t="s">
        <v>777</v>
      </c>
      <c r="C12" s="243" t="s">
        <v>778</v>
      </c>
      <c r="D12" s="232" t="s">
        <v>277</v>
      </c>
      <c r="E12" s="233">
        <v>1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200</v>
      </c>
      <c r="T12" s="236" t="s">
        <v>185</v>
      </c>
      <c r="U12" s="220">
        <v>0</v>
      </c>
      <c r="V12" s="220">
        <f>ROUND(E12*U12,2)</f>
        <v>0</v>
      </c>
      <c r="W12" s="220"/>
      <c r="X12" s="220" t="s">
        <v>217</v>
      </c>
      <c r="Y12" s="220" t="s">
        <v>187</v>
      </c>
      <c r="Z12" s="209"/>
      <c r="AA12" s="209"/>
      <c r="AB12" s="209"/>
      <c r="AC12" s="209"/>
      <c r="AD12" s="209"/>
      <c r="AE12" s="209"/>
      <c r="AF12" s="209"/>
      <c r="AG12" s="209" t="s">
        <v>357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46"/>
      <c r="D13" s="241"/>
      <c r="E13" s="241"/>
      <c r="F13" s="241"/>
      <c r="G13" s="241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191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30">
        <v>3</v>
      </c>
      <c r="B14" s="231" t="s">
        <v>779</v>
      </c>
      <c r="C14" s="243" t="s">
        <v>780</v>
      </c>
      <c r="D14" s="232" t="s">
        <v>277</v>
      </c>
      <c r="E14" s="233">
        <v>1</v>
      </c>
      <c r="F14" s="234"/>
      <c r="G14" s="235">
        <f>ROUND(E14*F14,2)</f>
        <v>0</v>
      </c>
      <c r="H14" s="234"/>
      <c r="I14" s="235">
        <f>ROUND(E14*H14,2)</f>
        <v>0</v>
      </c>
      <c r="J14" s="234"/>
      <c r="K14" s="235">
        <f>ROUND(E14*J14,2)</f>
        <v>0</v>
      </c>
      <c r="L14" s="235">
        <v>21</v>
      </c>
      <c r="M14" s="235">
        <f>G14*(1+L14/100)</f>
        <v>0</v>
      </c>
      <c r="N14" s="233">
        <v>0</v>
      </c>
      <c r="O14" s="233">
        <f>ROUND(E14*N14,2)</f>
        <v>0</v>
      </c>
      <c r="P14" s="233">
        <v>0</v>
      </c>
      <c r="Q14" s="233">
        <f>ROUND(E14*P14,2)</f>
        <v>0</v>
      </c>
      <c r="R14" s="235"/>
      <c r="S14" s="235" t="s">
        <v>200</v>
      </c>
      <c r="T14" s="236" t="s">
        <v>185</v>
      </c>
      <c r="U14" s="220">
        <v>0</v>
      </c>
      <c r="V14" s="220">
        <f>ROUND(E14*U14,2)</f>
        <v>0</v>
      </c>
      <c r="W14" s="220"/>
      <c r="X14" s="220" t="s">
        <v>217</v>
      </c>
      <c r="Y14" s="220" t="s">
        <v>187</v>
      </c>
      <c r="Z14" s="209"/>
      <c r="AA14" s="209"/>
      <c r="AB14" s="209"/>
      <c r="AC14" s="209"/>
      <c r="AD14" s="209"/>
      <c r="AE14" s="209"/>
      <c r="AF14" s="209"/>
      <c r="AG14" s="209" t="s">
        <v>357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2" x14ac:dyDescent="0.25">
      <c r="A15" s="216"/>
      <c r="B15" s="217"/>
      <c r="C15" s="246"/>
      <c r="D15" s="241"/>
      <c r="E15" s="241"/>
      <c r="F15" s="241"/>
      <c r="G15" s="241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191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30">
        <v>4</v>
      </c>
      <c r="B16" s="231" t="s">
        <v>781</v>
      </c>
      <c r="C16" s="243" t="s">
        <v>782</v>
      </c>
      <c r="D16" s="232" t="s">
        <v>277</v>
      </c>
      <c r="E16" s="233">
        <v>1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5"/>
      <c r="S16" s="235" t="s">
        <v>200</v>
      </c>
      <c r="T16" s="236" t="s">
        <v>185</v>
      </c>
      <c r="U16" s="220">
        <v>0</v>
      </c>
      <c r="V16" s="220">
        <f>ROUND(E16*U16,2)</f>
        <v>0</v>
      </c>
      <c r="W16" s="220"/>
      <c r="X16" s="220" t="s">
        <v>217</v>
      </c>
      <c r="Y16" s="220" t="s">
        <v>187</v>
      </c>
      <c r="Z16" s="209"/>
      <c r="AA16" s="209"/>
      <c r="AB16" s="209"/>
      <c r="AC16" s="209"/>
      <c r="AD16" s="209"/>
      <c r="AE16" s="209"/>
      <c r="AF16" s="209"/>
      <c r="AG16" s="209" t="s">
        <v>357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4" t="s">
        <v>783</v>
      </c>
      <c r="D17" s="238"/>
      <c r="E17" s="238"/>
      <c r="F17" s="238"/>
      <c r="G17" s="238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190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5"/>
      <c r="D18" s="240"/>
      <c r="E18" s="240"/>
      <c r="F18" s="240"/>
      <c r="G18" s="24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191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30">
        <v>5</v>
      </c>
      <c r="B19" s="231" t="s">
        <v>784</v>
      </c>
      <c r="C19" s="243" t="s">
        <v>785</v>
      </c>
      <c r="D19" s="232" t="s">
        <v>277</v>
      </c>
      <c r="E19" s="233">
        <v>1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200</v>
      </c>
      <c r="T19" s="236" t="s">
        <v>185</v>
      </c>
      <c r="U19" s="220">
        <v>0</v>
      </c>
      <c r="V19" s="220">
        <f>ROUND(E19*U19,2)</f>
        <v>0</v>
      </c>
      <c r="W19" s="220"/>
      <c r="X19" s="220" t="s">
        <v>217</v>
      </c>
      <c r="Y19" s="220" t="s">
        <v>187</v>
      </c>
      <c r="Z19" s="209"/>
      <c r="AA19" s="209"/>
      <c r="AB19" s="209"/>
      <c r="AC19" s="209"/>
      <c r="AD19" s="209"/>
      <c r="AE19" s="209"/>
      <c r="AF19" s="209"/>
      <c r="AG19" s="209" t="s">
        <v>357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4" t="s">
        <v>786</v>
      </c>
      <c r="D20" s="238"/>
      <c r="E20" s="238"/>
      <c r="F20" s="238"/>
      <c r="G20" s="23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190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45"/>
      <c r="D21" s="240"/>
      <c r="E21" s="240"/>
      <c r="F21" s="240"/>
      <c r="G21" s="24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191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ht="20.399999999999999" outlineLevel="1" x14ac:dyDescent="0.25">
      <c r="A22" s="230">
        <v>6</v>
      </c>
      <c r="B22" s="231" t="s">
        <v>787</v>
      </c>
      <c r="C22" s="243" t="s">
        <v>788</v>
      </c>
      <c r="D22" s="232" t="s">
        <v>277</v>
      </c>
      <c r="E22" s="233">
        <v>1</v>
      </c>
      <c r="F22" s="234"/>
      <c r="G22" s="235">
        <f>ROUND(E22*F22,2)</f>
        <v>0</v>
      </c>
      <c r="H22" s="234"/>
      <c r="I22" s="235">
        <f>ROUND(E22*H22,2)</f>
        <v>0</v>
      </c>
      <c r="J22" s="234"/>
      <c r="K22" s="235">
        <f>ROUND(E22*J22,2)</f>
        <v>0</v>
      </c>
      <c r="L22" s="235">
        <v>21</v>
      </c>
      <c r="M22" s="235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5"/>
      <c r="S22" s="235" t="s">
        <v>200</v>
      </c>
      <c r="T22" s="236" t="s">
        <v>185</v>
      </c>
      <c r="U22" s="220">
        <v>0</v>
      </c>
      <c r="V22" s="220">
        <f>ROUND(E22*U22,2)</f>
        <v>0</v>
      </c>
      <c r="W22" s="220"/>
      <c r="X22" s="220" t="s">
        <v>217</v>
      </c>
      <c r="Y22" s="220" t="s">
        <v>187</v>
      </c>
      <c r="Z22" s="209"/>
      <c r="AA22" s="209"/>
      <c r="AB22" s="209"/>
      <c r="AC22" s="209"/>
      <c r="AD22" s="209"/>
      <c r="AE22" s="209"/>
      <c r="AF22" s="209"/>
      <c r="AG22" s="209" t="s">
        <v>357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4" t="s">
        <v>789</v>
      </c>
      <c r="D23" s="238"/>
      <c r="E23" s="238"/>
      <c r="F23" s="238"/>
      <c r="G23" s="238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190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5"/>
      <c r="D24" s="240"/>
      <c r="E24" s="240"/>
      <c r="F24" s="240"/>
      <c r="G24" s="24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191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ht="20.399999999999999" outlineLevel="1" x14ac:dyDescent="0.25">
      <c r="A25" s="230">
        <v>7</v>
      </c>
      <c r="B25" s="231" t="s">
        <v>790</v>
      </c>
      <c r="C25" s="243" t="s">
        <v>791</v>
      </c>
      <c r="D25" s="232" t="s">
        <v>277</v>
      </c>
      <c r="E25" s="233">
        <v>1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200</v>
      </c>
      <c r="T25" s="236" t="s">
        <v>185</v>
      </c>
      <c r="U25" s="220">
        <v>0</v>
      </c>
      <c r="V25" s="220">
        <f>ROUND(E25*U25,2)</f>
        <v>0</v>
      </c>
      <c r="W25" s="220"/>
      <c r="X25" s="220" t="s">
        <v>217</v>
      </c>
      <c r="Y25" s="220" t="s">
        <v>187</v>
      </c>
      <c r="Z25" s="209"/>
      <c r="AA25" s="209"/>
      <c r="AB25" s="209"/>
      <c r="AC25" s="209"/>
      <c r="AD25" s="209"/>
      <c r="AE25" s="209"/>
      <c r="AF25" s="209"/>
      <c r="AG25" s="209" t="s">
        <v>357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8</v>
      </c>
      <c r="B27" s="231" t="s">
        <v>792</v>
      </c>
      <c r="C27" s="243" t="s">
        <v>793</v>
      </c>
      <c r="D27" s="232" t="s">
        <v>277</v>
      </c>
      <c r="E27" s="233">
        <v>1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217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357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191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30">
        <v>9</v>
      </c>
      <c r="B29" s="231" t="s">
        <v>794</v>
      </c>
      <c r="C29" s="243" t="s">
        <v>795</v>
      </c>
      <c r="D29" s="232" t="s">
        <v>277</v>
      </c>
      <c r="E29" s="233">
        <v>1</v>
      </c>
      <c r="F29" s="234"/>
      <c r="G29" s="235">
        <f>ROUND(E29*F29,2)</f>
        <v>0</v>
      </c>
      <c r="H29" s="234"/>
      <c r="I29" s="235">
        <f>ROUND(E29*H29,2)</f>
        <v>0</v>
      </c>
      <c r="J29" s="234"/>
      <c r="K29" s="235">
        <f>ROUND(E29*J29,2)</f>
        <v>0</v>
      </c>
      <c r="L29" s="235">
        <v>21</v>
      </c>
      <c r="M29" s="235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5"/>
      <c r="S29" s="235" t="s">
        <v>200</v>
      </c>
      <c r="T29" s="236" t="s">
        <v>185</v>
      </c>
      <c r="U29" s="220">
        <v>0</v>
      </c>
      <c r="V29" s="220">
        <f>ROUND(E29*U29,2)</f>
        <v>0</v>
      </c>
      <c r="W29" s="220"/>
      <c r="X29" s="220" t="s">
        <v>217</v>
      </c>
      <c r="Y29" s="220" t="s">
        <v>187</v>
      </c>
      <c r="Z29" s="209"/>
      <c r="AA29" s="209"/>
      <c r="AB29" s="209"/>
      <c r="AC29" s="209"/>
      <c r="AD29" s="209"/>
      <c r="AE29" s="209"/>
      <c r="AF29" s="209"/>
      <c r="AG29" s="209" t="s">
        <v>357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2" x14ac:dyDescent="0.25">
      <c r="A30" s="216"/>
      <c r="B30" s="217"/>
      <c r="C30" s="246"/>
      <c r="D30" s="241"/>
      <c r="E30" s="241"/>
      <c r="F30" s="241"/>
      <c r="G30" s="241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191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x14ac:dyDescent="0.25">
      <c r="A31" s="223" t="s">
        <v>179</v>
      </c>
      <c r="B31" s="224" t="s">
        <v>114</v>
      </c>
      <c r="C31" s="242" t="s">
        <v>109</v>
      </c>
      <c r="D31" s="225"/>
      <c r="E31" s="226"/>
      <c r="F31" s="227"/>
      <c r="G31" s="227">
        <f>SUMIF(AG32:AG45,"&lt;&gt;NOR",G32:G45)</f>
        <v>0</v>
      </c>
      <c r="H31" s="227"/>
      <c r="I31" s="227">
        <f>SUM(I32:I45)</f>
        <v>0</v>
      </c>
      <c r="J31" s="227"/>
      <c r="K31" s="227">
        <f>SUM(K32:K45)</f>
        <v>0</v>
      </c>
      <c r="L31" s="227"/>
      <c r="M31" s="227">
        <f>SUM(M32:M45)</f>
        <v>0</v>
      </c>
      <c r="N31" s="226"/>
      <c r="O31" s="226">
        <f>SUM(O32:O45)</f>
        <v>0</v>
      </c>
      <c r="P31" s="226"/>
      <c r="Q31" s="226">
        <f>SUM(Q32:Q45)</f>
        <v>0</v>
      </c>
      <c r="R31" s="227"/>
      <c r="S31" s="227"/>
      <c r="T31" s="228"/>
      <c r="U31" s="222"/>
      <c r="V31" s="222">
        <f>SUM(V32:V45)</f>
        <v>0</v>
      </c>
      <c r="W31" s="222"/>
      <c r="X31" s="222"/>
      <c r="Y31" s="222"/>
      <c r="AG31" t="s">
        <v>180</v>
      </c>
    </row>
    <row r="32" spans="1:60" outlineLevel="1" x14ac:dyDescent="0.25">
      <c r="A32" s="230">
        <v>10</v>
      </c>
      <c r="B32" s="231" t="s">
        <v>796</v>
      </c>
      <c r="C32" s="243" t="s">
        <v>797</v>
      </c>
      <c r="D32" s="232" t="s">
        <v>366</v>
      </c>
      <c r="E32" s="233">
        <v>6</v>
      </c>
      <c r="F32" s="234"/>
      <c r="G32" s="235">
        <f>ROUND(E32*F32,2)</f>
        <v>0</v>
      </c>
      <c r="H32" s="234"/>
      <c r="I32" s="235">
        <f>ROUND(E32*H32,2)</f>
        <v>0</v>
      </c>
      <c r="J32" s="234"/>
      <c r="K32" s="235">
        <f>ROUND(E32*J32,2)</f>
        <v>0</v>
      </c>
      <c r="L32" s="235">
        <v>21</v>
      </c>
      <c r="M32" s="235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5"/>
      <c r="S32" s="235" t="s">
        <v>200</v>
      </c>
      <c r="T32" s="236" t="s">
        <v>185</v>
      </c>
      <c r="U32" s="220">
        <v>0</v>
      </c>
      <c r="V32" s="220">
        <f>ROUND(E32*U32,2)</f>
        <v>0</v>
      </c>
      <c r="W32" s="220"/>
      <c r="X32" s="220" t="s">
        <v>217</v>
      </c>
      <c r="Y32" s="220" t="s">
        <v>187</v>
      </c>
      <c r="Z32" s="209"/>
      <c r="AA32" s="209"/>
      <c r="AB32" s="209"/>
      <c r="AC32" s="209"/>
      <c r="AD32" s="209"/>
      <c r="AE32" s="209"/>
      <c r="AF32" s="209"/>
      <c r="AG32" s="209" t="s">
        <v>357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46"/>
      <c r="D33" s="241"/>
      <c r="E33" s="241"/>
      <c r="F33" s="241"/>
      <c r="G33" s="241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191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1" x14ac:dyDescent="0.25">
      <c r="A34" s="230">
        <v>11</v>
      </c>
      <c r="B34" s="231" t="s">
        <v>798</v>
      </c>
      <c r="C34" s="243" t="s">
        <v>799</v>
      </c>
      <c r="D34" s="232" t="s">
        <v>366</v>
      </c>
      <c r="E34" s="233">
        <v>4</v>
      </c>
      <c r="F34" s="234"/>
      <c r="G34" s="235">
        <f>ROUND(E34*F34,2)</f>
        <v>0</v>
      </c>
      <c r="H34" s="234"/>
      <c r="I34" s="235">
        <f>ROUND(E34*H34,2)</f>
        <v>0</v>
      </c>
      <c r="J34" s="234"/>
      <c r="K34" s="235">
        <f>ROUND(E34*J34,2)</f>
        <v>0</v>
      </c>
      <c r="L34" s="235">
        <v>21</v>
      </c>
      <c r="M34" s="235">
        <f>G34*(1+L34/100)</f>
        <v>0</v>
      </c>
      <c r="N34" s="233">
        <v>0</v>
      </c>
      <c r="O34" s="233">
        <f>ROUND(E34*N34,2)</f>
        <v>0</v>
      </c>
      <c r="P34" s="233">
        <v>0</v>
      </c>
      <c r="Q34" s="233">
        <f>ROUND(E34*P34,2)</f>
        <v>0</v>
      </c>
      <c r="R34" s="235"/>
      <c r="S34" s="235" t="s">
        <v>200</v>
      </c>
      <c r="T34" s="236" t="s">
        <v>185</v>
      </c>
      <c r="U34" s="220">
        <v>0</v>
      </c>
      <c r="V34" s="220">
        <f>ROUND(E34*U34,2)</f>
        <v>0</v>
      </c>
      <c r="W34" s="220"/>
      <c r="X34" s="220" t="s">
        <v>217</v>
      </c>
      <c r="Y34" s="220" t="s">
        <v>187</v>
      </c>
      <c r="Z34" s="209"/>
      <c r="AA34" s="209"/>
      <c r="AB34" s="209"/>
      <c r="AC34" s="209"/>
      <c r="AD34" s="209"/>
      <c r="AE34" s="209"/>
      <c r="AF34" s="209"/>
      <c r="AG34" s="209" t="s">
        <v>357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2" x14ac:dyDescent="0.25">
      <c r="A35" s="216"/>
      <c r="B35" s="217"/>
      <c r="C35" s="246"/>
      <c r="D35" s="241"/>
      <c r="E35" s="241"/>
      <c r="F35" s="241"/>
      <c r="G35" s="241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191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30">
        <v>12</v>
      </c>
      <c r="B36" s="231" t="s">
        <v>800</v>
      </c>
      <c r="C36" s="243" t="s">
        <v>801</v>
      </c>
      <c r="D36" s="232" t="s">
        <v>366</v>
      </c>
      <c r="E36" s="233">
        <v>12</v>
      </c>
      <c r="F36" s="234"/>
      <c r="G36" s="235">
        <f>ROUND(E36*F36,2)</f>
        <v>0</v>
      </c>
      <c r="H36" s="234"/>
      <c r="I36" s="235">
        <f>ROUND(E36*H36,2)</f>
        <v>0</v>
      </c>
      <c r="J36" s="234"/>
      <c r="K36" s="235">
        <f>ROUND(E36*J36,2)</f>
        <v>0</v>
      </c>
      <c r="L36" s="235">
        <v>21</v>
      </c>
      <c r="M36" s="235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5"/>
      <c r="S36" s="235" t="s">
        <v>200</v>
      </c>
      <c r="T36" s="236" t="s">
        <v>185</v>
      </c>
      <c r="U36" s="220">
        <v>0</v>
      </c>
      <c r="V36" s="220">
        <f>ROUND(E36*U36,2)</f>
        <v>0</v>
      </c>
      <c r="W36" s="220"/>
      <c r="X36" s="220" t="s">
        <v>217</v>
      </c>
      <c r="Y36" s="220" t="s">
        <v>187</v>
      </c>
      <c r="Z36" s="209"/>
      <c r="AA36" s="209"/>
      <c r="AB36" s="209"/>
      <c r="AC36" s="209"/>
      <c r="AD36" s="209"/>
      <c r="AE36" s="209"/>
      <c r="AF36" s="209"/>
      <c r="AG36" s="209" t="s">
        <v>357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46"/>
      <c r="D37" s="241"/>
      <c r="E37" s="241"/>
      <c r="F37" s="241"/>
      <c r="G37" s="241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191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1" x14ac:dyDescent="0.25">
      <c r="A38" s="230">
        <v>13</v>
      </c>
      <c r="B38" s="231" t="s">
        <v>802</v>
      </c>
      <c r="C38" s="243" t="s">
        <v>803</v>
      </c>
      <c r="D38" s="232" t="s">
        <v>366</v>
      </c>
      <c r="E38" s="233">
        <v>8</v>
      </c>
      <c r="F38" s="234"/>
      <c r="G38" s="235">
        <f>ROUND(E38*F38,2)</f>
        <v>0</v>
      </c>
      <c r="H38" s="234"/>
      <c r="I38" s="235">
        <f>ROUND(E38*H38,2)</f>
        <v>0</v>
      </c>
      <c r="J38" s="234"/>
      <c r="K38" s="235">
        <f>ROUND(E38*J38,2)</f>
        <v>0</v>
      </c>
      <c r="L38" s="235">
        <v>21</v>
      </c>
      <c r="M38" s="235">
        <f>G38*(1+L38/100)</f>
        <v>0</v>
      </c>
      <c r="N38" s="233">
        <v>0</v>
      </c>
      <c r="O38" s="233">
        <f>ROUND(E38*N38,2)</f>
        <v>0</v>
      </c>
      <c r="P38" s="233">
        <v>0</v>
      </c>
      <c r="Q38" s="233">
        <f>ROUND(E38*P38,2)</f>
        <v>0</v>
      </c>
      <c r="R38" s="235"/>
      <c r="S38" s="235" t="s">
        <v>200</v>
      </c>
      <c r="T38" s="236" t="s">
        <v>185</v>
      </c>
      <c r="U38" s="220">
        <v>0</v>
      </c>
      <c r="V38" s="220">
        <f>ROUND(E38*U38,2)</f>
        <v>0</v>
      </c>
      <c r="W38" s="220"/>
      <c r="X38" s="220" t="s">
        <v>217</v>
      </c>
      <c r="Y38" s="220" t="s">
        <v>187</v>
      </c>
      <c r="Z38" s="209"/>
      <c r="AA38" s="209"/>
      <c r="AB38" s="209"/>
      <c r="AC38" s="209"/>
      <c r="AD38" s="209"/>
      <c r="AE38" s="209"/>
      <c r="AF38" s="209"/>
      <c r="AG38" s="209" t="s">
        <v>357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2" x14ac:dyDescent="0.25">
      <c r="A39" s="216"/>
      <c r="B39" s="217"/>
      <c r="C39" s="246"/>
      <c r="D39" s="241"/>
      <c r="E39" s="241"/>
      <c r="F39" s="241"/>
      <c r="G39" s="241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09"/>
      <c r="AA39" s="209"/>
      <c r="AB39" s="209"/>
      <c r="AC39" s="209"/>
      <c r="AD39" s="209"/>
      <c r="AE39" s="209"/>
      <c r="AF39" s="209"/>
      <c r="AG39" s="209" t="s">
        <v>191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30">
        <v>14</v>
      </c>
      <c r="B40" s="231" t="s">
        <v>804</v>
      </c>
      <c r="C40" s="243" t="s">
        <v>418</v>
      </c>
      <c r="D40" s="232" t="s">
        <v>366</v>
      </c>
      <c r="E40" s="233">
        <v>4</v>
      </c>
      <c r="F40" s="234"/>
      <c r="G40" s="235">
        <f>ROUND(E40*F40,2)</f>
        <v>0</v>
      </c>
      <c r="H40" s="234"/>
      <c r="I40" s="235">
        <f>ROUND(E40*H40,2)</f>
        <v>0</v>
      </c>
      <c r="J40" s="234"/>
      <c r="K40" s="235">
        <f>ROUND(E40*J40,2)</f>
        <v>0</v>
      </c>
      <c r="L40" s="235">
        <v>21</v>
      </c>
      <c r="M40" s="235">
        <f>G40*(1+L40/100)</f>
        <v>0</v>
      </c>
      <c r="N40" s="233">
        <v>0</v>
      </c>
      <c r="O40" s="233">
        <f>ROUND(E40*N40,2)</f>
        <v>0</v>
      </c>
      <c r="P40" s="233">
        <v>0</v>
      </c>
      <c r="Q40" s="233">
        <f>ROUND(E40*P40,2)</f>
        <v>0</v>
      </c>
      <c r="R40" s="235"/>
      <c r="S40" s="235" t="s">
        <v>200</v>
      </c>
      <c r="T40" s="236" t="s">
        <v>185</v>
      </c>
      <c r="U40" s="220">
        <v>0</v>
      </c>
      <c r="V40" s="220">
        <f>ROUND(E40*U40,2)</f>
        <v>0</v>
      </c>
      <c r="W40" s="220"/>
      <c r="X40" s="220" t="s">
        <v>217</v>
      </c>
      <c r="Y40" s="220" t="s">
        <v>187</v>
      </c>
      <c r="Z40" s="209"/>
      <c r="AA40" s="209"/>
      <c r="AB40" s="209"/>
      <c r="AC40" s="209"/>
      <c r="AD40" s="209"/>
      <c r="AE40" s="209"/>
      <c r="AF40" s="209"/>
      <c r="AG40" s="209" t="s">
        <v>357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44" t="s">
        <v>419</v>
      </c>
      <c r="D41" s="238"/>
      <c r="E41" s="238"/>
      <c r="F41" s="238"/>
      <c r="G41" s="238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190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5"/>
      <c r="D42" s="240"/>
      <c r="E42" s="240"/>
      <c r="F42" s="240"/>
      <c r="G42" s="24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191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30">
        <v>15</v>
      </c>
      <c r="B43" s="231" t="s">
        <v>805</v>
      </c>
      <c r="C43" s="243" t="s">
        <v>427</v>
      </c>
      <c r="D43" s="232" t="s">
        <v>366</v>
      </c>
      <c r="E43" s="233">
        <v>12</v>
      </c>
      <c r="F43" s="234"/>
      <c r="G43" s="235">
        <f>ROUND(E43*F43,2)</f>
        <v>0</v>
      </c>
      <c r="H43" s="234"/>
      <c r="I43" s="235">
        <f>ROUND(E43*H43,2)</f>
        <v>0</v>
      </c>
      <c r="J43" s="234"/>
      <c r="K43" s="235">
        <f>ROUND(E43*J43,2)</f>
        <v>0</v>
      </c>
      <c r="L43" s="235">
        <v>21</v>
      </c>
      <c r="M43" s="235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5"/>
      <c r="S43" s="235" t="s">
        <v>200</v>
      </c>
      <c r="T43" s="236" t="s">
        <v>185</v>
      </c>
      <c r="U43" s="220">
        <v>0</v>
      </c>
      <c r="V43" s="220">
        <f>ROUND(E43*U43,2)</f>
        <v>0</v>
      </c>
      <c r="W43" s="220"/>
      <c r="X43" s="220" t="s">
        <v>217</v>
      </c>
      <c r="Y43" s="220" t="s">
        <v>187</v>
      </c>
      <c r="Z43" s="209"/>
      <c r="AA43" s="209"/>
      <c r="AB43" s="209"/>
      <c r="AC43" s="209"/>
      <c r="AD43" s="209"/>
      <c r="AE43" s="209"/>
      <c r="AF43" s="209"/>
      <c r="AG43" s="209" t="s">
        <v>357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4" t="s">
        <v>419</v>
      </c>
      <c r="D44" s="238"/>
      <c r="E44" s="238"/>
      <c r="F44" s="238"/>
      <c r="G44" s="238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190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45"/>
      <c r="D45" s="240"/>
      <c r="E45" s="240"/>
      <c r="F45" s="240"/>
      <c r="G45" s="24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191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x14ac:dyDescent="0.25">
      <c r="A46" s="223" t="s">
        <v>179</v>
      </c>
      <c r="B46" s="224" t="s">
        <v>115</v>
      </c>
      <c r="C46" s="242" t="s">
        <v>116</v>
      </c>
      <c r="D46" s="225"/>
      <c r="E46" s="226"/>
      <c r="F46" s="227"/>
      <c r="G46" s="227">
        <f>SUMIF(AG47:AG56,"&lt;&gt;NOR",G47:G56)</f>
        <v>0</v>
      </c>
      <c r="H46" s="227"/>
      <c r="I46" s="227">
        <f>SUM(I47:I56)</f>
        <v>0</v>
      </c>
      <c r="J46" s="227"/>
      <c r="K46" s="227">
        <f>SUM(K47:K56)</f>
        <v>0</v>
      </c>
      <c r="L46" s="227"/>
      <c r="M46" s="227">
        <f>SUM(M47:M56)</f>
        <v>0</v>
      </c>
      <c r="N46" s="226"/>
      <c r="O46" s="226">
        <f>SUM(O47:O56)</f>
        <v>0</v>
      </c>
      <c r="P46" s="226"/>
      <c r="Q46" s="226">
        <f>SUM(Q47:Q56)</f>
        <v>0</v>
      </c>
      <c r="R46" s="227"/>
      <c r="S46" s="227"/>
      <c r="T46" s="228"/>
      <c r="U46" s="222"/>
      <c r="V46" s="222">
        <f>SUM(V47:V56)</f>
        <v>0</v>
      </c>
      <c r="W46" s="222"/>
      <c r="X46" s="222"/>
      <c r="Y46" s="222"/>
      <c r="AG46" t="s">
        <v>180</v>
      </c>
    </row>
    <row r="47" spans="1:60" outlineLevel="1" x14ac:dyDescent="0.25">
      <c r="A47" s="230">
        <v>16</v>
      </c>
      <c r="B47" s="231" t="s">
        <v>806</v>
      </c>
      <c r="C47" s="243" t="s">
        <v>703</v>
      </c>
      <c r="D47" s="232" t="s">
        <v>277</v>
      </c>
      <c r="E47" s="233">
        <v>3</v>
      </c>
      <c r="F47" s="234"/>
      <c r="G47" s="235">
        <f>ROUND(E47*F47,2)</f>
        <v>0</v>
      </c>
      <c r="H47" s="234"/>
      <c r="I47" s="235">
        <f>ROUND(E47*H47,2)</f>
        <v>0</v>
      </c>
      <c r="J47" s="234"/>
      <c r="K47" s="235">
        <f>ROUND(E47*J47,2)</f>
        <v>0</v>
      </c>
      <c r="L47" s="235">
        <v>21</v>
      </c>
      <c r="M47" s="235">
        <f>G47*(1+L47/100)</f>
        <v>0</v>
      </c>
      <c r="N47" s="233">
        <v>0</v>
      </c>
      <c r="O47" s="233">
        <f>ROUND(E47*N47,2)</f>
        <v>0</v>
      </c>
      <c r="P47" s="233">
        <v>0</v>
      </c>
      <c r="Q47" s="233">
        <f>ROUND(E47*P47,2)</f>
        <v>0</v>
      </c>
      <c r="R47" s="235"/>
      <c r="S47" s="235" t="s">
        <v>200</v>
      </c>
      <c r="T47" s="236" t="s">
        <v>185</v>
      </c>
      <c r="U47" s="220">
        <v>0</v>
      </c>
      <c r="V47" s="220">
        <f>ROUND(E47*U47,2)</f>
        <v>0</v>
      </c>
      <c r="W47" s="220"/>
      <c r="X47" s="220" t="s">
        <v>217</v>
      </c>
      <c r="Y47" s="220" t="s">
        <v>187</v>
      </c>
      <c r="Z47" s="209"/>
      <c r="AA47" s="209"/>
      <c r="AB47" s="209"/>
      <c r="AC47" s="209"/>
      <c r="AD47" s="209"/>
      <c r="AE47" s="209"/>
      <c r="AF47" s="209"/>
      <c r="AG47" s="209" t="s">
        <v>701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6"/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191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17</v>
      </c>
      <c r="B49" s="231" t="s">
        <v>807</v>
      </c>
      <c r="C49" s="243" t="s">
        <v>705</v>
      </c>
      <c r="D49" s="232" t="s">
        <v>277</v>
      </c>
      <c r="E49" s="233">
        <v>4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200</v>
      </c>
      <c r="T49" s="236" t="s">
        <v>185</v>
      </c>
      <c r="U49" s="220">
        <v>0</v>
      </c>
      <c r="V49" s="220">
        <f>ROUND(E49*U49,2)</f>
        <v>0</v>
      </c>
      <c r="W49" s="220"/>
      <c r="X49" s="220" t="s">
        <v>217</v>
      </c>
      <c r="Y49" s="220" t="s">
        <v>187</v>
      </c>
      <c r="Z49" s="209"/>
      <c r="AA49" s="209"/>
      <c r="AB49" s="209"/>
      <c r="AC49" s="209"/>
      <c r="AD49" s="209"/>
      <c r="AE49" s="209"/>
      <c r="AF49" s="209"/>
      <c r="AG49" s="209" t="s">
        <v>701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6"/>
      <c r="D50" s="241"/>
      <c r="E50" s="241"/>
      <c r="F50" s="241"/>
      <c r="G50" s="241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191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0">
        <v>18</v>
      </c>
      <c r="B51" s="231" t="s">
        <v>808</v>
      </c>
      <c r="C51" s="243" t="s">
        <v>809</v>
      </c>
      <c r="D51" s="232" t="s">
        <v>277</v>
      </c>
      <c r="E51" s="233">
        <v>1</v>
      </c>
      <c r="F51" s="234"/>
      <c r="G51" s="235">
        <f>ROUND(E51*F51,2)</f>
        <v>0</v>
      </c>
      <c r="H51" s="234"/>
      <c r="I51" s="235">
        <f>ROUND(E51*H51,2)</f>
        <v>0</v>
      </c>
      <c r="J51" s="234"/>
      <c r="K51" s="235">
        <f>ROUND(E51*J51,2)</f>
        <v>0</v>
      </c>
      <c r="L51" s="235">
        <v>21</v>
      </c>
      <c r="M51" s="235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5"/>
      <c r="S51" s="235" t="s">
        <v>200</v>
      </c>
      <c r="T51" s="236" t="s">
        <v>185</v>
      </c>
      <c r="U51" s="220">
        <v>0</v>
      </c>
      <c r="V51" s="220">
        <f>ROUND(E51*U51,2)</f>
        <v>0</v>
      </c>
      <c r="W51" s="220"/>
      <c r="X51" s="220" t="s">
        <v>217</v>
      </c>
      <c r="Y51" s="220" t="s">
        <v>187</v>
      </c>
      <c r="Z51" s="209"/>
      <c r="AA51" s="209"/>
      <c r="AB51" s="209"/>
      <c r="AC51" s="209"/>
      <c r="AD51" s="209"/>
      <c r="AE51" s="209"/>
      <c r="AF51" s="209"/>
      <c r="AG51" s="209" t="s">
        <v>701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6"/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191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0">
        <v>19</v>
      </c>
      <c r="B53" s="231" t="s">
        <v>810</v>
      </c>
      <c r="C53" s="243" t="s">
        <v>399</v>
      </c>
      <c r="D53" s="232" t="s">
        <v>277</v>
      </c>
      <c r="E53" s="233">
        <v>4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5"/>
      <c r="S53" s="235" t="s">
        <v>200</v>
      </c>
      <c r="T53" s="236" t="s">
        <v>185</v>
      </c>
      <c r="U53" s="220">
        <v>0</v>
      </c>
      <c r="V53" s="220">
        <f>ROUND(E53*U53,2)</f>
        <v>0</v>
      </c>
      <c r="W53" s="220"/>
      <c r="X53" s="220" t="s">
        <v>217</v>
      </c>
      <c r="Y53" s="220" t="s">
        <v>187</v>
      </c>
      <c r="Z53" s="209"/>
      <c r="AA53" s="209"/>
      <c r="AB53" s="209"/>
      <c r="AC53" s="209"/>
      <c r="AD53" s="209"/>
      <c r="AE53" s="209"/>
      <c r="AF53" s="209"/>
      <c r="AG53" s="209" t="s">
        <v>701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6"/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191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20</v>
      </c>
      <c r="B55" s="231" t="s">
        <v>811</v>
      </c>
      <c r="C55" s="243" t="s">
        <v>812</v>
      </c>
      <c r="D55" s="232" t="s">
        <v>277</v>
      </c>
      <c r="E55" s="233">
        <v>1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200</v>
      </c>
      <c r="T55" s="236" t="s">
        <v>185</v>
      </c>
      <c r="U55" s="220">
        <v>0</v>
      </c>
      <c r="V55" s="220">
        <f>ROUND(E55*U55,2)</f>
        <v>0</v>
      </c>
      <c r="W55" s="220"/>
      <c r="X55" s="220" t="s">
        <v>217</v>
      </c>
      <c r="Y55" s="220" t="s">
        <v>187</v>
      </c>
      <c r="Z55" s="209"/>
      <c r="AA55" s="209"/>
      <c r="AB55" s="209"/>
      <c r="AC55" s="209"/>
      <c r="AD55" s="209"/>
      <c r="AE55" s="209"/>
      <c r="AF55" s="209"/>
      <c r="AG55" s="209" t="s">
        <v>701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6"/>
      <c r="D56" s="241"/>
      <c r="E56" s="241"/>
      <c r="F56" s="241"/>
      <c r="G56" s="241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191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x14ac:dyDescent="0.25">
      <c r="A57" s="223" t="s">
        <v>179</v>
      </c>
      <c r="B57" s="224" t="s">
        <v>117</v>
      </c>
      <c r="C57" s="242" t="s">
        <v>118</v>
      </c>
      <c r="D57" s="225"/>
      <c r="E57" s="226"/>
      <c r="F57" s="227"/>
      <c r="G57" s="227">
        <f>SUMIF(AG58:AG75,"&lt;&gt;NOR",G58:G75)</f>
        <v>0</v>
      </c>
      <c r="H57" s="227"/>
      <c r="I57" s="227">
        <f>SUM(I58:I75)</f>
        <v>0</v>
      </c>
      <c r="J57" s="227"/>
      <c r="K57" s="227">
        <f>SUM(K58:K75)</f>
        <v>0</v>
      </c>
      <c r="L57" s="227"/>
      <c r="M57" s="227">
        <f>SUM(M58:M75)</f>
        <v>0</v>
      </c>
      <c r="N57" s="226"/>
      <c r="O57" s="226">
        <f>SUM(O58:O75)</f>
        <v>0</v>
      </c>
      <c r="P57" s="226"/>
      <c r="Q57" s="226">
        <f>SUM(Q58:Q75)</f>
        <v>0</v>
      </c>
      <c r="R57" s="227"/>
      <c r="S57" s="227"/>
      <c r="T57" s="228"/>
      <c r="U57" s="222"/>
      <c r="V57" s="222">
        <f>SUM(V58:V75)</f>
        <v>0</v>
      </c>
      <c r="W57" s="222"/>
      <c r="X57" s="222"/>
      <c r="Y57" s="222"/>
      <c r="AG57" t="s">
        <v>180</v>
      </c>
    </row>
    <row r="58" spans="1:60" outlineLevel="1" x14ac:dyDescent="0.25">
      <c r="A58" s="230">
        <v>21</v>
      </c>
      <c r="B58" s="231" t="s">
        <v>813</v>
      </c>
      <c r="C58" s="243" t="s">
        <v>763</v>
      </c>
      <c r="D58" s="232" t="s">
        <v>277</v>
      </c>
      <c r="E58" s="233">
        <v>3</v>
      </c>
      <c r="F58" s="234"/>
      <c r="G58" s="235">
        <f>ROUND(E58*F58,2)</f>
        <v>0</v>
      </c>
      <c r="H58" s="234"/>
      <c r="I58" s="235">
        <f>ROUND(E58*H58,2)</f>
        <v>0</v>
      </c>
      <c r="J58" s="234"/>
      <c r="K58" s="235">
        <f>ROUND(E58*J58,2)</f>
        <v>0</v>
      </c>
      <c r="L58" s="235">
        <v>21</v>
      </c>
      <c r="M58" s="235">
        <f>G58*(1+L58/100)</f>
        <v>0</v>
      </c>
      <c r="N58" s="233">
        <v>0</v>
      </c>
      <c r="O58" s="233">
        <f>ROUND(E58*N58,2)</f>
        <v>0</v>
      </c>
      <c r="P58" s="233">
        <v>0</v>
      </c>
      <c r="Q58" s="233">
        <f>ROUND(E58*P58,2)</f>
        <v>0</v>
      </c>
      <c r="R58" s="235"/>
      <c r="S58" s="235" t="s">
        <v>200</v>
      </c>
      <c r="T58" s="236" t="s">
        <v>185</v>
      </c>
      <c r="U58" s="220">
        <v>0</v>
      </c>
      <c r="V58" s="220">
        <f>ROUND(E58*U58,2)</f>
        <v>0</v>
      </c>
      <c r="W58" s="220"/>
      <c r="X58" s="220" t="s">
        <v>217</v>
      </c>
      <c r="Y58" s="220" t="s">
        <v>187</v>
      </c>
      <c r="Z58" s="209"/>
      <c r="AA58" s="209"/>
      <c r="AB58" s="209"/>
      <c r="AC58" s="209"/>
      <c r="AD58" s="209"/>
      <c r="AE58" s="209"/>
      <c r="AF58" s="209"/>
      <c r="AG58" s="209" t="s">
        <v>701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2" x14ac:dyDescent="0.25">
      <c r="A59" s="216"/>
      <c r="B59" s="217"/>
      <c r="C59" s="244" t="s">
        <v>764</v>
      </c>
      <c r="D59" s="238"/>
      <c r="E59" s="238"/>
      <c r="F59" s="238"/>
      <c r="G59" s="238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190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5"/>
      <c r="D60" s="240"/>
      <c r="E60" s="240"/>
      <c r="F60" s="240"/>
      <c r="G60" s="24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191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0">
        <v>22</v>
      </c>
      <c r="B61" s="231" t="s">
        <v>814</v>
      </c>
      <c r="C61" s="243" t="s">
        <v>729</v>
      </c>
      <c r="D61" s="232" t="s">
        <v>277</v>
      </c>
      <c r="E61" s="233">
        <v>7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200</v>
      </c>
      <c r="T61" s="236" t="s">
        <v>185</v>
      </c>
      <c r="U61" s="220">
        <v>0</v>
      </c>
      <c r="V61" s="220">
        <f>ROUND(E61*U61,2)</f>
        <v>0</v>
      </c>
      <c r="W61" s="220"/>
      <c r="X61" s="220" t="s">
        <v>217</v>
      </c>
      <c r="Y61" s="220" t="s">
        <v>187</v>
      </c>
      <c r="Z61" s="209"/>
      <c r="AA61" s="209"/>
      <c r="AB61" s="209"/>
      <c r="AC61" s="209"/>
      <c r="AD61" s="209"/>
      <c r="AE61" s="209"/>
      <c r="AF61" s="209"/>
      <c r="AG61" s="209" t="s">
        <v>701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6"/>
      <c r="D62" s="241"/>
      <c r="E62" s="241"/>
      <c r="F62" s="241"/>
      <c r="G62" s="241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191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30">
        <v>23</v>
      </c>
      <c r="B63" s="231" t="s">
        <v>815</v>
      </c>
      <c r="C63" s="243" t="s">
        <v>743</v>
      </c>
      <c r="D63" s="232" t="s">
        <v>277</v>
      </c>
      <c r="E63" s="233">
        <v>4</v>
      </c>
      <c r="F63" s="234"/>
      <c r="G63" s="235">
        <f>ROUND(E63*F63,2)</f>
        <v>0</v>
      </c>
      <c r="H63" s="234"/>
      <c r="I63" s="235">
        <f>ROUND(E63*H63,2)</f>
        <v>0</v>
      </c>
      <c r="J63" s="234"/>
      <c r="K63" s="235">
        <f>ROUND(E63*J63,2)</f>
        <v>0</v>
      </c>
      <c r="L63" s="235">
        <v>21</v>
      </c>
      <c r="M63" s="235">
        <f>G63*(1+L63/100)</f>
        <v>0</v>
      </c>
      <c r="N63" s="233">
        <v>0</v>
      </c>
      <c r="O63" s="233">
        <f>ROUND(E63*N63,2)</f>
        <v>0</v>
      </c>
      <c r="P63" s="233">
        <v>0</v>
      </c>
      <c r="Q63" s="233">
        <f>ROUND(E63*P63,2)</f>
        <v>0</v>
      </c>
      <c r="R63" s="235"/>
      <c r="S63" s="235" t="s">
        <v>200</v>
      </c>
      <c r="T63" s="236" t="s">
        <v>185</v>
      </c>
      <c r="U63" s="220">
        <v>0</v>
      </c>
      <c r="V63" s="220">
        <f>ROUND(E63*U63,2)</f>
        <v>0</v>
      </c>
      <c r="W63" s="220"/>
      <c r="X63" s="220" t="s">
        <v>217</v>
      </c>
      <c r="Y63" s="220" t="s">
        <v>187</v>
      </c>
      <c r="Z63" s="209"/>
      <c r="AA63" s="209"/>
      <c r="AB63" s="209"/>
      <c r="AC63" s="209"/>
      <c r="AD63" s="209"/>
      <c r="AE63" s="209"/>
      <c r="AF63" s="209"/>
      <c r="AG63" s="209" t="s">
        <v>701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46"/>
      <c r="D64" s="241"/>
      <c r="E64" s="241"/>
      <c r="F64" s="241"/>
      <c r="G64" s="241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191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30">
        <v>24</v>
      </c>
      <c r="B65" s="231" t="s">
        <v>816</v>
      </c>
      <c r="C65" s="243" t="s">
        <v>731</v>
      </c>
      <c r="D65" s="232" t="s">
        <v>277</v>
      </c>
      <c r="E65" s="233">
        <v>3</v>
      </c>
      <c r="F65" s="234"/>
      <c r="G65" s="235">
        <f>ROUND(E65*F65,2)</f>
        <v>0</v>
      </c>
      <c r="H65" s="234"/>
      <c r="I65" s="235">
        <f>ROUND(E65*H65,2)</f>
        <v>0</v>
      </c>
      <c r="J65" s="234"/>
      <c r="K65" s="235">
        <f>ROUND(E65*J65,2)</f>
        <v>0</v>
      </c>
      <c r="L65" s="235">
        <v>21</v>
      </c>
      <c r="M65" s="235">
        <f>G65*(1+L65/100)</f>
        <v>0</v>
      </c>
      <c r="N65" s="233">
        <v>0</v>
      </c>
      <c r="O65" s="233">
        <f>ROUND(E65*N65,2)</f>
        <v>0</v>
      </c>
      <c r="P65" s="233">
        <v>0</v>
      </c>
      <c r="Q65" s="233">
        <f>ROUND(E65*P65,2)</f>
        <v>0</v>
      </c>
      <c r="R65" s="235"/>
      <c r="S65" s="235" t="s">
        <v>200</v>
      </c>
      <c r="T65" s="236" t="s">
        <v>185</v>
      </c>
      <c r="U65" s="220">
        <v>0</v>
      </c>
      <c r="V65" s="220">
        <f>ROUND(E65*U65,2)</f>
        <v>0</v>
      </c>
      <c r="W65" s="220"/>
      <c r="X65" s="220" t="s">
        <v>217</v>
      </c>
      <c r="Y65" s="220" t="s">
        <v>187</v>
      </c>
      <c r="Z65" s="209"/>
      <c r="AA65" s="209"/>
      <c r="AB65" s="209"/>
      <c r="AC65" s="209"/>
      <c r="AD65" s="209"/>
      <c r="AE65" s="209"/>
      <c r="AF65" s="209"/>
      <c r="AG65" s="209" t="s">
        <v>701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46"/>
      <c r="D66" s="241"/>
      <c r="E66" s="241"/>
      <c r="F66" s="241"/>
      <c r="G66" s="241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191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30">
        <v>25</v>
      </c>
      <c r="B67" s="231" t="s">
        <v>817</v>
      </c>
      <c r="C67" s="243" t="s">
        <v>733</v>
      </c>
      <c r="D67" s="232" t="s">
        <v>277</v>
      </c>
      <c r="E67" s="233">
        <v>7</v>
      </c>
      <c r="F67" s="234"/>
      <c r="G67" s="235">
        <f>ROUND(E67*F67,2)</f>
        <v>0</v>
      </c>
      <c r="H67" s="234"/>
      <c r="I67" s="235">
        <f>ROUND(E67*H67,2)</f>
        <v>0</v>
      </c>
      <c r="J67" s="234"/>
      <c r="K67" s="235">
        <f>ROUND(E67*J67,2)</f>
        <v>0</v>
      </c>
      <c r="L67" s="235">
        <v>21</v>
      </c>
      <c r="M67" s="235">
        <f>G67*(1+L67/100)</f>
        <v>0</v>
      </c>
      <c r="N67" s="233">
        <v>0</v>
      </c>
      <c r="O67" s="233">
        <f>ROUND(E67*N67,2)</f>
        <v>0</v>
      </c>
      <c r="P67" s="233">
        <v>0</v>
      </c>
      <c r="Q67" s="233">
        <f>ROUND(E67*P67,2)</f>
        <v>0</v>
      </c>
      <c r="R67" s="235"/>
      <c r="S67" s="235" t="s">
        <v>200</v>
      </c>
      <c r="T67" s="236" t="s">
        <v>185</v>
      </c>
      <c r="U67" s="220">
        <v>0</v>
      </c>
      <c r="V67" s="220">
        <f>ROUND(E67*U67,2)</f>
        <v>0</v>
      </c>
      <c r="W67" s="220"/>
      <c r="X67" s="220" t="s">
        <v>217</v>
      </c>
      <c r="Y67" s="220" t="s">
        <v>187</v>
      </c>
      <c r="Z67" s="209"/>
      <c r="AA67" s="209"/>
      <c r="AB67" s="209"/>
      <c r="AC67" s="209"/>
      <c r="AD67" s="209"/>
      <c r="AE67" s="209"/>
      <c r="AF67" s="209"/>
      <c r="AG67" s="209" t="s">
        <v>701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2" x14ac:dyDescent="0.25">
      <c r="A68" s="216"/>
      <c r="B68" s="217"/>
      <c r="C68" s="246"/>
      <c r="D68" s="241"/>
      <c r="E68" s="241"/>
      <c r="F68" s="241"/>
      <c r="G68" s="241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191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1" x14ac:dyDescent="0.25">
      <c r="A69" s="230">
        <v>26</v>
      </c>
      <c r="B69" s="231" t="s">
        <v>818</v>
      </c>
      <c r="C69" s="243" t="s">
        <v>739</v>
      </c>
      <c r="D69" s="232" t="s">
        <v>277</v>
      </c>
      <c r="E69" s="233">
        <v>7</v>
      </c>
      <c r="F69" s="234"/>
      <c r="G69" s="235">
        <f>ROUND(E69*F69,2)</f>
        <v>0</v>
      </c>
      <c r="H69" s="234"/>
      <c r="I69" s="235">
        <f>ROUND(E69*H69,2)</f>
        <v>0</v>
      </c>
      <c r="J69" s="234"/>
      <c r="K69" s="235">
        <f>ROUND(E69*J69,2)</f>
        <v>0</v>
      </c>
      <c r="L69" s="235">
        <v>21</v>
      </c>
      <c r="M69" s="235">
        <f>G69*(1+L69/100)</f>
        <v>0</v>
      </c>
      <c r="N69" s="233">
        <v>0</v>
      </c>
      <c r="O69" s="233">
        <f>ROUND(E69*N69,2)</f>
        <v>0</v>
      </c>
      <c r="P69" s="233">
        <v>0</v>
      </c>
      <c r="Q69" s="233">
        <f>ROUND(E69*P69,2)</f>
        <v>0</v>
      </c>
      <c r="R69" s="235"/>
      <c r="S69" s="235" t="s">
        <v>200</v>
      </c>
      <c r="T69" s="236" t="s">
        <v>185</v>
      </c>
      <c r="U69" s="220">
        <v>0</v>
      </c>
      <c r="V69" s="220">
        <f>ROUND(E69*U69,2)</f>
        <v>0</v>
      </c>
      <c r="W69" s="220"/>
      <c r="X69" s="220" t="s">
        <v>217</v>
      </c>
      <c r="Y69" s="220" t="s">
        <v>187</v>
      </c>
      <c r="Z69" s="209"/>
      <c r="AA69" s="209"/>
      <c r="AB69" s="209"/>
      <c r="AC69" s="209"/>
      <c r="AD69" s="209"/>
      <c r="AE69" s="209"/>
      <c r="AF69" s="209"/>
      <c r="AG69" s="209" t="s">
        <v>701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46"/>
      <c r="D70" s="241"/>
      <c r="E70" s="241"/>
      <c r="F70" s="241"/>
      <c r="G70" s="241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191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1" x14ac:dyDescent="0.25">
      <c r="A71" s="230">
        <v>27</v>
      </c>
      <c r="B71" s="231" t="s">
        <v>819</v>
      </c>
      <c r="C71" s="243" t="s">
        <v>741</v>
      </c>
      <c r="D71" s="232" t="s">
        <v>356</v>
      </c>
      <c r="E71" s="233">
        <v>1</v>
      </c>
      <c r="F71" s="234"/>
      <c r="G71" s="235">
        <f>ROUND(E71*F71,2)</f>
        <v>0</v>
      </c>
      <c r="H71" s="234"/>
      <c r="I71" s="235">
        <f>ROUND(E71*H71,2)</f>
        <v>0</v>
      </c>
      <c r="J71" s="234"/>
      <c r="K71" s="235">
        <f>ROUND(E71*J71,2)</f>
        <v>0</v>
      </c>
      <c r="L71" s="235">
        <v>21</v>
      </c>
      <c r="M71" s="235">
        <f>G71*(1+L71/100)</f>
        <v>0</v>
      </c>
      <c r="N71" s="233">
        <v>0</v>
      </c>
      <c r="O71" s="233">
        <f>ROUND(E71*N71,2)</f>
        <v>0</v>
      </c>
      <c r="P71" s="233">
        <v>0</v>
      </c>
      <c r="Q71" s="233">
        <f>ROUND(E71*P71,2)</f>
        <v>0</v>
      </c>
      <c r="R71" s="235"/>
      <c r="S71" s="235" t="s">
        <v>200</v>
      </c>
      <c r="T71" s="236" t="s">
        <v>185</v>
      </c>
      <c r="U71" s="220">
        <v>0</v>
      </c>
      <c r="V71" s="220">
        <f>ROUND(E71*U71,2)</f>
        <v>0</v>
      </c>
      <c r="W71" s="220"/>
      <c r="X71" s="220" t="s">
        <v>217</v>
      </c>
      <c r="Y71" s="220" t="s">
        <v>187</v>
      </c>
      <c r="Z71" s="209"/>
      <c r="AA71" s="209"/>
      <c r="AB71" s="209"/>
      <c r="AC71" s="209"/>
      <c r="AD71" s="209"/>
      <c r="AE71" s="209"/>
      <c r="AF71" s="209"/>
      <c r="AG71" s="209" t="s">
        <v>701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2" x14ac:dyDescent="0.25">
      <c r="A72" s="216"/>
      <c r="B72" s="217"/>
      <c r="C72" s="246"/>
      <c r="D72" s="241"/>
      <c r="E72" s="241"/>
      <c r="F72" s="241"/>
      <c r="G72" s="241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191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30">
        <v>28</v>
      </c>
      <c r="B73" s="231" t="s">
        <v>820</v>
      </c>
      <c r="C73" s="243" t="s">
        <v>713</v>
      </c>
      <c r="D73" s="232" t="s">
        <v>277</v>
      </c>
      <c r="E73" s="233">
        <v>4</v>
      </c>
      <c r="F73" s="234"/>
      <c r="G73" s="235">
        <f>ROUND(E73*F73,2)</f>
        <v>0</v>
      </c>
      <c r="H73" s="234"/>
      <c r="I73" s="235">
        <f>ROUND(E73*H73,2)</f>
        <v>0</v>
      </c>
      <c r="J73" s="234"/>
      <c r="K73" s="235">
        <f>ROUND(E73*J73,2)</f>
        <v>0</v>
      </c>
      <c r="L73" s="235">
        <v>21</v>
      </c>
      <c r="M73" s="235">
        <f>G73*(1+L73/100)</f>
        <v>0</v>
      </c>
      <c r="N73" s="233">
        <v>0</v>
      </c>
      <c r="O73" s="233">
        <f>ROUND(E73*N73,2)</f>
        <v>0</v>
      </c>
      <c r="P73" s="233">
        <v>0</v>
      </c>
      <c r="Q73" s="233">
        <f>ROUND(E73*P73,2)</f>
        <v>0</v>
      </c>
      <c r="R73" s="235"/>
      <c r="S73" s="235" t="s">
        <v>200</v>
      </c>
      <c r="T73" s="236" t="s">
        <v>185</v>
      </c>
      <c r="U73" s="220">
        <v>0</v>
      </c>
      <c r="V73" s="220">
        <f>ROUND(E73*U73,2)</f>
        <v>0</v>
      </c>
      <c r="W73" s="220"/>
      <c r="X73" s="220" t="s">
        <v>307</v>
      </c>
      <c r="Y73" s="220" t="s">
        <v>187</v>
      </c>
      <c r="Z73" s="209"/>
      <c r="AA73" s="209"/>
      <c r="AB73" s="209"/>
      <c r="AC73" s="209"/>
      <c r="AD73" s="209"/>
      <c r="AE73" s="209"/>
      <c r="AF73" s="209"/>
      <c r="AG73" s="209" t="s">
        <v>378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2" x14ac:dyDescent="0.25">
      <c r="A74" s="216"/>
      <c r="B74" s="217"/>
      <c r="C74" s="244" t="s">
        <v>714</v>
      </c>
      <c r="D74" s="238"/>
      <c r="E74" s="238"/>
      <c r="F74" s="238"/>
      <c r="G74" s="238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09"/>
      <c r="AA74" s="209"/>
      <c r="AB74" s="209"/>
      <c r="AC74" s="209"/>
      <c r="AD74" s="209"/>
      <c r="AE74" s="209"/>
      <c r="AF74" s="209"/>
      <c r="AG74" s="209" t="s">
        <v>190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5"/>
      <c r="D75" s="240"/>
      <c r="E75" s="240"/>
      <c r="F75" s="240"/>
      <c r="G75" s="24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191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x14ac:dyDescent="0.25">
      <c r="A76" s="223" t="s">
        <v>179</v>
      </c>
      <c r="B76" s="224" t="s">
        <v>131</v>
      </c>
      <c r="C76" s="242" t="s">
        <v>90</v>
      </c>
      <c r="D76" s="225"/>
      <c r="E76" s="226"/>
      <c r="F76" s="227"/>
      <c r="G76" s="227">
        <f>SUMIF(AG77:AG84,"&lt;&gt;NOR",G77:G84)</f>
        <v>0</v>
      </c>
      <c r="H76" s="227"/>
      <c r="I76" s="227">
        <f>SUM(I77:I84)</f>
        <v>0</v>
      </c>
      <c r="J76" s="227"/>
      <c r="K76" s="227">
        <f>SUM(K77:K84)</f>
        <v>0</v>
      </c>
      <c r="L76" s="227"/>
      <c r="M76" s="227">
        <f>SUM(M77:M84)</f>
        <v>0</v>
      </c>
      <c r="N76" s="226"/>
      <c r="O76" s="226">
        <f>SUM(O77:O84)</f>
        <v>0</v>
      </c>
      <c r="P76" s="226"/>
      <c r="Q76" s="226">
        <f>SUM(Q77:Q84)</f>
        <v>0</v>
      </c>
      <c r="R76" s="227"/>
      <c r="S76" s="227"/>
      <c r="T76" s="228"/>
      <c r="U76" s="222"/>
      <c r="V76" s="222">
        <f>SUM(V77:V84)</f>
        <v>0</v>
      </c>
      <c r="W76" s="222"/>
      <c r="X76" s="222"/>
      <c r="Y76" s="222"/>
      <c r="AG76" t="s">
        <v>180</v>
      </c>
    </row>
    <row r="77" spans="1:60" outlineLevel="1" x14ac:dyDescent="0.25">
      <c r="A77" s="230">
        <v>29</v>
      </c>
      <c r="B77" s="231" t="s">
        <v>821</v>
      </c>
      <c r="C77" s="243" t="s">
        <v>822</v>
      </c>
      <c r="D77" s="232" t="s">
        <v>356</v>
      </c>
      <c r="E77" s="233">
        <v>1</v>
      </c>
      <c r="F77" s="234"/>
      <c r="G77" s="235">
        <f>ROUND(E77*F77,2)</f>
        <v>0</v>
      </c>
      <c r="H77" s="234"/>
      <c r="I77" s="235">
        <f>ROUND(E77*H77,2)</f>
        <v>0</v>
      </c>
      <c r="J77" s="234"/>
      <c r="K77" s="235">
        <f>ROUND(E77*J77,2)</f>
        <v>0</v>
      </c>
      <c r="L77" s="235">
        <v>21</v>
      </c>
      <c r="M77" s="235">
        <f>G77*(1+L77/100)</f>
        <v>0</v>
      </c>
      <c r="N77" s="233">
        <v>0</v>
      </c>
      <c r="O77" s="233">
        <f>ROUND(E77*N77,2)</f>
        <v>0</v>
      </c>
      <c r="P77" s="233">
        <v>0</v>
      </c>
      <c r="Q77" s="233">
        <f>ROUND(E77*P77,2)</f>
        <v>0</v>
      </c>
      <c r="R77" s="235"/>
      <c r="S77" s="235" t="s">
        <v>200</v>
      </c>
      <c r="T77" s="236" t="s">
        <v>185</v>
      </c>
      <c r="U77" s="220">
        <v>0</v>
      </c>
      <c r="V77" s="220">
        <f>ROUND(E77*U77,2)</f>
        <v>0</v>
      </c>
      <c r="W77" s="220"/>
      <c r="X77" s="220" t="s">
        <v>217</v>
      </c>
      <c r="Y77" s="220" t="s">
        <v>187</v>
      </c>
      <c r="Z77" s="209"/>
      <c r="AA77" s="209"/>
      <c r="AB77" s="209"/>
      <c r="AC77" s="209"/>
      <c r="AD77" s="209"/>
      <c r="AE77" s="209"/>
      <c r="AF77" s="209"/>
      <c r="AG77" s="209" t="s">
        <v>357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2" x14ac:dyDescent="0.25">
      <c r="A78" s="216"/>
      <c r="B78" s="217"/>
      <c r="C78" s="246"/>
      <c r="D78" s="241"/>
      <c r="E78" s="241"/>
      <c r="F78" s="241"/>
      <c r="G78" s="241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191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30">
        <v>30</v>
      </c>
      <c r="B79" s="231" t="s">
        <v>823</v>
      </c>
      <c r="C79" s="243" t="s">
        <v>824</v>
      </c>
      <c r="D79" s="232" t="s">
        <v>366</v>
      </c>
      <c r="E79" s="233">
        <v>8</v>
      </c>
      <c r="F79" s="234"/>
      <c r="G79" s="235">
        <f>ROUND(E79*F79,2)</f>
        <v>0</v>
      </c>
      <c r="H79" s="234"/>
      <c r="I79" s="235">
        <f>ROUND(E79*H79,2)</f>
        <v>0</v>
      </c>
      <c r="J79" s="234"/>
      <c r="K79" s="235">
        <f>ROUND(E79*J79,2)</f>
        <v>0</v>
      </c>
      <c r="L79" s="235">
        <v>21</v>
      </c>
      <c r="M79" s="235">
        <f>G79*(1+L79/100)</f>
        <v>0</v>
      </c>
      <c r="N79" s="233">
        <v>0</v>
      </c>
      <c r="O79" s="233">
        <f>ROUND(E79*N79,2)</f>
        <v>0</v>
      </c>
      <c r="P79" s="233">
        <v>0</v>
      </c>
      <c r="Q79" s="233">
        <f>ROUND(E79*P79,2)</f>
        <v>0</v>
      </c>
      <c r="R79" s="235"/>
      <c r="S79" s="235" t="s">
        <v>200</v>
      </c>
      <c r="T79" s="236" t="s">
        <v>185</v>
      </c>
      <c r="U79" s="220">
        <v>0</v>
      </c>
      <c r="V79" s="220">
        <f>ROUND(E79*U79,2)</f>
        <v>0</v>
      </c>
      <c r="W79" s="220"/>
      <c r="X79" s="220" t="s">
        <v>217</v>
      </c>
      <c r="Y79" s="220" t="s">
        <v>187</v>
      </c>
      <c r="Z79" s="209"/>
      <c r="AA79" s="209"/>
      <c r="AB79" s="209"/>
      <c r="AC79" s="209"/>
      <c r="AD79" s="209"/>
      <c r="AE79" s="209"/>
      <c r="AF79" s="209"/>
      <c r="AG79" s="209" t="s">
        <v>357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2" x14ac:dyDescent="0.25">
      <c r="A80" s="216"/>
      <c r="B80" s="217"/>
      <c r="C80" s="246"/>
      <c r="D80" s="241"/>
      <c r="E80" s="241"/>
      <c r="F80" s="241"/>
      <c r="G80" s="241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191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30">
        <v>31</v>
      </c>
      <c r="B81" s="231" t="s">
        <v>825</v>
      </c>
      <c r="C81" s="243" t="s">
        <v>696</v>
      </c>
      <c r="D81" s="232" t="s">
        <v>277</v>
      </c>
      <c r="E81" s="233">
        <v>7</v>
      </c>
      <c r="F81" s="234"/>
      <c r="G81" s="235">
        <f>ROUND(E81*F81,2)</f>
        <v>0</v>
      </c>
      <c r="H81" s="234"/>
      <c r="I81" s="235">
        <f>ROUND(E81*H81,2)</f>
        <v>0</v>
      </c>
      <c r="J81" s="234"/>
      <c r="K81" s="235">
        <f>ROUND(E81*J81,2)</f>
        <v>0</v>
      </c>
      <c r="L81" s="235">
        <v>21</v>
      </c>
      <c r="M81" s="235">
        <f>G81*(1+L81/100)</f>
        <v>0</v>
      </c>
      <c r="N81" s="233">
        <v>0</v>
      </c>
      <c r="O81" s="233">
        <f>ROUND(E81*N81,2)</f>
        <v>0</v>
      </c>
      <c r="P81" s="233">
        <v>0</v>
      </c>
      <c r="Q81" s="233">
        <f>ROUND(E81*P81,2)</f>
        <v>0</v>
      </c>
      <c r="R81" s="235"/>
      <c r="S81" s="235" t="s">
        <v>200</v>
      </c>
      <c r="T81" s="236" t="s">
        <v>185</v>
      </c>
      <c r="U81" s="220">
        <v>0</v>
      </c>
      <c r="V81" s="220">
        <f>ROUND(E81*U81,2)</f>
        <v>0</v>
      </c>
      <c r="W81" s="220"/>
      <c r="X81" s="220" t="s">
        <v>217</v>
      </c>
      <c r="Y81" s="220" t="s">
        <v>187</v>
      </c>
      <c r="Z81" s="209"/>
      <c r="AA81" s="209"/>
      <c r="AB81" s="209"/>
      <c r="AC81" s="209"/>
      <c r="AD81" s="209"/>
      <c r="AE81" s="209"/>
      <c r="AF81" s="209"/>
      <c r="AG81" s="209" t="s">
        <v>357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2" x14ac:dyDescent="0.25">
      <c r="A82" s="216"/>
      <c r="B82" s="217"/>
      <c r="C82" s="246"/>
      <c r="D82" s="241"/>
      <c r="E82" s="241"/>
      <c r="F82" s="241"/>
      <c r="G82" s="241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191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30">
        <v>32</v>
      </c>
      <c r="B83" s="231" t="s">
        <v>826</v>
      </c>
      <c r="C83" s="243" t="s">
        <v>698</v>
      </c>
      <c r="D83" s="232" t="s">
        <v>277</v>
      </c>
      <c r="E83" s="233">
        <v>7</v>
      </c>
      <c r="F83" s="234"/>
      <c r="G83" s="235">
        <f>ROUND(E83*F83,2)</f>
        <v>0</v>
      </c>
      <c r="H83" s="234"/>
      <c r="I83" s="235">
        <f>ROUND(E83*H83,2)</f>
        <v>0</v>
      </c>
      <c r="J83" s="234"/>
      <c r="K83" s="235">
        <f>ROUND(E83*J83,2)</f>
        <v>0</v>
      </c>
      <c r="L83" s="235">
        <v>21</v>
      </c>
      <c r="M83" s="235">
        <f>G83*(1+L83/100)</f>
        <v>0</v>
      </c>
      <c r="N83" s="233">
        <v>0</v>
      </c>
      <c r="O83" s="233">
        <f>ROUND(E83*N83,2)</f>
        <v>0</v>
      </c>
      <c r="P83" s="233">
        <v>0</v>
      </c>
      <c r="Q83" s="233">
        <f>ROUND(E83*P83,2)</f>
        <v>0</v>
      </c>
      <c r="R83" s="235"/>
      <c r="S83" s="235" t="s">
        <v>200</v>
      </c>
      <c r="T83" s="236" t="s">
        <v>185</v>
      </c>
      <c r="U83" s="220">
        <v>0</v>
      </c>
      <c r="V83" s="220">
        <f>ROUND(E83*U83,2)</f>
        <v>0</v>
      </c>
      <c r="W83" s="220"/>
      <c r="X83" s="220" t="s">
        <v>307</v>
      </c>
      <c r="Y83" s="220" t="s">
        <v>187</v>
      </c>
      <c r="Z83" s="209"/>
      <c r="AA83" s="209"/>
      <c r="AB83" s="209"/>
      <c r="AC83" s="209"/>
      <c r="AD83" s="209"/>
      <c r="AE83" s="209"/>
      <c r="AF83" s="209"/>
      <c r="AG83" s="209" t="s">
        <v>378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46"/>
      <c r="D84" s="241"/>
      <c r="E84" s="241"/>
      <c r="F84" s="241"/>
      <c r="G84" s="241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191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x14ac:dyDescent="0.25">
      <c r="A85" s="3"/>
      <c r="B85" s="4"/>
      <c r="C85" s="247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v>12</v>
      </c>
      <c r="AF85">
        <v>21</v>
      </c>
      <c r="AG85" t="s">
        <v>165</v>
      </c>
    </row>
    <row r="86" spans="1:60" x14ac:dyDescent="0.25">
      <c r="A86" s="212"/>
      <c r="B86" s="213" t="s">
        <v>29</v>
      </c>
      <c r="C86" s="248"/>
      <c r="D86" s="214"/>
      <c r="E86" s="215"/>
      <c r="F86" s="215"/>
      <c r="G86" s="229">
        <f>G8+G31+G46+G57+G76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f>SUMIF(L7:L84,AE85,G7:G84)</f>
        <v>0</v>
      </c>
      <c r="AF86">
        <f>SUMIF(L7:L84,AF85,G7:G84)</f>
        <v>0</v>
      </c>
      <c r="AG86" t="s">
        <v>210</v>
      </c>
    </row>
    <row r="87" spans="1:60" x14ac:dyDescent="0.25">
      <c r="C87" s="249"/>
      <c r="D87" s="10"/>
      <c r="AG87" t="s">
        <v>211</v>
      </c>
    </row>
    <row r="88" spans="1:60" x14ac:dyDescent="0.25">
      <c r="D88" s="10"/>
    </row>
    <row r="89" spans="1:60" x14ac:dyDescent="0.25">
      <c r="D89" s="10"/>
    </row>
    <row r="90" spans="1:60" x14ac:dyDescent="0.25">
      <c r="D90" s="10"/>
    </row>
    <row r="91" spans="1:60" x14ac:dyDescent="0.25">
      <c r="D91" s="10"/>
    </row>
    <row r="92" spans="1:60" x14ac:dyDescent="0.25">
      <c r="D92" s="10"/>
    </row>
    <row r="93" spans="1:60" x14ac:dyDescent="0.25">
      <c r="D93" s="10"/>
    </row>
    <row r="94" spans="1:60" x14ac:dyDescent="0.25">
      <c r="D94" s="10"/>
    </row>
    <row r="95" spans="1:60" x14ac:dyDescent="0.25">
      <c r="D95" s="10"/>
    </row>
    <row r="96" spans="1:60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slksb0hOkeMQ69sqgd4cbLuMfBRiIBjDqBVYd1MqSjmbLr/wV9HtHIg6JfQuKGCjIwnRZ5wx/9YiMf5QQ2LV/A==" saltValue="vO6vyjybt82ecKJuwSaUUg==" spinCount="100000" sheet="1" formatRows="0"/>
  <mergeCells count="44">
    <mergeCell ref="C82:G82"/>
    <mergeCell ref="C84:G84"/>
    <mergeCell ref="C70:G70"/>
    <mergeCell ref="C72:G72"/>
    <mergeCell ref="C74:G74"/>
    <mergeCell ref="C75:G75"/>
    <mergeCell ref="C78:G78"/>
    <mergeCell ref="C80:G80"/>
    <mergeCell ref="C59:G59"/>
    <mergeCell ref="C60:G60"/>
    <mergeCell ref="C62:G62"/>
    <mergeCell ref="C64:G64"/>
    <mergeCell ref="C66:G66"/>
    <mergeCell ref="C68:G68"/>
    <mergeCell ref="C45:G45"/>
    <mergeCell ref="C48:G48"/>
    <mergeCell ref="C50:G50"/>
    <mergeCell ref="C52:G52"/>
    <mergeCell ref="C54:G54"/>
    <mergeCell ref="C56:G56"/>
    <mergeCell ref="C35:G35"/>
    <mergeCell ref="C37:G37"/>
    <mergeCell ref="C39:G39"/>
    <mergeCell ref="C41:G41"/>
    <mergeCell ref="C42:G42"/>
    <mergeCell ref="C44:G44"/>
    <mergeCell ref="C23:G23"/>
    <mergeCell ref="C24:G24"/>
    <mergeCell ref="C26:G26"/>
    <mergeCell ref="C28:G28"/>
    <mergeCell ref="C30:G30"/>
    <mergeCell ref="C33:G33"/>
    <mergeCell ref="C13:G13"/>
    <mergeCell ref="C15:G15"/>
    <mergeCell ref="C17:G17"/>
    <mergeCell ref="C18:G18"/>
    <mergeCell ref="C20:G20"/>
    <mergeCell ref="C21:G21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F46A9-AB43-4AA8-8293-DE989DA7C01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59</v>
      </c>
      <c r="C4" s="201" t="s">
        <v>60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101</v>
      </c>
      <c r="C8" s="242" t="s">
        <v>102</v>
      </c>
      <c r="D8" s="225"/>
      <c r="E8" s="226"/>
      <c r="F8" s="227"/>
      <c r="G8" s="227">
        <f>SUMIF(AG9:AG28,"&lt;&gt;NOR",G9:G28)</f>
        <v>0</v>
      </c>
      <c r="H8" s="227"/>
      <c r="I8" s="227">
        <f>SUM(I9:I28)</f>
        <v>0</v>
      </c>
      <c r="J8" s="227"/>
      <c r="K8" s="227">
        <f>SUM(K9:K28)</f>
        <v>0</v>
      </c>
      <c r="L8" s="227"/>
      <c r="M8" s="227">
        <f>SUM(M9:M28)</f>
        <v>0</v>
      </c>
      <c r="N8" s="226"/>
      <c r="O8" s="226">
        <f>SUM(O9:O28)</f>
        <v>0</v>
      </c>
      <c r="P8" s="226"/>
      <c r="Q8" s="226">
        <f>SUM(Q9:Q28)</f>
        <v>0</v>
      </c>
      <c r="R8" s="227"/>
      <c r="S8" s="227"/>
      <c r="T8" s="228"/>
      <c r="U8" s="222"/>
      <c r="V8" s="222">
        <f>SUM(V9:V28)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827</v>
      </c>
      <c r="C9" s="243" t="s">
        <v>828</v>
      </c>
      <c r="D9" s="232" t="s">
        <v>277</v>
      </c>
      <c r="E9" s="233">
        <v>2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191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0">
        <v>2</v>
      </c>
      <c r="B11" s="231" t="s">
        <v>594</v>
      </c>
      <c r="C11" s="243" t="s">
        <v>829</v>
      </c>
      <c r="D11" s="232" t="s">
        <v>277</v>
      </c>
      <c r="E11" s="233">
        <v>4</v>
      </c>
      <c r="F11" s="234"/>
      <c r="G11" s="235">
        <f>ROUND(E11*F11,2)</f>
        <v>0</v>
      </c>
      <c r="H11" s="234"/>
      <c r="I11" s="235">
        <f>ROUND(E11*H11,2)</f>
        <v>0</v>
      </c>
      <c r="J11" s="234"/>
      <c r="K11" s="235">
        <f>ROUND(E11*J11,2)</f>
        <v>0</v>
      </c>
      <c r="L11" s="235">
        <v>21</v>
      </c>
      <c r="M11" s="235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5"/>
      <c r="S11" s="235" t="s">
        <v>200</v>
      </c>
      <c r="T11" s="236" t="s">
        <v>185</v>
      </c>
      <c r="U11" s="220">
        <v>0</v>
      </c>
      <c r="V11" s="220">
        <f>ROUND(E11*U11,2)</f>
        <v>0</v>
      </c>
      <c r="W11" s="220"/>
      <c r="X11" s="220" t="s">
        <v>217</v>
      </c>
      <c r="Y11" s="220" t="s">
        <v>187</v>
      </c>
      <c r="Z11" s="209"/>
      <c r="AA11" s="209"/>
      <c r="AB11" s="209"/>
      <c r="AC11" s="209"/>
      <c r="AD11" s="209"/>
      <c r="AE11" s="209"/>
      <c r="AF11" s="209"/>
      <c r="AG11" s="209" t="s">
        <v>357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46"/>
      <c r="D12" s="241"/>
      <c r="E12" s="241"/>
      <c r="F12" s="241"/>
      <c r="G12" s="241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191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30">
        <v>3</v>
      </c>
      <c r="B13" s="231" t="s">
        <v>606</v>
      </c>
      <c r="C13" s="243" t="s">
        <v>830</v>
      </c>
      <c r="D13" s="232" t="s">
        <v>277</v>
      </c>
      <c r="E13" s="233">
        <v>2</v>
      </c>
      <c r="F13" s="234"/>
      <c r="G13" s="235">
        <f>ROUND(E13*F13,2)</f>
        <v>0</v>
      </c>
      <c r="H13" s="234"/>
      <c r="I13" s="235">
        <f>ROUND(E13*H13,2)</f>
        <v>0</v>
      </c>
      <c r="J13" s="234"/>
      <c r="K13" s="235">
        <f>ROUND(E13*J13,2)</f>
        <v>0</v>
      </c>
      <c r="L13" s="235">
        <v>21</v>
      </c>
      <c r="M13" s="235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5"/>
      <c r="S13" s="235" t="s">
        <v>200</v>
      </c>
      <c r="T13" s="236" t="s">
        <v>185</v>
      </c>
      <c r="U13" s="220">
        <v>0</v>
      </c>
      <c r="V13" s="220">
        <f>ROUND(E13*U13,2)</f>
        <v>0</v>
      </c>
      <c r="W13" s="220"/>
      <c r="X13" s="220" t="s">
        <v>217</v>
      </c>
      <c r="Y13" s="220" t="s">
        <v>187</v>
      </c>
      <c r="Z13" s="209"/>
      <c r="AA13" s="209"/>
      <c r="AB13" s="209"/>
      <c r="AC13" s="209"/>
      <c r="AD13" s="209"/>
      <c r="AE13" s="209"/>
      <c r="AF13" s="209"/>
      <c r="AG13" s="209" t="s">
        <v>357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6"/>
      <c r="D14" s="241"/>
      <c r="E14" s="241"/>
      <c r="F14" s="241"/>
      <c r="G14" s="241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4</v>
      </c>
      <c r="B15" s="231" t="s">
        <v>608</v>
      </c>
      <c r="C15" s="243" t="s">
        <v>831</v>
      </c>
      <c r="D15" s="232" t="s">
        <v>277</v>
      </c>
      <c r="E15" s="233">
        <v>2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200</v>
      </c>
      <c r="T15" s="236" t="s">
        <v>185</v>
      </c>
      <c r="U15" s="220">
        <v>0</v>
      </c>
      <c r="V15" s="220">
        <f>ROUND(E15*U15,2)</f>
        <v>0</v>
      </c>
      <c r="W15" s="220"/>
      <c r="X15" s="220" t="s">
        <v>217</v>
      </c>
      <c r="Y15" s="220" t="s">
        <v>187</v>
      </c>
      <c r="Z15" s="209"/>
      <c r="AA15" s="209"/>
      <c r="AB15" s="209"/>
      <c r="AC15" s="209"/>
      <c r="AD15" s="209"/>
      <c r="AE15" s="209"/>
      <c r="AF15" s="209"/>
      <c r="AG15" s="209" t="s">
        <v>357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6"/>
      <c r="D16" s="241"/>
      <c r="E16" s="241"/>
      <c r="F16" s="241"/>
      <c r="G16" s="241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191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30">
        <v>5</v>
      </c>
      <c r="B17" s="231" t="s">
        <v>611</v>
      </c>
      <c r="C17" s="243" t="s">
        <v>832</v>
      </c>
      <c r="D17" s="232" t="s">
        <v>277</v>
      </c>
      <c r="E17" s="233">
        <v>3</v>
      </c>
      <c r="F17" s="234"/>
      <c r="G17" s="235">
        <f>ROUND(E17*F17,2)</f>
        <v>0</v>
      </c>
      <c r="H17" s="234"/>
      <c r="I17" s="235">
        <f>ROUND(E17*H17,2)</f>
        <v>0</v>
      </c>
      <c r="J17" s="234"/>
      <c r="K17" s="235">
        <f>ROUND(E17*J17,2)</f>
        <v>0</v>
      </c>
      <c r="L17" s="235">
        <v>21</v>
      </c>
      <c r="M17" s="235">
        <f>G17*(1+L17/100)</f>
        <v>0</v>
      </c>
      <c r="N17" s="233">
        <v>0</v>
      </c>
      <c r="O17" s="233">
        <f>ROUND(E17*N17,2)</f>
        <v>0</v>
      </c>
      <c r="P17" s="233">
        <v>0</v>
      </c>
      <c r="Q17" s="233">
        <f>ROUND(E17*P17,2)</f>
        <v>0</v>
      </c>
      <c r="R17" s="235"/>
      <c r="S17" s="235" t="s">
        <v>200</v>
      </c>
      <c r="T17" s="236" t="s">
        <v>185</v>
      </c>
      <c r="U17" s="220">
        <v>0</v>
      </c>
      <c r="V17" s="220">
        <f>ROUND(E17*U17,2)</f>
        <v>0</v>
      </c>
      <c r="W17" s="220"/>
      <c r="X17" s="220" t="s">
        <v>217</v>
      </c>
      <c r="Y17" s="220" t="s">
        <v>187</v>
      </c>
      <c r="Z17" s="209"/>
      <c r="AA17" s="209"/>
      <c r="AB17" s="209"/>
      <c r="AC17" s="209"/>
      <c r="AD17" s="209"/>
      <c r="AE17" s="209"/>
      <c r="AF17" s="209"/>
      <c r="AG17" s="209" t="s">
        <v>357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6"/>
      <c r="D18" s="241"/>
      <c r="E18" s="241"/>
      <c r="F18" s="241"/>
      <c r="G18" s="241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191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30">
        <v>6</v>
      </c>
      <c r="B19" s="231" t="s">
        <v>614</v>
      </c>
      <c r="C19" s="243" t="s">
        <v>833</v>
      </c>
      <c r="D19" s="232" t="s">
        <v>277</v>
      </c>
      <c r="E19" s="233">
        <v>2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200</v>
      </c>
      <c r="T19" s="236" t="s">
        <v>185</v>
      </c>
      <c r="U19" s="220">
        <v>0</v>
      </c>
      <c r="V19" s="220">
        <f>ROUND(E19*U19,2)</f>
        <v>0</v>
      </c>
      <c r="W19" s="220"/>
      <c r="X19" s="220" t="s">
        <v>217</v>
      </c>
      <c r="Y19" s="220" t="s">
        <v>187</v>
      </c>
      <c r="Z19" s="209"/>
      <c r="AA19" s="209"/>
      <c r="AB19" s="209"/>
      <c r="AC19" s="209"/>
      <c r="AD19" s="209"/>
      <c r="AE19" s="209"/>
      <c r="AF19" s="209"/>
      <c r="AG19" s="209" t="s">
        <v>357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6"/>
      <c r="D20" s="241"/>
      <c r="E20" s="241"/>
      <c r="F20" s="241"/>
      <c r="G20" s="241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191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0">
        <v>7</v>
      </c>
      <c r="B21" s="231" t="s">
        <v>617</v>
      </c>
      <c r="C21" s="243" t="s">
        <v>834</v>
      </c>
      <c r="D21" s="232" t="s">
        <v>366</v>
      </c>
      <c r="E21" s="233">
        <v>8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217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357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6"/>
      <c r="D22" s="241"/>
      <c r="E22" s="241"/>
      <c r="F22" s="241"/>
      <c r="G22" s="241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191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8</v>
      </c>
      <c r="B23" s="231" t="s">
        <v>620</v>
      </c>
      <c r="C23" s="243" t="s">
        <v>835</v>
      </c>
      <c r="D23" s="232" t="s">
        <v>366</v>
      </c>
      <c r="E23" s="233">
        <v>2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/>
      <c r="S23" s="235" t="s">
        <v>200</v>
      </c>
      <c r="T23" s="236" t="s">
        <v>185</v>
      </c>
      <c r="U23" s="220">
        <v>0</v>
      </c>
      <c r="V23" s="220">
        <f>ROUND(E23*U23,2)</f>
        <v>0</v>
      </c>
      <c r="W23" s="220"/>
      <c r="X23" s="220" t="s">
        <v>217</v>
      </c>
      <c r="Y23" s="220" t="s">
        <v>187</v>
      </c>
      <c r="Z23" s="209"/>
      <c r="AA23" s="209"/>
      <c r="AB23" s="209"/>
      <c r="AC23" s="209"/>
      <c r="AD23" s="209"/>
      <c r="AE23" s="209"/>
      <c r="AF23" s="209"/>
      <c r="AG23" s="209" t="s">
        <v>357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6"/>
      <c r="D24" s="241"/>
      <c r="E24" s="241"/>
      <c r="F24" s="241"/>
      <c r="G24" s="241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191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30">
        <v>9</v>
      </c>
      <c r="B25" s="231" t="s">
        <v>623</v>
      </c>
      <c r="C25" s="243" t="s">
        <v>836</v>
      </c>
      <c r="D25" s="232" t="s">
        <v>366</v>
      </c>
      <c r="E25" s="233">
        <v>8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200</v>
      </c>
      <c r="T25" s="236" t="s">
        <v>185</v>
      </c>
      <c r="U25" s="220">
        <v>0</v>
      </c>
      <c r="V25" s="220">
        <f>ROUND(E25*U25,2)</f>
        <v>0</v>
      </c>
      <c r="W25" s="220"/>
      <c r="X25" s="220" t="s">
        <v>217</v>
      </c>
      <c r="Y25" s="220" t="s">
        <v>187</v>
      </c>
      <c r="Z25" s="209"/>
      <c r="AA25" s="209"/>
      <c r="AB25" s="209"/>
      <c r="AC25" s="209"/>
      <c r="AD25" s="209"/>
      <c r="AE25" s="209"/>
      <c r="AF25" s="209"/>
      <c r="AG25" s="209" t="s">
        <v>357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10</v>
      </c>
      <c r="B27" s="231" t="s">
        <v>626</v>
      </c>
      <c r="C27" s="243" t="s">
        <v>837</v>
      </c>
      <c r="D27" s="232" t="s">
        <v>366</v>
      </c>
      <c r="E27" s="233">
        <v>18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307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378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191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x14ac:dyDescent="0.25">
      <c r="A29" s="223" t="s">
        <v>179</v>
      </c>
      <c r="B29" s="224" t="s">
        <v>103</v>
      </c>
      <c r="C29" s="242" t="s">
        <v>90</v>
      </c>
      <c r="D29" s="225"/>
      <c r="E29" s="226"/>
      <c r="F29" s="227"/>
      <c r="G29" s="227">
        <f>SUMIF(AG30:AG31,"&lt;&gt;NOR",G30:G31)</f>
        <v>0</v>
      </c>
      <c r="H29" s="227"/>
      <c r="I29" s="227">
        <f>SUM(I30:I31)</f>
        <v>0</v>
      </c>
      <c r="J29" s="227"/>
      <c r="K29" s="227">
        <f>SUM(K30:K31)</f>
        <v>0</v>
      </c>
      <c r="L29" s="227"/>
      <c r="M29" s="227">
        <f>SUM(M30:M31)</f>
        <v>0</v>
      </c>
      <c r="N29" s="226"/>
      <c r="O29" s="226">
        <f>SUM(O30:O31)</f>
        <v>0</v>
      </c>
      <c r="P29" s="226"/>
      <c r="Q29" s="226">
        <f>SUM(Q30:Q31)</f>
        <v>0</v>
      </c>
      <c r="R29" s="227"/>
      <c r="S29" s="227"/>
      <c r="T29" s="228"/>
      <c r="U29" s="222"/>
      <c r="V29" s="222">
        <f>SUM(V30:V31)</f>
        <v>0</v>
      </c>
      <c r="W29" s="222"/>
      <c r="X29" s="222"/>
      <c r="Y29" s="222"/>
      <c r="AG29" t="s">
        <v>180</v>
      </c>
    </row>
    <row r="30" spans="1:60" outlineLevel="1" x14ac:dyDescent="0.25">
      <c r="A30" s="230">
        <v>11</v>
      </c>
      <c r="B30" s="231" t="s">
        <v>629</v>
      </c>
      <c r="C30" s="243" t="s">
        <v>838</v>
      </c>
      <c r="D30" s="232" t="s">
        <v>356</v>
      </c>
      <c r="E30" s="233">
        <v>2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/>
      <c r="S30" s="235" t="s">
        <v>200</v>
      </c>
      <c r="T30" s="236" t="s">
        <v>185</v>
      </c>
      <c r="U30" s="220">
        <v>0</v>
      </c>
      <c r="V30" s="220">
        <f>ROUND(E30*U30,2)</f>
        <v>0</v>
      </c>
      <c r="W30" s="220"/>
      <c r="X30" s="220" t="s">
        <v>217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357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46"/>
      <c r="D31" s="241"/>
      <c r="E31" s="241"/>
      <c r="F31" s="241"/>
      <c r="G31" s="241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191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x14ac:dyDescent="0.25">
      <c r="A32" s="223" t="s">
        <v>179</v>
      </c>
      <c r="B32" s="224" t="s">
        <v>134</v>
      </c>
      <c r="C32" s="242" t="s">
        <v>135</v>
      </c>
      <c r="D32" s="225"/>
      <c r="E32" s="226"/>
      <c r="F32" s="227"/>
      <c r="G32" s="227">
        <f>SUMIF(AG33:AG42,"&lt;&gt;NOR",G33:G42)</f>
        <v>0</v>
      </c>
      <c r="H32" s="227"/>
      <c r="I32" s="227">
        <f>SUM(I33:I42)</f>
        <v>0</v>
      </c>
      <c r="J32" s="227"/>
      <c r="K32" s="227">
        <f>SUM(K33:K42)</f>
        <v>0</v>
      </c>
      <c r="L32" s="227"/>
      <c r="M32" s="227">
        <f>SUM(M33:M42)</f>
        <v>0</v>
      </c>
      <c r="N32" s="226"/>
      <c r="O32" s="226">
        <f>SUM(O33:O42)</f>
        <v>0</v>
      </c>
      <c r="P32" s="226"/>
      <c r="Q32" s="226">
        <f>SUM(Q33:Q42)</f>
        <v>0</v>
      </c>
      <c r="R32" s="227"/>
      <c r="S32" s="227"/>
      <c r="T32" s="228"/>
      <c r="U32" s="222"/>
      <c r="V32" s="222">
        <f>SUM(V33:V42)</f>
        <v>0</v>
      </c>
      <c r="W32" s="222"/>
      <c r="X32" s="222"/>
      <c r="Y32" s="222"/>
      <c r="AG32" t="s">
        <v>180</v>
      </c>
    </row>
    <row r="33" spans="1:60" outlineLevel="1" x14ac:dyDescent="0.25">
      <c r="A33" s="230">
        <v>12</v>
      </c>
      <c r="B33" s="231" t="s">
        <v>632</v>
      </c>
      <c r="C33" s="243" t="s">
        <v>839</v>
      </c>
      <c r="D33" s="232" t="s">
        <v>356</v>
      </c>
      <c r="E33" s="233">
        <v>1</v>
      </c>
      <c r="F33" s="234"/>
      <c r="G33" s="235">
        <f>ROUND(E33*F33,2)</f>
        <v>0</v>
      </c>
      <c r="H33" s="234"/>
      <c r="I33" s="235">
        <f>ROUND(E33*H33,2)</f>
        <v>0</v>
      </c>
      <c r="J33" s="234"/>
      <c r="K33" s="235">
        <f>ROUND(E33*J33,2)</f>
        <v>0</v>
      </c>
      <c r="L33" s="235">
        <v>21</v>
      </c>
      <c r="M33" s="235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5"/>
      <c r="S33" s="235" t="s">
        <v>200</v>
      </c>
      <c r="T33" s="236" t="s">
        <v>185</v>
      </c>
      <c r="U33" s="220">
        <v>0</v>
      </c>
      <c r="V33" s="220">
        <f>ROUND(E33*U33,2)</f>
        <v>0</v>
      </c>
      <c r="W33" s="220"/>
      <c r="X33" s="220" t="s">
        <v>217</v>
      </c>
      <c r="Y33" s="220" t="s">
        <v>187</v>
      </c>
      <c r="Z33" s="209"/>
      <c r="AA33" s="209"/>
      <c r="AB33" s="209"/>
      <c r="AC33" s="209"/>
      <c r="AD33" s="209"/>
      <c r="AE33" s="209"/>
      <c r="AF33" s="209"/>
      <c r="AG33" s="209" t="s">
        <v>663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6"/>
      <c r="D34" s="241"/>
      <c r="E34" s="241"/>
      <c r="F34" s="241"/>
      <c r="G34" s="241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191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13</v>
      </c>
      <c r="B35" s="231" t="s">
        <v>635</v>
      </c>
      <c r="C35" s="243" t="s">
        <v>840</v>
      </c>
      <c r="D35" s="232" t="s">
        <v>356</v>
      </c>
      <c r="E35" s="233">
        <v>1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/>
      <c r="S35" s="235" t="s">
        <v>200</v>
      </c>
      <c r="T35" s="236" t="s">
        <v>185</v>
      </c>
      <c r="U35" s="220">
        <v>0</v>
      </c>
      <c r="V35" s="220">
        <f>ROUND(E35*U35,2)</f>
        <v>0</v>
      </c>
      <c r="W35" s="220"/>
      <c r="X35" s="220" t="s">
        <v>217</v>
      </c>
      <c r="Y35" s="220" t="s">
        <v>187</v>
      </c>
      <c r="Z35" s="209"/>
      <c r="AA35" s="209"/>
      <c r="AB35" s="209"/>
      <c r="AC35" s="209"/>
      <c r="AD35" s="209"/>
      <c r="AE35" s="209"/>
      <c r="AF35" s="209"/>
      <c r="AG35" s="209" t="s">
        <v>663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46"/>
      <c r="D36" s="241"/>
      <c r="E36" s="241"/>
      <c r="F36" s="241"/>
      <c r="G36" s="241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191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30">
        <v>14</v>
      </c>
      <c r="B37" s="231" t="s">
        <v>638</v>
      </c>
      <c r="C37" s="243" t="s">
        <v>662</v>
      </c>
      <c r="D37" s="232" t="s">
        <v>356</v>
      </c>
      <c r="E37" s="233">
        <v>1</v>
      </c>
      <c r="F37" s="234"/>
      <c r="G37" s="235">
        <f>ROUND(E37*F37,2)</f>
        <v>0</v>
      </c>
      <c r="H37" s="234"/>
      <c r="I37" s="235">
        <f>ROUND(E37*H37,2)</f>
        <v>0</v>
      </c>
      <c r="J37" s="234"/>
      <c r="K37" s="235">
        <f>ROUND(E37*J37,2)</f>
        <v>0</v>
      </c>
      <c r="L37" s="235">
        <v>21</v>
      </c>
      <c r="M37" s="235">
        <f>G37*(1+L37/100)</f>
        <v>0</v>
      </c>
      <c r="N37" s="233">
        <v>0</v>
      </c>
      <c r="O37" s="233">
        <f>ROUND(E37*N37,2)</f>
        <v>0</v>
      </c>
      <c r="P37" s="233">
        <v>0</v>
      </c>
      <c r="Q37" s="233">
        <f>ROUND(E37*P37,2)</f>
        <v>0</v>
      </c>
      <c r="R37" s="235"/>
      <c r="S37" s="235" t="s">
        <v>200</v>
      </c>
      <c r="T37" s="236" t="s">
        <v>185</v>
      </c>
      <c r="U37" s="220">
        <v>0</v>
      </c>
      <c r="V37" s="220">
        <f>ROUND(E37*U37,2)</f>
        <v>0</v>
      </c>
      <c r="W37" s="220"/>
      <c r="X37" s="220" t="s">
        <v>217</v>
      </c>
      <c r="Y37" s="220" t="s">
        <v>187</v>
      </c>
      <c r="Z37" s="209"/>
      <c r="AA37" s="209"/>
      <c r="AB37" s="209"/>
      <c r="AC37" s="209"/>
      <c r="AD37" s="209"/>
      <c r="AE37" s="209"/>
      <c r="AF37" s="209"/>
      <c r="AG37" s="209" t="s">
        <v>663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6"/>
      <c r="D38" s="241"/>
      <c r="E38" s="241"/>
      <c r="F38" s="241"/>
      <c r="G38" s="241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15</v>
      </c>
      <c r="B39" s="231" t="s">
        <v>641</v>
      </c>
      <c r="C39" s="243" t="s">
        <v>681</v>
      </c>
      <c r="D39" s="232" t="s">
        <v>356</v>
      </c>
      <c r="E39" s="233">
        <v>1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217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663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6"/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191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0">
        <v>16</v>
      </c>
      <c r="B41" s="231" t="s">
        <v>644</v>
      </c>
      <c r="C41" s="243" t="s">
        <v>841</v>
      </c>
      <c r="D41" s="232" t="s">
        <v>356</v>
      </c>
      <c r="E41" s="233">
        <v>1</v>
      </c>
      <c r="F41" s="234"/>
      <c r="G41" s="235">
        <f>ROUND(E41*F41,2)</f>
        <v>0</v>
      </c>
      <c r="H41" s="234"/>
      <c r="I41" s="235">
        <f>ROUND(E41*H41,2)</f>
        <v>0</v>
      </c>
      <c r="J41" s="234"/>
      <c r="K41" s="235">
        <f>ROUND(E41*J41,2)</f>
        <v>0</v>
      </c>
      <c r="L41" s="235">
        <v>21</v>
      </c>
      <c r="M41" s="235">
        <f>G41*(1+L41/100)</f>
        <v>0</v>
      </c>
      <c r="N41" s="233">
        <v>0</v>
      </c>
      <c r="O41" s="233">
        <f>ROUND(E41*N41,2)</f>
        <v>0</v>
      </c>
      <c r="P41" s="233">
        <v>0</v>
      </c>
      <c r="Q41" s="233">
        <f>ROUND(E41*P41,2)</f>
        <v>0</v>
      </c>
      <c r="R41" s="235"/>
      <c r="S41" s="235" t="s">
        <v>200</v>
      </c>
      <c r="T41" s="236" t="s">
        <v>185</v>
      </c>
      <c r="U41" s="220">
        <v>0</v>
      </c>
      <c r="V41" s="220">
        <f>ROUND(E41*U41,2)</f>
        <v>0</v>
      </c>
      <c r="W41" s="220"/>
      <c r="X41" s="220" t="s">
        <v>217</v>
      </c>
      <c r="Y41" s="220" t="s">
        <v>187</v>
      </c>
      <c r="Z41" s="209"/>
      <c r="AA41" s="209"/>
      <c r="AB41" s="209"/>
      <c r="AC41" s="209"/>
      <c r="AD41" s="209"/>
      <c r="AE41" s="209"/>
      <c r="AF41" s="209"/>
      <c r="AG41" s="209" t="s">
        <v>663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6"/>
      <c r="D42" s="241"/>
      <c r="E42" s="241"/>
      <c r="F42" s="241"/>
      <c r="G42" s="241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191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x14ac:dyDescent="0.25">
      <c r="A43" s="3"/>
      <c r="B43" s="4"/>
      <c r="C43" s="247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165</v>
      </c>
    </row>
    <row r="44" spans="1:60" x14ac:dyDescent="0.25">
      <c r="A44" s="212"/>
      <c r="B44" s="213" t="s">
        <v>29</v>
      </c>
      <c r="C44" s="248"/>
      <c r="D44" s="214"/>
      <c r="E44" s="215"/>
      <c r="F44" s="215"/>
      <c r="G44" s="229">
        <f>G8+G29+G32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210</v>
      </c>
    </row>
    <row r="45" spans="1:60" x14ac:dyDescent="0.25">
      <c r="C45" s="249"/>
      <c r="D45" s="10"/>
      <c r="AG45" t="s">
        <v>211</v>
      </c>
    </row>
    <row r="46" spans="1:60" x14ac:dyDescent="0.25">
      <c r="D46" s="10"/>
    </row>
    <row r="47" spans="1:60" x14ac:dyDescent="0.25">
      <c r="D47" s="10"/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LgcABLxljzByyhF94hX3jDTtcxra/oX49zj0N/rU4VD8kz91YmEwSfWLn3O/y+VuJnm0pjshBMCx4jjhD/lqxg==" saltValue="dXDISue46NO2mSDQ6zeQzw==" spinCount="100000" sheet="1" formatRows="0"/>
  <mergeCells count="20">
    <mergeCell ref="C40:G40"/>
    <mergeCell ref="C42:G42"/>
    <mergeCell ref="C26:G26"/>
    <mergeCell ref="C28:G28"/>
    <mergeCell ref="C31:G31"/>
    <mergeCell ref="C34:G34"/>
    <mergeCell ref="C36:G36"/>
    <mergeCell ref="C38:G38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62</vt:i4>
      </vt:variant>
    </vt:vector>
  </HeadingPairs>
  <TitlesOfParts>
    <vt:vector size="72" baseType="lpstr">
      <vt:lpstr>Stavba</vt:lpstr>
      <vt:lpstr>VzorPolozky</vt:lpstr>
      <vt:lpstr>00 00 Naklady</vt:lpstr>
      <vt:lpstr>SO 01 D.1.1. Pol</vt:lpstr>
      <vt:lpstr>SO 01 D.4.1.1 Pol</vt:lpstr>
      <vt:lpstr>SO 01 D.4.1.2 Pol</vt:lpstr>
      <vt:lpstr>SO 01 D.4.1.3 Pol</vt:lpstr>
      <vt:lpstr>SO 01 D.4.1.4 Pol</vt:lpstr>
      <vt:lpstr>SO 01 D.4.2 Pol</vt:lpstr>
      <vt:lpstr>SO 01 D.4.3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'SO 01 D.1.1. Pol'!Názvy_tisku</vt:lpstr>
      <vt:lpstr>'SO 01 D.4.1.1 Pol'!Názvy_tisku</vt:lpstr>
      <vt:lpstr>'SO 01 D.4.1.2 Pol'!Názvy_tisku</vt:lpstr>
      <vt:lpstr>'SO 01 D.4.1.3 Pol'!Názvy_tisku</vt:lpstr>
      <vt:lpstr>'SO 01 D.4.1.4 Pol'!Názvy_tisku</vt:lpstr>
      <vt:lpstr>'SO 01 D.4.2 Pol'!Názvy_tisku</vt:lpstr>
      <vt:lpstr>'SO 01 D.4.3 Pol'!Názvy_tisku</vt:lpstr>
      <vt:lpstr>oadresa</vt:lpstr>
      <vt:lpstr>Stavba!Objednatel</vt:lpstr>
      <vt:lpstr>Stavba!Objekt</vt:lpstr>
      <vt:lpstr>'00 00 Naklady'!Oblast_tisku</vt:lpstr>
      <vt:lpstr>'SO 01 D.1.1. Pol'!Oblast_tisku</vt:lpstr>
      <vt:lpstr>'SO 01 D.4.1.1 Pol'!Oblast_tisku</vt:lpstr>
      <vt:lpstr>'SO 01 D.4.1.2 Pol'!Oblast_tisku</vt:lpstr>
      <vt:lpstr>'SO 01 D.4.1.3 Pol'!Oblast_tisku</vt:lpstr>
      <vt:lpstr>'SO 01 D.4.1.4 Pol'!Oblast_tisku</vt:lpstr>
      <vt:lpstr>'SO 01 D.4.2 Pol'!Oblast_tisku</vt:lpstr>
      <vt:lpstr>'SO 01 D.4.3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pepa</dc:creator>
  <cp:lastModifiedBy>pepa</cp:lastModifiedBy>
  <cp:lastPrinted>2019-03-19T12:27:02Z</cp:lastPrinted>
  <dcterms:created xsi:type="dcterms:W3CDTF">2009-04-08T07:15:50Z</dcterms:created>
  <dcterms:modified xsi:type="dcterms:W3CDTF">2026-03-04T15:29:38Z</dcterms:modified>
</cp:coreProperties>
</file>