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!OSVČ\2025\!Zakázky\V-21-2025 - Sanace PPP, Břeclav\07 ROZPOČET\!ÚPRAVA 03_2026\"/>
    </mc:Choice>
  </mc:AlternateContent>
  <xr:revisionPtr revIDLastSave="0" documentId="8_{ADEF3DFE-9C1E-4599-A987-85272083557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0 01 Naklady" sheetId="12" r:id="rId4"/>
    <sheet name="SO 01 01 Pol" sheetId="13" r:id="rId5"/>
    <sheet name="SO 02 01 Pol" sheetId="14" r:id="rId6"/>
    <sheet name="SO 03 01 Pol" sheetId="15" r:id="rId7"/>
  </sheets>
  <externalReferences>
    <externalReference r:id="rId8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00 01 Naklady'!$1:$7</definedName>
    <definedName name="_xlnm.Print_Titles" localSheetId="4">'SO 01 01 Pol'!$1:$7</definedName>
    <definedName name="_xlnm.Print_Titles" localSheetId="5">'SO 02 01 Pol'!$1:$7</definedName>
    <definedName name="_xlnm.Print_Titles" localSheetId="6">'SO 03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00 01 Naklady'!$A$1:$Y$32</definedName>
    <definedName name="_xlnm.Print_Area" localSheetId="4">'SO 01 01 Pol'!$A$1:$Y$1095</definedName>
    <definedName name="_xlnm.Print_Area" localSheetId="5">'SO 02 01 Pol'!$A$1:$Y$193</definedName>
    <definedName name="_xlnm.Print_Area" localSheetId="6">'SO 03 01 Pol'!$A$1:$Y$134</definedName>
    <definedName name="_xlnm.Print_Area" localSheetId="1">Stavba!$A$1:$J$100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9" i="1" l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H45" i="1" s="1"/>
  <c r="I45" i="1" s="1"/>
  <c r="F45" i="1"/>
  <c r="G44" i="1"/>
  <c r="F44" i="1"/>
  <c r="G43" i="1"/>
  <c r="F43" i="1"/>
  <c r="G41" i="1"/>
  <c r="F41" i="1"/>
  <c r="G40" i="1"/>
  <c r="F40" i="1"/>
  <c r="G39" i="1"/>
  <c r="F39" i="1"/>
  <c r="G133" i="15"/>
  <c r="BA81" i="15"/>
  <c r="BA64" i="15"/>
  <c r="BA16" i="15"/>
  <c r="BA13" i="15"/>
  <c r="BA10" i="15"/>
  <c r="G9" i="15"/>
  <c r="I9" i="15"/>
  <c r="K9" i="15"/>
  <c r="K8" i="15" s="1"/>
  <c r="M9" i="15"/>
  <c r="O9" i="15"/>
  <c r="O8" i="15" s="1"/>
  <c r="Q9" i="15"/>
  <c r="Q8" i="15" s="1"/>
  <c r="V9" i="15"/>
  <c r="V8" i="15" s="1"/>
  <c r="G12" i="15"/>
  <c r="I12" i="15"/>
  <c r="I8" i="15" s="1"/>
  <c r="K12" i="15"/>
  <c r="M12" i="15"/>
  <c r="O12" i="15"/>
  <c r="Q12" i="15"/>
  <c r="V12" i="15"/>
  <c r="G15" i="15"/>
  <c r="G8" i="15" s="1"/>
  <c r="I15" i="15"/>
  <c r="K15" i="15"/>
  <c r="O15" i="15"/>
  <c r="Q15" i="15"/>
  <c r="V15" i="15"/>
  <c r="G19" i="15"/>
  <c r="I19" i="15"/>
  <c r="K19" i="15"/>
  <c r="M19" i="15"/>
  <c r="O19" i="15"/>
  <c r="Q19" i="15"/>
  <c r="V19" i="15"/>
  <c r="G22" i="15"/>
  <c r="M22" i="15" s="1"/>
  <c r="I22" i="15"/>
  <c r="K22" i="15"/>
  <c r="O22" i="15"/>
  <c r="Q22" i="15"/>
  <c r="V22" i="15"/>
  <c r="G29" i="15"/>
  <c r="I29" i="15"/>
  <c r="K29" i="15"/>
  <c r="M29" i="15"/>
  <c r="O29" i="15"/>
  <c r="Q29" i="15"/>
  <c r="V29" i="15"/>
  <c r="G38" i="15"/>
  <c r="M38" i="15" s="1"/>
  <c r="I38" i="15"/>
  <c r="K38" i="15"/>
  <c r="O38" i="15"/>
  <c r="Q38" i="15"/>
  <c r="V38" i="15"/>
  <c r="G41" i="15"/>
  <c r="I41" i="15"/>
  <c r="K41" i="15"/>
  <c r="M41" i="15"/>
  <c r="O41" i="15"/>
  <c r="Q41" i="15"/>
  <c r="V41" i="15"/>
  <c r="G48" i="15"/>
  <c r="V48" i="15"/>
  <c r="G49" i="15"/>
  <c r="M49" i="15" s="1"/>
  <c r="I49" i="15"/>
  <c r="I48" i="15" s="1"/>
  <c r="K49" i="15"/>
  <c r="K48" i="15" s="1"/>
  <c r="O49" i="15"/>
  <c r="O48" i="15" s="1"/>
  <c r="Q49" i="15"/>
  <c r="Q48" i="15" s="1"/>
  <c r="V49" i="15"/>
  <c r="G52" i="15"/>
  <c r="M52" i="15" s="1"/>
  <c r="I52" i="15"/>
  <c r="K52" i="15"/>
  <c r="O52" i="15"/>
  <c r="Q52" i="15"/>
  <c r="V52" i="15"/>
  <c r="G54" i="15"/>
  <c r="G55" i="15"/>
  <c r="I55" i="15"/>
  <c r="K55" i="15"/>
  <c r="K54" i="15" s="1"/>
  <c r="M55" i="15"/>
  <c r="O55" i="15"/>
  <c r="O54" i="15" s="1"/>
  <c r="Q55" i="15"/>
  <c r="Q54" i="15" s="1"/>
  <c r="V55" i="15"/>
  <c r="V54" i="15" s="1"/>
  <c r="G57" i="15"/>
  <c r="I57" i="15"/>
  <c r="I54" i="15" s="1"/>
  <c r="K57" i="15"/>
  <c r="M57" i="15"/>
  <c r="O57" i="15"/>
  <c r="Q57" i="15"/>
  <c r="V57" i="15"/>
  <c r="G60" i="15"/>
  <c r="I60" i="15"/>
  <c r="K60" i="15"/>
  <c r="M60" i="15"/>
  <c r="O60" i="15"/>
  <c r="Q60" i="15"/>
  <c r="V60" i="15"/>
  <c r="G63" i="15"/>
  <c r="I63" i="15"/>
  <c r="K63" i="15"/>
  <c r="M63" i="15"/>
  <c r="O63" i="15"/>
  <c r="Q63" i="15"/>
  <c r="V63" i="15"/>
  <c r="G66" i="15"/>
  <c r="M66" i="15" s="1"/>
  <c r="I66" i="15"/>
  <c r="K66" i="15"/>
  <c r="O66" i="15"/>
  <c r="Q66" i="15"/>
  <c r="V66" i="15"/>
  <c r="O69" i="15"/>
  <c r="Q69" i="15"/>
  <c r="V69" i="15"/>
  <c r="G70" i="15"/>
  <c r="M70" i="15" s="1"/>
  <c r="M69" i="15" s="1"/>
  <c r="I70" i="15"/>
  <c r="I69" i="15" s="1"/>
  <c r="K70" i="15"/>
  <c r="K69" i="15" s="1"/>
  <c r="O70" i="15"/>
  <c r="Q70" i="15"/>
  <c r="V70" i="15"/>
  <c r="G73" i="15"/>
  <c r="I73" i="15"/>
  <c r="K73" i="15"/>
  <c r="M73" i="15"/>
  <c r="O73" i="15"/>
  <c r="Q73" i="15"/>
  <c r="V73" i="15"/>
  <c r="G75" i="15"/>
  <c r="V75" i="15"/>
  <c r="G76" i="15"/>
  <c r="M76" i="15" s="1"/>
  <c r="I76" i="15"/>
  <c r="I75" i="15" s="1"/>
  <c r="K76" i="15"/>
  <c r="K75" i="15" s="1"/>
  <c r="O76" i="15"/>
  <c r="O75" i="15" s="1"/>
  <c r="Q76" i="15"/>
  <c r="Q75" i="15" s="1"/>
  <c r="V76" i="15"/>
  <c r="G80" i="15"/>
  <c r="M80" i="15" s="1"/>
  <c r="I80" i="15"/>
  <c r="K80" i="15"/>
  <c r="O80" i="15"/>
  <c r="Q80" i="15"/>
  <c r="V80" i="15"/>
  <c r="G83" i="15"/>
  <c r="I83" i="15"/>
  <c r="K83" i="15"/>
  <c r="M83" i="15"/>
  <c r="O83" i="15"/>
  <c r="Q83" i="15"/>
  <c r="V83" i="15"/>
  <c r="K86" i="15"/>
  <c r="M86" i="15"/>
  <c r="O86" i="15"/>
  <c r="Q86" i="15"/>
  <c r="V86" i="15"/>
  <c r="G87" i="15"/>
  <c r="G86" i="15" s="1"/>
  <c r="I87" i="15"/>
  <c r="I86" i="15" s="1"/>
  <c r="K87" i="15"/>
  <c r="M87" i="15"/>
  <c r="O87" i="15"/>
  <c r="Q87" i="15"/>
  <c r="V87" i="15"/>
  <c r="G90" i="15"/>
  <c r="I90" i="15"/>
  <c r="K90" i="15"/>
  <c r="M90" i="15"/>
  <c r="O90" i="15"/>
  <c r="Q90" i="15"/>
  <c r="Q89" i="15" s="1"/>
  <c r="V90" i="15"/>
  <c r="G93" i="15"/>
  <c r="M93" i="15" s="1"/>
  <c r="I93" i="15"/>
  <c r="K93" i="15"/>
  <c r="O93" i="15"/>
  <c r="O89" i="15" s="1"/>
  <c r="Q93" i="15"/>
  <c r="V93" i="15"/>
  <c r="G95" i="15"/>
  <c r="I95" i="15"/>
  <c r="K95" i="15"/>
  <c r="M95" i="15"/>
  <c r="O95" i="15"/>
  <c r="Q95" i="15"/>
  <c r="V95" i="15"/>
  <c r="G97" i="15"/>
  <c r="M97" i="15" s="1"/>
  <c r="I97" i="15"/>
  <c r="K97" i="15"/>
  <c r="K89" i="15" s="1"/>
  <c r="O97" i="15"/>
  <c r="Q97" i="15"/>
  <c r="V97" i="15"/>
  <c r="G99" i="15"/>
  <c r="I99" i="15"/>
  <c r="K99" i="15"/>
  <c r="M99" i="15"/>
  <c r="O99" i="15"/>
  <c r="Q99" i="15"/>
  <c r="V99" i="15"/>
  <c r="G102" i="15"/>
  <c r="G89" i="15" s="1"/>
  <c r="I102" i="15"/>
  <c r="K102" i="15"/>
  <c r="O102" i="15"/>
  <c r="Q102" i="15"/>
  <c r="V102" i="15"/>
  <c r="G105" i="15"/>
  <c r="M105" i="15" s="1"/>
  <c r="I105" i="15"/>
  <c r="K105" i="15"/>
  <c r="O105" i="15"/>
  <c r="Q105" i="15"/>
  <c r="V105" i="15"/>
  <c r="G108" i="15"/>
  <c r="M108" i="15" s="1"/>
  <c r="I108" i="15"/>
  <c r="K108" i="15"/>
  <c r="O108" i="15"/>
  <c r="Q108" i="15"/>
  <c r="V108" i="15"/>
  <c r="G110" i="15"/>
  <c r="I110" i="15"/>
  <c r="K110" i="15"/>
  <c r="M110" i="15"/>
  <c r="O110" i="15"/>
  <c r="Q110" i="15"/>
  <c r="V110" i="15"/>
  <c r="G112" i="15"/>
  <c r="I112" i="15"/>
  <c r="K112" i="15"/>
  <c r="M112" i="15"/>
  <c r="O112" i="15"/>
  <c r="Q112" i="15"/>
  <c r="V112" i="15"/>
  <c r="G114" i="15"/>
  <c r="I114" i="15"/>
  <c r="I89" i="15" s="1"/>
  <c r="K114" i="15"/>
  <c r="M114" i="15"/>
  <c r="O114" i="15"/>
  <c r="Q114" i="15"/>
  <c r="V114" i="15"/>
  <c r="G116" i="15"/>
  <c r="I116" i="15"/>
  <c r="K116" i="15"/>
  <c r="M116" i="15"/>
  <c r="O116" i="15"/>
  <c r="Q116" i="15"/>
  <c r="V116" i="15"/>
  <c r="V89" i="15" s="1"/>
  <c r="V118" i="15"/>
  <c r="G119" i="15"/>
  <c r="M119" i="15" s="1"/>
  <c r="I119" i="15"/>
  <c r="I118" i="15" s="1"/>
  <c r="K119" i="15"/>
  <c r="K118" i="15" s="1"/>
  <c r="O119" i="15"/>
  <c r="O118" i="15" s="1"/>
  <c r="Q119" i="15"/>
  <c r="V119" i="15"/>
  <c r="G122" i="15"/>
  <c r="I122" i="15"/>
  <c r="K122" i="15"/>
  <c r="M122" i="15"/>
  <c r="O122" i="15"/>
  <c r="Q122" i="15"/>
  <c r="Q118" i="15" s="1"/>
  <c r="V122" i="15"/>
  <c r="G125" i="15"/>
  <c r="M125" i="15" s="1"/>
  <c r="I125" i="15"/>
  <c r="K125" i="15"/>
  <c r="O125" i="15"/>
  <c r="Q125" i="15"/>
  <c r="V125" i="15"/>
  <c r="K127" i="15"/>
  <c r="O127" i="15"/>
  <c r="G128" i="15"/>
  <c r="G127" i="15" s="1"/>
  <c r="I128" i="15"/>
  <c r="K128" i="15"/>
  <c r="O128" i="15"/>
  <c r="Q128" i="15"/>
  <c r="V128" i="15"/>
  <c r="V127" i="15" s="1"/>
  <c r="G130" i="15"/>
  <c r="M130" i="15" s="1"/>
  <c r="I130" i="15"/>
  <c r="I127" i="15" s="1"/>
  <c r="K130" i="15"/>
  <c r="O130" i="15"/>
  <c r="Q130" i="15"/>
  <c r="Q127" i="15" s="1"/>
  <c r="V130" i="15"/>
  <c r="G131" i="15"/>
  <c r="M131" i="15" s="1"/>
  <c r="I131" i="15"/>
  <c r="K131" i="15"/>
  <c r="O131" i="15"/>
  <c r="Q131" i="15"/>
  <c r="V131" i="15"/>
  <c r="AE133" i="15"/>
  <c r="G192" i="14"/>
  <c r="BA111" i="14"/>
  <c r="BA104" i="14"/>
  <c r="BA68" i="14"/>
  <c r="BA65" i="14"/>
  <c r="BA34" i="14"/>
  <c r="BA31" i="14"/>
  <c r="BA26" i="14"/>
  <c r="BA22" i="14"/>
  <c r="BA19" i="14"/>
  <c r="G8" i="14"/>
  <c r="G9" i="14"/>
  <c r="I9" i="14"/>
  <c r="K9" i="14"/>
  <c r="K8" i="14" s="1"/>
  <c r="M9" i="14"/>
  <c r="O9" i="14"/>
  <c r="O8" i="14" s="1"/>
  <c r="Q9" i="14"/>
  <c r="Q8" i="14" s="1"/>
  <c r="V9" i="14"/>
  <c r="G12" i="14"/>
  <c r="I12" i="14"/>
  <c r="I8" i="14" s="1"/>
  <c r="K12" i="14"/>
  <c r="M12" i="14"/>
  <c r="O12" i="14"/>
  <c r="Q12" i="14"/>
  <c r="V12" i="14"/>
  <c r="G14" i="14"/>
  <c r="I14" i="14"/>
  <c r="K14" i="14"/>
  <c r="M14" i="14"/>
  <c r="O14" i="14"/>
  <c r="Q14" i="14"/>
  <c r="V14" i="14"/>
  <c r="G18" i="14"/>
  <c r="M18" i="14" s="1"/>
  <c r="I18" i="14"/>
  <c r="K18" i="14"/>
  <c r="O18" i="14"/>
  <c r="Q18" i="14"/>
  <c r="V18" i="14"/>
  <c r="G21" i="14"/>
  <c r="AF192" i="14" s="1"/>
  <c r="I21" i="14"/>
  <c r="K21" i="14"/>
  <c r="O21" i="14"/>
  <c r="Q21" i="14"/>
  <c r="V21" i="14"/>
  <c r="G25" i="14"/>
  <c r="M25" i="14" s="1"/>
  <c r="I25" i="14"/>
  <c r="K25" i="14"/>
  <c r="O25" i="14"/>
  <c r="Q25" i="14"/>
  <c r="V25" i="14"/>
  <c r="V8" i="14" s="1"/>
  <c r="G30" i="14"/>
  <c r="I30" i="14"/>
  <c r="K30" i="14"/>
  <c r="M30" i="14"/>
  <c r="O30" i="14"/>
  <c r="Q30" i="14"/>
  <c r="V30" i="14"/>
  <c r="G33" i="14"/>
  <c r="I33" i="14"/>
  <c r="K33" i="14"/>
  <c r="M33" i="14"/>
  <c r="O33" i="14"/>
  <c r="Q33" i="14"/>
  <c r="V33" i="14"/>
  <c r="G37" i="14"/>
  <c r="I37" i="14"/>
  <c r="K37" i="14"/>
  <c r="M37" i="14"/>
  <c r="O37" i="14"/>
  <c r="Q37" i="14"/>
  <c r="V37" i="14"/>
  <c r="G47" i="14"/>
  <c r="M47" i="14" s="1"/>
  <c r="I47" i="14"/>
  <c r="K47" i="14"/>
  <c r="O47" i="14"/>
  <c r="Q47" i="14"/>
  <c r="V47" i="14"/>
  <c r="G59" i="14"/>
  <c r="M59" i="14" s="1"/>
  <c r="I59" i="14"/>
  <c r="K59" i="14"/>
  <c r="O59" i="14"/>
  <c r="Q59" i="14"/>
  <c r="V59" i="14"/>
  <c r="G64" i="14"/>
  <c r="M64" i="14" s="1"/>
  <c r="I64" i="14"/>
  <c r="K64" i="14"/>
  <c r="O64" i="14"/>
  <c r="Q64" i="14"/>
  <c r="V64" i="14"/>
  <c r="G67" i="14"/>
  <c r="I67" i="14"/>
  <c r="K67" i="14"/>
  <c r="M67" i="14"/>
  <c r="O67" i="14"/>
  <c r="Q67" i="14"/>
  <c r="V67" i="14"/>
  <c r="G70" i="14"/>
  <c r="I70" i="14"/>
  <c r="K70" i="14"/>
  <c r="M70" i="14"/>
  <c r="O70" i="14"/>
  <c r="Q70" i="14"/>
  <c r="V70" i="14"/>
  <c r="G73" i="14"/>
  <c r="I73" i="14"/>
  <c r="K73" i="14"/>
  <c r="M73" i="14"/>
  <c r="O73" i="14"/>
  <c r="Q73" i="14"/>
  <c r="V73" i="14"/>
  <c r="G79" i="14"/>
  <c r="M79" i="14" s="1"/>
  <c r="I79" i="14"/>
  <c r="K79" i="14"/>
  <c r="O79" i="14"/>
  <c r="Q79" i="14"/>
  <c r="V79" i="14"/>
  <c r="G89" i="14"/>
  <c r="M89" i="14" s="1"/>
  <c r="I89" i="14"/>
  <c r="K89" i="14"/>
  <c r="O89" i="14"/>
  <c r="Q89" i="14"/>
  <c r="V89" i="14"/>
  <c r="G92" i="14"/>
  <c r="G93" i="14"/>
  <c r="I93" i="14"/>
  <c r="I92" i="14" s="1"/>
  <c r="K93" i="14"/>
  <c r="K92" i="14" s="1"/>
  <c r="M93" i="14"/>
  <c r="O93" i="14"/>
  <c r="O92" i="14" s="1"/>
  <c r="Q93" i="14"/>
  <c r="Q92" i="14" s="1"/>
  <c r="V93" i="14"/>
  <c r="G97" i="14"/>
  <c r="I97" i="14"/>
  <c r="K97" i="14"/>
  <c r="M97" i="14"/>
  <c r="O97" i="14"/>
  <c r="Q97" i="14"/>
  <c r="V97" i="14"/>
  <c r="G101" i="14"/>
  <c r="I101" i="14"/>
  <c r="K101" i="14"/>
  <c r="M101" i="14"/>
  <c r="O101" i="14"/>
  <c r="Q101" i="14"/>
  <c r="V101" i="14"/>
  <c r="G103" i="14"/>
  <c r="M103" i="14" s="1"/>
  <c r="I103" i="14"/>
  <c r="K103" i="14"/>
  <c r="O103" i="14"/>
  <c r="Q103" i="14"/>
  <c r="V103" i="14"/>
  <c r="G106" i="14"/>
  <c r="M106" i="14" s="1"/>
  <c r="I106" i="14"/>
  <c r="K106" i="14"/>
  <c r="O106" i="14"/>
  <c r="Q106" i="14"/>
  <c r="V106" i="14"/>
  <c r="G110" i="14"/>
  <c r="M110" i="14" s="1"/>
  <c r="I110" i="14"/>
  <c r="K110" i="14"/>
  <c r="O110" i="14"/>
  <c r="Q110" i="14"/>
  <c r="V110" i="14"/>
  <c r="G113" i="14"/>
  <c r="I113" i="14"/>
  <c r="K113" i="14"/>
  <c r="M113" i="14"/>
  <c r="O113" i="14"/>
  <c r="Q113" i="14"/>
  <c r="V113" i="14"/>
  <c r="G116" i="14"/>
  <c r="I116" i="14"/>
  <c r="K116" i="14"/>
  <c r="M116" i="14"/>
  <c r="O116" i="14"/>
  <c r="Q116" i="14"/>
  <c r="V116" i="14"/>
  <c r="G119" i="14"/>
  <c r="I119" i="14"/>
  <c r="K119" i="14"/>
  <c r="M119" i="14"/>
  <c r="O119" i="14"/>
  <c r="Q119" i="14"/>
  <c r="V119" i="14"/>
  <c r="G121" i="14"/>
  <c r="M121" i="14" s="1"/>
  <c r="I121" i="14"/>
  <c r="K121" i="14"/>
  <c r="O121" i="14"/>
  <c r="Q121" i="14"/>
  <c r="V121" i="14"/>
  <c r="G123" i="14"/>
  <c r="M123" i="14" s="1"/>
  <c r="I123" i="14"/>
  <c r="K123" i="14"/>
  <c r="O123" i="14"/>
  <c r="Q123" i="14"/>
  <c r="V123" i="14"/>
  <c r="G125" i="14"/>
  <c r="M125" i="14" s="1"/>
  <c r="I125" i="14"/>
  <c r="K125" i="14"/>
  <c r="O125" i="14"/>
  <c r="Q125" i="14"/>
  <c r="V125" i="14"/>
  <c r="V92" i="14" s="1"/>
  <c r="G127" i="14"/>
  <c r="I127" i="14"/>
  <c r="K127" i="14"/>
  <c r="M127" i="14"/>
  <c r="O127" i="14"/>
  <c r="Q127" i="14"/>
  <c r="V127" i="14"/>
  <c r="G129" i="14"/>
  <c r="I129" i="14"/>
  <c r="K129" i="14"/>
  <c r="M129" i="14"/>
  <c r="O129" i="14"/>
  <c r="Q129" i="14"/>
  <c r="V129" i="14"/>
  <c r="G131" i="14"/>
  <c r="I131" i="14"/>
  <c r="K131" i="14"/>
  <c r="M131" i="14"/>
  <c r="O131" i="14"/>
  <c r="Q131" i="14"/>
  <c r="V131" i="14"/>
  <c r="G134" i="14"/>
  <c r="M134" i="14" s="1"/>
  <c r="I134" i="14"/>
  <c r="K134" i="14"/>
  <c r="O134" i="14"/>
  <c r="Q134" i="14"/>
  <c r="V134" i="14"/>
  <c r="G141" i="14"/>
  <c r="G140" i="14" s="1"/>
  <c r="I141" i="14"/>
  <c r="K141" i="14"/>
  <c r="O141" i="14"/>
  <c r="Q141" i="14"/>
  <c r="Q140" i="14" s="1"/>
  <c r="V141" i="14"/>
  <c r="V140" i="14" s="1"/>
  <c r="G146" i="14"/>
  <c r="I146" i="14"/>
  <c r="K146" i="14"/>
  <c r="K140" i="14" s="1"/>
  <c r="M146" i="14"/>
  <c r="O146" i="14"/>
  <c r="O140" i="14" s="1"/>
  <c r="Q146" i="14"/>
  <c r="V146" i="14"/>
  <c r="G148" i="14"/>
  <c r="I148" i="14"/>
  <c r="K148" i="14"/>
  <c r="M148" i="14"/>
  <c r="O148" i="14"/>
  <c r="Q148" i="14"/>
  <c r="V148" i="14"/>
  <c r="G150" i="14"/>
  <c r="I150" i="14"/>
  <c r="K150" i="14"/>
  <c r="M150" i="14"/>
  <c r="O150" i="14"/>
  <c r="Q150" i="14"/>
  <c r="V150" i="14"/>
  <c r="G152" i="14"/>
  <c r="M152" i="14" s="1"/>
  <c r="I152" i="14"/>
  <c r="K152" i="14"/>
  <c r="O152" i="14"/>
  <c r="Q152" i="14"/>
  <c r="V152" i="14"/>
  <c r="G154" i="14"/>
  <c r="M154" i="14" s="1"/>
  <c r="I154" i="14"/>
  <c r="I140" i="14" s="1"/>
  <c r="K154" i="14"/>
  <c r="O154" i="14"/>
  <c r="Q154" i="14"/>
  <c r="V154" i="14"/>
  <c r="G156" i="14"/>
  <c r="M156" i="14" s="1"/>
  <c r="I156" i="14"/>
  <c r="K156" i="14"/>
  <c r="O156" i="14"/>
  <c r="Q156" i="14"/>
  <c r="V156" i="14"/>
  <c r="G158" i="14"/>
  <c r="I158" i="14"/>
  <c r="K158" i="14"/>
  <c r="M158" i="14"/>
  <c r="O158" i="14"/>
  <c r="Q158" i="14"/>
  <c r="V158" i="14"/>
  <c r="O160" i="14"/>
  <c r="G161" i="14"/>
  <c r="G160" i="14" s="1"/>
  <c r="I161" i="14"/>
  <c r="K161" i="14"/>
  <c r="K160" i="14" s="1"/>
  <c r="M161" i="14"/>
  <c r="O161" i="14"/>
  <c r="Q161" i="14"/>
  <c r="Q160" i="14" s="1"/>
  <c r="V161" i="14"/>
  <c r="V160" i="14" s="1"/>
  <c r="G164" i="14"/>
  <c r="M164" i="14" s="1"/>
  <c r="I164" i="14"/>
  <c r="I160" i="14" s="1"/>
  <c r="K164" i="14"/>
  <c r="O164" i="14"/>
  <c r="Q164" i="14"/>
  <c r="V164" i="14"/>
  <c r="I168" i="14"/>
  <c r="K168" i="14"/>
  <c r="O168" i="14"/>
  <c r="G169" i="14"/>
  <c r="G168" i="14" s="1"/>
  <c r="I169" i="14"/>
  <c r="K169" i="14"/>
  <c r="O169" i="14"/>
  <c r="Q169" i="14"/>
  <c r="Q168" i="14" s="1"/>
  <c r="V169" i="14"/>
  <c r="V168" i="14" s="1"/>
  <c r="Q171" i="14"/>
  <c r="G172" i="14"/>
  <c r="I172" i="14"/>
  <c r="I171" i="14" s="1"/>
  <c r="K172" i="14"/>
  <c r="M172" i="14"/>
  <c r="O172" i="14"/>
  <c r="O171" i="14" s="1"/>
  <c r="Q172" i="14"/>
  <c r="V172" i="14"/>
  <c r="V171" i="14" s="1"/>
  <c r="G175" i="14"/>
  <c r="G171" i="14" s="1"/>
  <c r="I175" i="14"/>
  <c r="K175" i="14"/>
  <c r="K171" i="14" s="1"/>
  <c r="M175" i="14"/>
  <c r="O175" i="14"/>
  <c r="Q175" i="14"/>
  <c r="V175" i="14"/>
  <c r="G177" i="14"/>
  <c r="M177" i="14" s="1"/>
  <c r="I177" i="14"/>
  <c r="K177" i="14"/>
  <c r="O177" i="14"/>
  <c r="Q177" i="14"/>
  <c r="V177" i="14"/>
  <c r="G180" i="14"/>
  <c r="M180" i="14" s="1"/>
  <c r="I180" i="14"/>
  <c r="K180" i="14"/>
  <c r="O180" i="14"/>
  <c r="Q180" i="14"/>
  <c r="V180" i="14"/>
  <c r="G182" i="14"/>
  <c r="M182" i="14" s="1"/>
  <c r="I182" i="14"/>
  <c r="K182" i="14"/>
  <c r="O182" i="14"/>
  <c r="Q182" i="14"/>
  <c r="V182" i="14"/>
  <c r="G184" i="14"/>
  <c r="I184" i="14"/>
  <c r="K184" i="14"/>
  <c r="M184" i="14"/>
  <c r="O184" i="14"/>
  <c r="Q184" i="14"/>
  <c r="V184" i="14"/>
  <c r="O186" i="14"/>
  <c r="G187" i="14"/>
  <c r="I187" i="14"/>
  <c r="K187" i="14"/>
  <c r="K186" i="14" s="1"/>
  <c r="M187" i="14"/>
  <c r="O187" i="14"/>
  <c r="Q187" i="14"/>
  <c r="Q186" i="14" s="1"/>
  <c r="V187" i="14"/>
  <c r="V186" i="14" s="1"/>
  <c r="G189" i="14"/>
  <c r="G186" i="14" s="1"/>
  <c r="I189" i="14"/>
  <c r="I186" i="14" s="1"/>
  <c r="K189" i="14"/>
  <c r="O189" i="14"/>
  <c r="Q189" i="14"/>
  <c r="V189" i="14"/>
  <c r="G190" i="14"/>
  <c r="M190" i="14" s="1"/>
  <c r="I190" i="14"/>
  <c r="K190" i="14"/>
  <c r="O190" i="14"/>
  <c r="Q190" i="14"/>
  <c r="V190" i="14"/>
  <c r="AE192" i="14"/>
  <c r="G1094" i="13"/>
  <c r="BA1091" i="13"/>
  <c r="BA1089" i="13"/>
  <c r="BA1088" i="13"/>
  <c r="BA1072" i="13"/>
  <c r="BA1071" i="13"/>
  <c r="BA637" i="13"/>
  <c r="BA633" i="13"/>
  <c r="BA507" i="13"/>
  <c r="BA503" i="13"/>
  <c r="BA499" i="13"/>
  <c r="BA496" i="13"/>
  <c r="BA492" i="13"/>
  <c r="BA489" i="13"/>
  <c r="BA409" i="13"/>
  <c r="BA383" i="13"/>
  <c r="BA370" i="13"/>
  <c r="BA338" i="13"/>
  <c r="BA90" i="13"/>
  <c r="BA85" i="13"/>
  <c r="BA80" i="13"/>
  <c r="BA75" i="13"/>
  <c r="BA70" i="13"/>
  <c r="BA65" i="13"/>
  <c r="BA54" i="13"/>
  <c r="BA16" i="13"/>
  <c r="BA10" i="13"/>
  <c r="G9" i="13"/>
  <c r="I9" i="13"/>
  <c r="I8" i="13" s="1"/>
  <c r="K9" i="13"/>
  <c r="M9" i="13"/>
  <c r="O9" i="13"/>
  <c r="Q9" i="13"/>
  <c r="Q8" i="13" s="1"/>
  <c r="V9" i="13"/>
  <c r="V8" i="13" s="1"/>
  <c r="G15" i="13"/>
  <c r="G8" i="13" s="1"/>
  <c r="I15" i="13"/>
  <c r="K15" i="13"/>
  <c r="O15" i="13"/>
  <c r="O8" i="13" s="1"/>
  <c r="Q15" i="13"/>
  <c r="V15" i="13"/>
  <c r="G19" i="13"/>
  <c r="I19" i="13"/>
  <c r="K19" i="13"/>
  <c r="M19" i="13"/>
  <c r="O19" i="13"/>
  <c r="Q19" i="13"/>
  <c r="V19" i="13"/>
  <c r="G27" i="13"/>
  <c r="M27" i="13" s="1"/>
  <c r="I27" i="13"/>
  <c r="K27" i="13"/>
  <c r="O27" i="13"/>
  <c r="Q27" i="13"/>
  <c r="V27" i="13"/>
  <c r="G38" i="13"/>
  <c r="I38" i="13"/>
  <c r="K38" i="13"/>
  <c r="K8" i="13" s="1"/>
  <c r="M38" i="13"/>
  <c r="O38" i="13"/>
  <c r="Q38" i="13"/>
  <c r="V38" i="13"/>
  <c r="G44" i="13"/>
  <c r="M44" i="13" s="1"/>
  <c r="I44" i="13"/>
  <c r="K44" i="13"/>
  <c r="O44" i="13"/>
  <c r="Q44" i="13"/>
  <c r="V44" i="13"/>
  <c r="G53" i="13"/>
  <c r="M53" i="13" s="1"/>
  <c r="I53" i="13"/>
  <c r="K53" i="13"/>
  <c r="O53" i="13"/>
  <c r="O52" i="13" s="1"/>
  <c r="Q53" i="13"/>
  <c r="Q52" i="13" s="1"/>
  <c r="V53" i="13"/>
  <c r="V52" i="13" s="1"/>
  <c r="G64" i="13"/>
  <c r="M64" i="13" s="1"/>
  <c r="I64" i="13"/>
  <c r="K64" i="13"/>
  <c r="O64" i="13"/>
  <c r="Q64" i="13"/>
  <c r="V64" i="13"/>
  <c r="G69" i="13"/>
  <c r="I69" i="13"/>
  <c r="K69" i="13"/>
  <c r="K52" i="13" s="1"/>
  <c r="M69" i="13"/>
  <c r="O69" i="13"/>
  <c r="Q69" i="13"/>
  <c r="V69" i="13"/>
  <c r="G74" i="13"/>
  <c r="I74" i="13"/>
  <c r="K74" i="13"/>
  <c r="M74" i="13"/>
  <c r="O74" i="13"/>
  <c r="Q74" i="13"/>
  <c r="V74" i="13"/>
  <c r="G79" i="13"/>
  <c r="M79" i="13" s="1"/>
  <c r="I79" i="13"/>
  <c r="I52" i="13" s="1"/>
  <c r="K79" i="13"/>
  <c r="O79" i="13"/>
  <c r="Q79" i="13"/>
  <c r="V79" i="13"/>
  <c r="G84" i="13"/>
  <c r="I84" i="13"/>
  <c r="K84" i="13"/>
  <c r="M84" i="13"/>
  <c r="O84" i="13"/>
  <c r="Q84" i="13"/>
  <c r="V84" i="13"/>
  <c r="G89" i="13"/>
  <c r="M89" i="13" s="1"/>
  <c r="I89" i="13"/>
  <c r="K89" i="13"/>
  <c r="O89" i="13"/>
  <c r="Q89" i="13"/>
  <c r="V89" i="13"/>
  <c r="G95" i="13"/>
  <c r="I95" i="13"/>
  <c r="K95" i="13"/>
  <c r="M95" i="13"/>
  <c r="O95" i="13"/>
  <c r="Q95" i="13"/>
  <c r="V95" i="13"/>
  <c r="O106" i="13"/>
  <c r="G107" i="13"/>
  <c r="I107" i="13"/>
  <c r="I106" i="13" s="1"/>
  <c r="K107" i="13"/>
  <c r="K106" i="13" s="1"/>
  <c r="M107" i="13"/>
  <c r="O107" i="13"/>
  <c r="Q107" i="13"/>
  <c r="Q106" i="13" s="1"/>
  <c r="V107" i="13"/>
  <c r="G109" i="13"/>
  <c r="M109" i="13" s="1"/>
  <c r="I109" i="13"/>
  <c r="K109" i="13"/>
  <c r="O109" i="13"/>
  <c r="Q109" i="13"/>
  <c r="V109" i="13"/>
  <c r="V106" i="13" s="1"/>
  <c r="G116" i="13"/>
  <c r="G106" i="13" s="1"/>
  <c r="I116" i="13"/>
  <c r="K116" i="13"/>
  <c r="O116" i="13"/>
  <c r="Q116" i="13"/>
  <c r="V116" i="13"/>
  <c r="G123" i="13"/>
  <c r="M123" i="13" s="1"/>
  <c r="I123" i="13"/>
  <c r="K123" i="13"/>
  <c r="O123" i="13"/>
  <c r="Q123" i="13"/>
  <c r="V123" i="13"/>
  <c r="G125" i="13"/>
  <c r="M125" i="13" s="1"/>
  <c r="I125" i="13"/>
  <c r="K125" i="13"/>
  <c r="O125" i="13"/>
  <c r="Q125" i="13"/>
  <c r="V125" i="13"/>
  <c r="G151" i="13"/>
  <c r="I151" i="13"/>
  <c r="K151" i="13"/>
  <c r="M151" i="13"/>
  <c r="O151" i="13"/>
  <c r="Q151" i="13"/>
  <c r="V151" i="13"/>
  <c r="G154" i="13"/>
  <c r="I154" i="13"/>
  <c r="K154" i="13"/>
  <c r="M154" i="13"/>
  <c r="O154" i="13"/>
  <c r="Q154" i="13"/>
  <c r="V154" i="13"/>
  <c r="G181" i="13"/>
  <c r="M181" i="13" s="1"/>
  <c r="I181" i="13"/>
  <c r="K181" i="13"/>
  <c r="O181" i="13"/>
  <c r="Q181" i="13"/>
  <c r="V181" i="13"/>
  <c r="G184" i="13"/>
  <c r="I184" i="13"/>
  <c r="K184" i="13"/>
  <c r="M184" i="13"/>
  <c r="O184" i="13"/>
  <c r="Q184" i="13"/>
  <c r="V184" i="13"/>
  <c r="G187" i="13"/>
  <c r="I187" i="13"/>
  <c r="I186" i="13" s="1"/>
  <c r="K187" i="13"/>
  <c r="M187" i="13"/>
  <c r="O187" i="13"/>
  <c r="O186" i="13" s="1"/>
  <c r="Q187" i="13"/>
  <c r="Q186" i="13" s="1"/>
  <c r="V187" i="13"/>
  <c r="G216" i="13"/>
  <c r="M216" i="13" s="1"/>
  <c r="I216" i="13"/>
  <c r="K216" i="13"/>
  <c r="O216" i="13"/>
  <c r="Q216" i="13"/>
  <c r="V216" i="13"/>
  <c r="G240" i="13"/>
  <c r="I240" i="13"/>
  <c r="K240" i="13"/>
  <c r="K186" i="13" s="1"/>
  <c r="M240" i="13"/>
  <c r="O240" i="13"/>
  <c r="Q240" i="13"/>
  <c r="V240" i="13"/>
  <c r="G247" i="13"/>
  <c r="M247" i="13" s="1"/>
  <c r="I247" i="13"/>
  <c r="K247" i="13"/>
  <c r="O247" i="13"/>
  <c r="Q247" i="13"/>
  <c r="V247" i="13"/>
  <c r="G268" i="13"/>
  <c r="M268" i="13" s="1"/>
  <c r="I268" i="13"/>
  <c r="K268" i="13"/>
  <c r="O268" i="13"/>
  <c r="Q268" i="13"/>
  <c r="V268" i="13"/>
  <c r="G301" i="13"/>
  <c r="M301" i="13" s="1"/>
  <c r="I301" i="13"/>
  <c r="K301" i="13"/>
  <c r="O301" i="13"/>
  <c r="Q301" i="13"/>
  <c r="V301" i="13"/>
  <c r="V186" i="13" s="1"/>
  <c r="G305" i="13"/>
  <c r="M305" i="13" s="1"/>
  <c r="I305" i="13"/>
  <c r="K305" i="13"/>
  <c r="O305" i="13"/>
  <c r="Q305" i="13"/>
  <c r="V305" i="13"/>
  <c r="G309" i="13"/>
  <c r="I309" i="13"/>
  <c r="K309" i="13"/>
  <c r="M309" i="13"/>
  <c r="O309" i="13"/>
  <c r="Q309" i="13"/>
  <c r="V309" i="13"/>
  <c r="G337" i="13"/>
  <c r="I337" i="13"/>
  <c r="K337" i="13"/>
  <c r="M337" i="13"/>
  <c r="O337" i="13"/>
  <c r="Q337" i="13"/>
  <c r="V337" i="13"/>
  <c r="G366" i="13"/>
  <c r="M366" i="13" s="1"/>
  <c r="I366" i="13"/>
  <c r="K366" i="13"/>
  <c r="O366" i="13"/>
  <c r="Q366" i="13"/>
  <c r="V366" i="13"/>
  <c r="G369" i="13"/>
  <c r="I369" i="13"/>
  <c r="K369" i="13"/>
  <c r="M369" i="13"/>
  <c r="O369" i="13"/>
  <c r="Q369" i="13"/>
  <c r="V369" i="13"/>
  <c r="G378" i="13"/>
  <c r="G186" i="13" s="1"/>
  <c r="I378" i="13"/>
  <c r="K378" i="13"/>
  <c r="O378" i="13"/>
  <c r="Q378" i="13"/>
  <c r="V378" i="13"/>
  <c r="G382" i="13"/>
  <c r="I382" i="13"/>
  <c r="K382" i="13"/>
  <c r="M382" i="13"/>
  <c r="O382" i="13"/>
  <c r="Q382" i="13"/>
  <c r="V382" i="13"/>
  <c r="G393" i="13"/>
  <c r="M393" i="13" s="1"/>
  <c r="I393" i="13"/>
  <c r="K393" i="13"/>
  <c r="O393" i="13"/>
  <c r="Q393" i="13"/>
  <c r="V393" i="13"/>
  <c r="G396" i="13"/>
  <c r="I396" i="13"/>
  <c r="K396" i="13"/>
  <c r="M396" i="13"/>
  <c r="O396" i="13"/>
  <c r="Q396" i="13"/>
  <c r="V396" i="13"/>
  <c r="G399" i="13"/>
  <c r="M399" i="13" s="1"/>
  <c r="I399" i="13"/>
  <c r="K399" i="13"/>
  <c r="O399" i="13"/>
  <c r="Q399" i="13"/>
  <c r="V399" i="13"/>
  <c r="G401" i="13"/>
  <c r="M401" i="13" s="1"/>
  <c r="I401" i="13"/>
  <c r="K401" i="13"/>
  <c r="O401" i="13"/>
  <c r="Q401" i="13"/>
  <c r="V401" i="13"/>
  <c r="G404" i="13"/>
  <c r="K404" i="13"/>
  <c r="V404" i="13"/>
  <c r="G405" i="13"/>
  <c r="I405" i="13"/>
  <c r="I404" i="13" s="1"/>
  <c r="K405" i="13"/>
  <c r="M405" i="13"/>
  <c r="M404" i="13" s="1"/>
  <c r="O405" i="13"/>
  <c r="Q405" i="13"/>
  <c r="Q404" i="13" s="1"/>
  <c r="V405" i="13"/>
  <c r="G408" i="13"/>
  <c r="I408" i="13"/>
  <c r="K408" i="13"/>
  <c r="M408" i="13"/>
  <c r="O408" i="13"/>
  <c r="O404" i="13" s="1"/>
  <c r="Q408" i="13"/>
  <c r="V408" i="13"/>
  <c r="G415" i="13"/>
  <c r="M415" i="13" s="1"/>
  <c r="I415" i="13"/>
  <c r="I414" i="13" s="1"/>
  <c r="K415" i="13"/>
  <c r="K414" i="13" s="1"/>
  <c r="O415" i="13"/>
  <c r="O414" i="13" s="1"/>
  <c r="Q415" i="13"/>
  <c r="V415" i="13"/>
  <c r="V414" i="13" s="1"/>
  <c r="G419" i="13"/>
  <c r="I419" i="13"/>
  <c r="K419" i="13"/>
  <c r="M419" i="13"/>
  <c r="O419" i="13"/>
  <c r="Q419" i="13"/>
  <c r="V419" i="13"/>
  <c r="G424" i="13"/>
  <c r="M424" i="13" s="1"/>
  <c r="I424" i="13"/>
  <c r="K424" i="13"/>
  <c r="O424" i="13"/>
  <c r="Q424" i="13"/>
  <c r="V424" i="13"/>
  <c r="G431" i="13"/>
  <c r="I431" i="13"/>
  <c r="K431" i="13"/>
  <c r="M431" i="13"/>
  <c r="O431" i="13"/>
  <c r="Q431" i="13"/>
  <c r="Q414" i="13" s="1"/>
  <c r="V431" i="13"/>
  <c r="G435" i="13"/>
  <c r="M435" i="13" s="1"/>
  <c r="I435" i="13"/>
  <c r="K435" i="13"/>
  <c r="O435" i="13"/>
  <c r="Q435" i="13"/>
  <c r="V435" i="13"/>
  <c r="G445" i="13"/>
  <c r="I445" i="13"/>
  <c r="K445" i="13"/>
  <c r="M445" i="13"/>
  <c r="O445" i="13"/>
  <c r="Q445" i="13"/>
  <c r="V445" i="13"/>
  <c r="G483" i="13"/>
  <c r="M483" i="13" s="1"/>
  <c r="I483" i="13"/>
  <c r="K483" i="13"/>
  <c r="O483" i="13"/>
  <c r="Q483" i="13"/>
  <c r="V483" i="13"/>
  <c r="I487" i="13"/>
  <c r="G488" i="13"/>
  <c r="M488" i="13" s="1"/>
  <c r="I488" i="13"/>
  <c r="K488" i="13"/>
  <c r="K487" i="13" s="1"/>
  <c r="O488" i="13"/>
  <c r="O487" i="13" s="1"/>
  <c r="Q488" i="13"/>
  <c r="Q487" i="13" s="1"/>
  <c r="V488" i="13"/>
  <c r="V487" i="13" s="1"/>
  <c r="G491" i="13"/>
  <c r="I491" i="13"/>
  <c r="K491" i="13"/>
  <c r="M491" i="13"/>
  <c r="O491" i="13"/>
  <c r="Q491" i="13"/>
  <c r="V491" i="13"/>
  <c r="G495" i="13"/>
  <c r="I495" i="13"/>
  <c r="K495" i="13"/>
  <c r="M495" i="13"/>
  <c r="O495" i="13"/>
  <c r="Q495" i="13"/>
  <c r="V495" i="13"/>
  <c r="G498" i="13"/>
  <c r="I498" i="13"/>
  <c r="K498" i="13"/>
  <c r="M498" i="13"/>
  <c r="O498" i="13"/>
  <c r="Q498" i="13"/>
  <c r="V498" i="13"/>
  <c r="G502" i="13"/>
  <c r="M502" i="13" s="1"/>
  <c r="I502" i="13"/>
  <c r="K502" i="13"/>
  <c r="O502" i="13"/>
  <c r="Q502" i="13"/>
  <c r="V502" i="13"/>
  <c r="G506" i="13"/>
  <c r="I506" i="13"/>
  <c r="K506" i="13"/>
  <c r="M506" i="13"/>
  <c r="O506" i="13"/>
  <c r="Q506" i="13"/>
  <c r="V506" i="13"/>
  <c r="G509" i="13"/>
  <c r="M509" i="13" s="1"/>
  <c r="I509" i="13"/>
  <c r="K509" i="13"/>
  <c r="O509" i="13"/>
  <c r="Q509" i="13"/>
  <c r="V509" i="13"/>
  <c r="I511" i="13"/>
  <c r="Q511" i="13"/>
  <c r="G512" i="13"/>
  <c r="M512" i="13" s="1"/>
  <c r="M511" i="13" s="1"/>
  <c r="I512" i="13"/>
  <c r="K512" i="13"/>
  <c r="K511" i="13" s="1"/>
  <c r="O512" i="13"/>
  <c r="O511" i="13" s="1"/>
  <c r="Q512" i="13"/>
  <c r="V512" i="13"/>
  <c r="V511" i="13" s="1"/>
  <c r="G514" i="13"/>
  <c r="I514" i="13"/>
  <c r="Q514" i="13"/>
  <c r="G515" i="13"/>
  <c r="M515" i="13" s="1"/>
  <c r="M514" i="13" s="1"/>
  <c r="I515" i="13"/>
  <c r="K515" i="13"/>
  <c r="K514" i="13" s="1"/>
  <c r="O515" i="13"/>
  <c r="O514" i="13" s="1"/>
  <c r="Q515" i="13"/>
  <c r="V515" i="13"/>
  <c r="V514" i="13" s="1"/>
  <c r="G518" i="13"/>
  <c r="M518" i="13" s="1"/>
  <c r="I518" i="13"/>
  <c r="K518" i="13"/>
  <c r="K517" i="13" s="1"/>
  <c r="O518" i="13"/>
  <c r="O517" i="13" s="1"/>
  <c r="Q518" i="13"/>
  <c r="Q517" i="13" s="1"/>
  <c r="V518" i="13"/>
  <c r="V517" i="13" s="1"/>
  <c r="G521" i="13"/>
  <c r="I521" i="13"/>
  <c r="K521" i="13"/>
  <c r="M521" i="13"/>
  <c r="O521" i="13"/>
  <c r="Q521" i="13"/>
  <c r="V521" i="13"/>
  <c r="G527" i="13"/>
  <c r="I527" i="13"/>
  <c r="K527" i="13"/>
  <c r="M527" i="13"/>
  <c r="O527" i="13"/>
  <c r="Q527" i="13"/>
  <c r="V527" i="13"/>
  <c r="G533" i="13"/>
  <c r="I533" i="13"/>
  <c r="K533" i="13"/>
  <c r="M533" i="13"/>
  <c r="O533" i="13"/>
  <c r="Q533" i="13"/>
  <c r="V533" i="13"/>
  <c r="G541" i="13"/>
  <c r="M541" i="13" s="1"/>
  <c r="I541" i="13"/>
  <c r="K541" i="13"/>
  <c r="O541" i="13"/>
  <c r="Q541" i="13"/>
  <c r="V541" i="13"/>
  <c r="G544" i="13"/>
  <c r="I544" i="13"/>
  <c r="K544" i="13"/>
  <c r="M544" i="13"/>
  <c r="O544" i="13"/>
  <c r="Q544" i="13"/>
  <c r="V544" i="13"/>
  <c r="G550" i="13"/>
  <c r="M550" i="13" s="1"/>
  <c r="I550" i="13"/>
  <c r="K550" i="13"/>
  <c r="O550" i="13"/>
  <c r="Q550" i="13"/>
  <c r="V550" i="13"/>
  <c r="G552" i="13"/>
  <c r="I552" i="13"/>
  <c r="K552" i="13"/>
  <c r="M552" i="13"/>
  <c r="O552" i="13"/>
  <c r="Q552" i="13"/>
  <c r="V552" i="13"/>
  <c r="G555" i="13"/>
  <c r="M555" i="13" s="1"/>
  <c r="I555" i="13"/>
  <c r="K555" i="13"/>
  <c r="O555" i="13"/>
  <c r="Q555" i="13"/>
  <c r="V555" i="13"/>
  <c r="G558" i="13"/>
  <c r="I558" i="13"/>
  <c r="K558" i="13"/>
  <c r="M558" i="13"/>
  <c r="O558" i="13"/>
  <c r="Q558" i="13"/>
  <c r="V558" i="13"/>
  <c r="G562" i="13"/>
  <c r="M562" i="13" s="1"/>
  <c r="I562" i="13"/>
  <c r="K562" i="13"/>
  <c r="O562" i="13"/>
  <c r="Q562" i="13"/>
  <c r="V562" i="13"/>
  <c r="G572" i="13"/>
  <c r="M572" i="13" s="1"/>
  <c r="I572" i="13"/>
  <c r="I517" i="13" s="1"/>
  <c r="K572" i="13"/>
  <c r="O572" i="13"/>
  <c r="Q572" i="13"/>
  <c r="V572" i="13"/>
  <c r="G618" i="13"/>
  <c r="M618" i="13" s="1"/>
  <c r="I618" i="13"/>
  <c r="K618" i="13"/>
  <c r="O618" i="13"/>
  <c r="Q618" i="13"/>
  <c r="V618" i="13"/>
  <c r="I625" i="13"/>
  <c r="Q625" i="13"/>
  <c r="G626" i="13"/>
  <c r="G625" i="13" s="1"/>
  <c r="I626" i="13"/>
  <c r="K626" i="13"/>
  <c r="K625" i="13" s="1"/>
  <c r="M626" i="13"/>
  <c r="M625" i="13" s="1"/>
  <c r="O626" i="13"/>
  <c r="O625" i="13" s="1"/>
  <c r="Q626" i="13"/>
  <c r="V626" i="13"/>
  <c r="V625" i="13" s="1"/>
  <c r="G629" i="13"/>
  <c r="M629" i="13" s="1"/>
  <c r="I629" i="13"/>
  <c r="I628" i="13" s="1"/>
  <c r="K629" i="13"/>
  <c r="K628" i="13" s="1"/>
  <c r="O629" i="13"/>
  <c r="O628" i="13" s="1"/>
  <c r="Q629" i="13"/>
  <c r="V629" i="13"/>
  <c r="G632" i="13"/>
  <c r="I632" i="13"/>
  <c r="K632" i="13"/>
  <c r="M632" i="13"/>
  <c r="O632" i="13"/>
  <c r="Q632" i="13"/>
  <c r="V632" i="13"/>
  <c r="V628" i="13" s="1"/>
  <c r="G636" i="13"/>
  <c r="M636" i="13" s="1"/>
  <c r="I636" i="13"/>
  <c r="K636" i="13"/>
  <c r="O636" i="13"/>
  <c r="Q636" i="13"/>
  <c r="V636" i="13"/>
  <c r="G640" i="13"/>
  <c r="I640" i="13"/>
  <c r="K640" i="13"/>
  <c r="M640" i="13"/>
  <c r="O640" i="13"/>
  <c r="Q640" i="13"/>
  <c r="Q628" i="13" s="1"/>
  <c r="V640" i="13"/>
  <c r="G642" i="13"/>
  <c r="M642" i="13" s="1"/>
  <c r="I642" i="13"/>
  <c r="K642" i="13"/>
  <c r="O642" i="13"/>
  <c r="Q642" i="13"/>
  <c r="V642" i="13"/>
  <c r="G649" i="13"/>
  <c r="I649" i="13"/>
  <c r="K649" i="13"/>
  <c r="M649" i="13"/>
  <c r="O649" i="13"/>
  <c r="Q649" i="13"/>
  <c r="V649" i="13"/>
  <c r="G651" i="13"/>
  <c r="M651" i="13" s="1"/>
  <c r="I651" i="13"/>
  <c r="K651" i="13"/>
  <c r="O651" i="13"/>
  <c r="Q651" i="13"/>
  <c r="V651" i="13"/>
  <c r="G661" i="13"/>
  <c r="M661" i="13" s="1"/>
  <c r="I661" i="13"/>
  <c r="K661" i="13"/>
  <c r="O661" i="13"/>
  <c r="Q661" i="13"/>
  <c r="V661" i="13"/>
  <c r="G688" i="13"/>
  <c r="M688" i="13" s="1"/>
  <c r="I688" i="13"/>
  <c r="K688" i="13"/>
  <c r="O688" i="13"/>
  <c r="Q688" i="13"/>
  <c r="V688" i="13"/>
  <c r="G691" i="13"/>
  <c r="M691" i="13" s="1"/>
  <c r="I691" i="13"/>
  <c r="K691" i="13"/>
  <c r="O691" i="13"/>
  <c r="Q691" i="13"/>
  <c r="V691" i="13"/>
  <c r="G699" i="13"/>
  <c r="I699" i="13"/>
  <c r="K699" i="13"/>
  <c r="M699" i="13"/>
  <c r="O699" i="13"/>
  <c r="Q699" i="13"/>
  <c r="V699" i="13"/>
  <c r="G704" i="13"/>
  <c r="I704" i="13"/>
  <c r="K704" i="13"/>
  <c r="M704" i="13"/>
  <c r="O704" i="13"/>
  <c r="Q704" i="13"/>
  <c r="V704" i="13"/>
  <c r="G709" i="13"/>
  <c r="M709" i="13" s="1"/>
  <c r="I709" i="13"/>
  <c r="K709" i="13"/>
  <c r="O709" i="13"/>
  <c r="Q709" i="13"/>
  <c r="V709" i="13"/>
  <c r="G716" i="13"/>
  <c r="I716" i="13"/>
  <c r="K716" i="13"/>
  <c r="M716" i="13"/>
  <c r="O716" i="13"/>
  <c r="Q716" i="13"/>
  <c r="V716" i="13"/>
  <c r="G723" i="13"/>
  <c r="M723" i="13" s="1"/>
  <c r="I723" i="13"/>
  <c r="K723" i="13"/>
  <c r="O723" i="13"/>
  <c r="Q723" i="13"/>
  <c r="V723" i="13"/>
  <c r="O725" i="13"/>
  <c r="Q725" i="13"/>
  <c r="G726" i="13"/>
  <c r="M726" i="13" s="1"/>
  <c r="I726" i="13"/>
  <c r="K726" i="13"/>
  <c r="O726" i="13"/>
  <c r="Q726" i="13"/>
  <c r="V726" i="13"/>
  <c r="V725" i="13" s="1"/>
  <c r="G729" i="13"/>
  <c r="I729" i="13"/>
  <c r="K729" i="13"/>
  <c r="K725" i="13" s="1"/>
  <c r="M729" i="13"/>
  <c r="O729" i="13"/>
  <c r="Q729" i="13"/>
  <c r="V729" i="13"/>
  <c r="G731" i="13"/>
  <c r="M731" i="13" s="1"/>
  <c r="I731" i="13"/>
  <c r="K731" i="13"/>
  <c r="O731" i="13"/>
  <c r="Q731" i="13"/>
  <c r="V731" i="13"/>
  <c r="G733" i="13"/>
  <c r="M733" i="13" s="1"/>
  <c r="I733" i="13"/>
  <c r="I725" i="13" s="1"/>
  <c r="K733" i="13"/>
  <c r="O733" i="13"/>
  <c r="Q733" i="13"/>
  <c r="V733" i="13"/>
  <c r="G738" i="13"/>
  <c r="M738" i="13" s="1"/>
  <c r="I738" i="13"/>
  <c r="K738" i="13"/>
  <c r="O738" i="13"/>
  <c r="Q738" i="13"/>
  <c r="V738" i="13"/>
  <c r="G741" i="13"/>
  <c r="I741" i="13"/>
  <c r="K741" i="13"/>
  <c r="M741" i="13"/>
  <c r="O741" i="13"/>
  <c r="Q741" i="13"/>
  <c r="V741" i="13"/>
  <c r="G743" i="13"/>
  <c r="I743" i="13"/>
  <c r="K743" i="13"/>
  <c r="M743" i="13"/>
  <c r="O743" i="13"/>
  <c r="G744" i="13"/>
  <c r="I744" i="13"/>
  <c r="K744" i="13"/>
  <c r="M744" i="13"/>
  <c r="O744" i="13"/>
  <c r="Q744" i="13"/>
  <c r="Q743" i="13" s="1"/>
  <c r="V744" i="13"/>
  <c r="V743" i="13" s="1"/>
  <c r="G756" i="13"/>
  <c r="I756" i="13"/>
  <c r="K756" i="13"/>
  <c r="G757" i="13"/>
  <c r="I757" i="13"/>
  <c r="K757" i="13"/>
  <c r="M757" i="13"/>
  <c r="M756" i="13" s="1"/>
  <c r="O757" i="13"/>
  <c r="O756" i="13" s="1"/>
  <c r="Q757" i="13"/>
  <c r="Q756" i="13" s="1"/>
  <c r="V757" i="13"/>
  <c r="V756" i="13" s="1"/>
  <c r="G767" i="13"/>
  <c r="G768" i="13"/>
  <c r="I768" i="13"/>
  <c r="I767" i="13" s="1"/>
  <c r="K768" i="13"/>
  <c r="K767" i="13" s="1"/>
  <c r="M768" i="13"/>
  <c r="O768" i="13"/>
  <c r="O767" i="13" s="1"/>
  <c r="Q768" i="13"/>
  <c r="Q767" i="13" s="1"/>
  <c r="V768" i="13"/>
  <c r="G770" i="13"/>
  <c r="M770" i="13" s="1"/>
  <c r="I770" i="13"/>
  <c r="K770" i="13"/>
  <c r="O770" i="13"/>
  <c r="Q770" i="13"/>
  <c r="V770" i="13"/>
  <c r="G772" i="13"/>
  <c r="I772" i="13"/>
  <c r="K772" i="13"/>
  <c r="M772" i="13"/>
  <c r="O772" i="13"/>
  <c r="Q772" i="13"/>
  <c r="V772" i="13"/>
  <c r="G774" i="13"/>
  <c r="M774" i="13" s="1"/>
  <c r="I774" i="13"/>
  <c r="K774" i="13"/>
  <c r="O774" i="13"/>
  <c r="Q774" i="13"/>
  <c r="V774" i="13"/>
  <c r="G778" i="13"/>
  <c r="M778" i="13" s="1"/>
  <c r="I778" i="13"/>
  <c r="K778" i="13"/>
  <c r="O778" i="13"/>
  <c r="Q778" i="13"/>
  <c r="V778" i="13"/>
  <c r="G781" i="13"/>
  <c r="M781" i="13" s="1"/>
  <c r="I781" i="13"/>
  <c r="K781" i="13"/>
  <c r="O781" i="13"/>
  <c r="Q781" i="13"/>
  <c r="V781" i="13"/>
  <c r="V767" i="13" s="1"/>
  <c r="G783" i="13"/>
  <c r="I783" i="13"/>
  <c r="K783" i="13"/>
  <c r="M783" i="13"/>
  <c r="O783" i="13"/>
  <c r="Q783" i="13"/>
  <c r="V783" i="13"/>
  <c r="G785" i="13"/>
  <c r="I785" i="13"/>
  <c r="K785" i="13"/>
  <c r="M785" i="13"/>
  <c r="O785" i="13"/>
  <c r="Q785" i="13"/>
  <c r="V785" i="13"/>
  <c r="G787" i="13"/>
  <c r="I787" i="13"/>
  <c r="K787" i="13"/>
  <c r="M787" i="13"/>
  <c r="O787" i="13"/>
  <c r="Q787" i="13"/>
  <c r="V787" i="13"/>
  <c r="G789" i="13"/>
  <c r="M789" i="13" s="1"/>
  <c r="I789" i="13"/>
  <c r="K789" i="13"/>
  <c r="O789" i="13"/>
  <c r="Q789" i="13"/>
  <c r="V789" i="13"/>
  <c r="G792" i="13"/>
  <c r="I792" i="13"/>
  <c r="K792" i="13"/>
  <c r="M792" i="13"/>
  <c r="O792" i="13"/>
  <c r="Q792" i="13"/>
  <c r="V792" i="13"/>
  <c r="G794" i="13"/>
  <c r="M794" i="13" s="1"/>
  <c r="I794" i="13"/>
  <c r="K794" i="13"/>
  <c r="O794" i="13"/>
  <c r="Q794" i="13"/>
  <c r="V794" i="13"/>
  <c r="G797" i="13"/>
  <c r="I797" i="13"/>
  <c r="K797" i="13"/>
  <c r="M797" i="13"/>
  <c r="O797" i="13"/>
  <c r="Q797" i="13"/>
  <c r="V797" i="13"/>
  <c r="G799" i="13"/>
  <c r="M799" i="13" s="1"/>
  <c r="I799" i="13"/>
  <c r="K799" i="13"/>
  <c r="O799" i="13"/>
  <c r="Q799" i="13"/>
  <c r="V799" i="13"/>
  <c r="G801" i="13"/>
  <c r="I801" i="13"/>
  <c r="K801" i="13"/>
  <c r="M801" i="13"/>
  <c r="O801" i="13"/>
  <c r="Q801" i="13"/>
  <c r="V801" i="13"/>
  <c r="K803" i="13"/>
  <c r="O803" i="13"/>
  <c r="G804" i="13"/>
  <c r="M804" i="13" s="1"/>
  <c r="M803" i="13" s="1"/>
  <c r="I804" i="13"/>
  <c r="I803" i="13" s="1"/>
  <c r="K804" i="13"/>
  <c r="O804" i="13"/>
  <c r="Q804" i="13"/>
  <c r="V804" i="13"/>
  <c r="G808" i="13"/>
  <c r="M808" i="13" s="1"/>
  <c r="I808" i="13"/>
  <c r="K808" i="13"/>
  <c r="O808" i="13"/>
  <c r="Q808" i="13"/>
  <c r="Q803" i="13" s="1"/>
  <c r="V808" i="13"/>
  <c r="V803" i="13" s="1"/>
  <c r="Q810" i="13"/>
  <c r="G811" i="13"/>
  <c r="G810" i="13" s="1"/>
  <c r="I811" i="13"/>
  <c r="I810" i="13" s="1"/>
  <c r="K811" i="13"/>
  <c r="K810" i="13" s="1"/>
  <c r="M811" i="13"/>
  <c r="M810" i="13" s="1"/>
  <c r="O811" i="13"/>
  <c r="O810" i="13" s="1"/>
  <c r="Q811" i="13"/>
  <c r="V811" i="13"/>
  <c r="V810" i="13" s="1"/>
  <c r="G814" i="13"/>
  <c r="M814" i="13" s="1"/>
  <c r="M813" i="13" s="1"/>
  <c r="I814" i="13"/>
  <c r="I813" i="13" s="1"/>
  <c r="K814" i="13"/>
  <c r="K813" i="13" s="1"/>
  <c r="O814" i="13"/>
  <c r="O813" i="13" s="1"/>
  <c r="Q814" i="13"/>
  <c r="V814" i="13"/>
  <c r="G816" i="13"/>
  <c r="I816" i="13"/>
  <c r="K816" i="13"/>
  <c r="M816" i="13"/>
  <c r="O816" i="13"/>
  <c r="Q816" i="13"/>
  <c r="V816" i="13"/>
  <c r="V813" i="13" s="1"/>
  <c r="G819" i="13"/>
  <c r="M819" i="13" s="1"/>
  <c r="I819" i="13"/>
  <c r="K819" i="13"/>
  <c r="O819" i="13"/>
  <c r="Q819" i="13"/>
  <c r="V819" i="13"/>
  <c r="G822" i="13"/>
  <c r="I822" i="13"/>
  <c r="K822" i="13"/>
  <c r="M822" i="13"/>
  <c r="O822" i="13"/>
  <c r="Q822" i="13"/>
  <c r="Q813" i="13" s="1"/>
  <c r="V822" i="13"/>
  <c r="G826" i="13"/>
  <c r="M826" i="13" s="1"/>
  <c r="I826" i="13"/>
  <c r="K826" i="13"/>
  <c r="O826" i="13"/>
  <c r="Q826" i="13"/>
  <c r="V826" i="13"/>
  <c r="G828" i="13"/>
  <c r="I828" i="13"/>
  <c r="K828" i="13"/>
  <c r="M828" i="13"/>
  <c r="O828" i="13"/>
  <c r="Q828" i="13"/>
  <c r="V828" i="13"/>
  <c r="G830" i="13"/>
  <c r="M830" i="13" s="1"/>
  <c r="I830" i="13"/>
  <c r="K830" i="13"/>
  <c r="O830" i="13"/>
  <c r="Q830" i="13"/>
  <c r="V830" i="13"/>
  <c r="G833" i="13"/>
  <c r="M833" i="13" s="1"/>
  <c r="I833" i="13"/>
  <c r="K833" i="13"/>
  <c r="O833" i="13"/>
  <c r="Q833" i="13"/>
  <c r="V833" i="13"/>
  <c r="G834" i="13"/>
  <c r="M834" i="13" s="1"/>
  <c r="I834" i="13"/>
  <c r="K834" i="13"/>
  <c r="O834" i="13"/>
  <c r="Q834" i="13"/>
  <c r="V834" i="13"/>
  <c r="Q835" i="13"/>
  <c r="G836" i="13"/>
  <c r="G835" i="13" s="1"/>
  <c r="I836" i="13"/>
  <c r="I835" i="13" s="1"/>
  <c r="K836" i="13"/>
  <c r="K835" i="13" s="1"/>
  <c r="M836" i="13"/>
  <c r="M835" i="13" s="1"/>
  <c r="O836" i="13"/>
  <c r="O835" i="13" s="1"/>
  <c r="Q836" i="13"/>
  <c r="V836" i="13"/>
  <c r="V835" i="13" s="1"/>
  <c r="G838" i="13"/>
  <c r="I838" i="13"/>
  <c r="K838" i="13"/>
  <c r="M838" i="13"/>
  <c r="O838" i="13"/>
  <c r="Q838" i="13"/>
  <c r="V838" i="13"/>
  <c r="I840" i="13"/>
  <c r="K840" i="13"/>
  <c r="G841" i="13"/>
  <c r="I841" i="13"/>
  <c r="K841" i="13"/>
  <c r="M841" i="13"/>
  <c r="O841" i="13"/>
  <c r="O840" i="13" s="1"/>
  <c r="Q841" i="13"/>
  <c r="Q840" i="13" s="1"/>
  <c r="V841" i="13"/>
  <c r="V840" i="13" s="1"/>
  <c r="G843" i="13"/>
  <c r="G840" i="13" s="1"/>
  <c r="I843" i="13"/>
  <c r="K843" i="13"/>
  <c r="O843" i="13"/>
  <c r="Q843" i="13"/>
  <c r="V843" i="13"/>
  <c r="G845" i="13"/>
  <c r="I845" i="13"/>
  <c r="K845" i="13"/>
  <c r="M845" i="13"/>
  <c r="O845" i="13"/>
  <c r="Q845" i="13"/>
  <c r="V845" i="13"/>
  <c r="G847" i="13"/>
  <c r="M847" i="13" s="1"/>
  <c r="I847" i="13"/>
  <c r="K847" i="13"/>
  <c r="O847" i="13"/>
  <c r="Q847" i="13"/>
  <c r="V847" i="13"/>
  <c r="G849" i="13"/>
  <c r="I849" i="13"/>
  <c r="K849" i="13"/>
  <c r="M849" i="13"/>
  <c r="O849" i="13"/>
  <c r="Q849" i="13"/>
  <c r="V849" i="13"/>
  <c r="K851" i="13"/>
  <c r="O851" i="13"/>
  <c r="G852" i="13"/>
  <c r="M852" i="13" s="1"/>
  <c r="I852" i="13"/>
  <c r="I851" i="13" s="1"/>
  <c r="K852" i="13"/>
  <c r="O852" i="13"/>
  <c r="Q852" i="13"/>
  <c r="Q851" i="13" s="1"/>
  <c r="V852" i="13"/>
  <c r="G854" i="13"/>
  <c r="M854" i="13" s="1"/>
  <c r="I854" i="13"/>
  <c r="K854" i="13"/>
  <c r="O854" i="13"/>
  <c r="Q854" i="13"/>
  <c r="V854" i="13"/>
  <c r="V851" i="13" s="1"/>
  <c r="G856" i="13"/>
  <c r="I856" i="13"/>
  <c r="K856" i="13"/>
  <c r="M856" i="13"/>
  <c r="O856" i="13"/>
  <c r="Q856" i="13"/>
  <c r="V856" i="13"/>
  <c r="O858" i="13"/>
  <c r="G859" i="13"/>
  <c r="I859" i="13"/>
  <c r="I858" i="13" s="1"/>
  <c r="K859" i="13"/>
  <c r="M859" i="13"/>
  <c r="O859" i="13"/>
  <c r="Q859" i="13"/>
  <c r="Q858" i="13" s="1"/>
  <c r="V859" i="13"/>
  <c r="V858" i="13" s="1"/>
  <c r="G861" i="13"/>
  <c r="M861" i="13" s="1"/>
  <c r="M858" i="13" s="1"/>
  <c r="I861" i="13"/>
  <c r="K861" i="13"/>
  <c r="K858" i="13" s="1"/>
  <c r="O861" i="13"/>
  <c r="Q861" i="13"/>
  <c r="V861" i="13"/>
  <c r="G867" i="13"/>
  <c r="I867" i="13"/>
  <c r="K867" i="13"/>
  <c r="M867" i="13"/>
  <c r="O867" i="13"/>
  <c r="Q867" i="13"/>
  <c r="V867" i="13"/>
  <c r="G898" i="13"/>
  <c r="M898" i="13" s="1"/>
  <c r="I898" i="13"/>
  <c r="K898" i="13"/>
  <c r="O898" i="13"/>
  <c r="Q898" i="13"/>
  <c r="V898" i="13"/>
  <c r="G900" i="13"/>
  <c r="I900" i="13"/>
  <c r="K900" i="13"/>
  <c r="M900" i="13"/>
  <c r="O900" i="13"/>
  <c r="Q900" i="13"/>
  <c r="V900" i="13"/>
  <c r="G902" i="13"/>
  <c r="M902" i="13" s="1"/>
  <c r="I902" i="13"/>
  <c r="K902" i="13"/>
  <c r="O902" i="13"/>
  <c r="Q902" i="13"/>
  <c r="V902" i="13"/>
  <c r="G917" i="13"/>
  <c r="I917" i="13"/>
  <c r="K917" i="13"/>
  <c r="M917" i="13"/>
  <c r="O917" i="13"/>
  <c r="Q917" i="13"/>
  <c r="V917" i="13"/>
  <c r="G920" i="13"/>
  <c r="M920" i="13" s="1"/>
  <c r="I920" i="13"/>
  <c r="K920" i="13"/>
  <c r="O920" i="13"/>
  <c r="Q920" i="13"/>
  <c r="V920" i="13"/>
  <c r="G922" i="13"/>
  <c r="M922" i="13" s="1"/>
  <c r="I922" i="13"/>
  <c r="K922" i="13"/>
  <c r="O922" i="13"/>
  <c r="Q922" i="13"/>
  <c r="V922" i="13"/>
  <c r="G929" i="13"/>
  <c r="M929" i="13" s="1"/>
  <c r="I929" i="13"/>
  <c r="K929" i="13"/>
  <c r="O929" i="13"/>
  <c r="Q929" i="13"/>
  <c r="V929" i="13"/>
  <c r="G932" i="13"/>
  <c r="G931" i="13" s="1"/>
  <c r="I932" i="13"/>
  <c r="I931" i="13" s="1"/>
  <c r="K932" i="13"/>
  <c r="K931" i="13" s="1"/>
  <c r="M932" i="13"/>
  <c r="M931" i="13" s="1"/>
  <c r="O932" i="13"/>
  <c r="O931" i="13" s="1"/>
  <c r="Q932" i="13"/>
  <c r="V932" i="13"/>
  <c r="V931" i="13" s="1"/>
  <c r="G934" i="13"/>
  <c r="I934" i="13"/>
  <c r="K934" i="13"/>
  <c r="M934" i="13"/>
  <c r="O934" i="13"/>
  <c r="Q934" i="13"/>
  <c r="Q931" i="13" s="1"/>
  <c r="V934" i="13"/>
  <c r="K938" i="13"/>
  <c r="G939" i="13"/>
  <c r="I939" i="13"/>
  <c r="K939" i="13"/>
  <c r="M939" i="13"/>
  <c r="O939" i="13"/>
  <c r="O938" i="13" s="1"/>
  <c r="Q939" i="13"/>
  <c r="Q938" i="13" s="1"/>
  <c r="V939" i="13"/>
  <c r="V938" i="13" s="1"/>
  <c r="G945" i="13"/>
  <c r="G938" i="13" s="1"/>
  <c r="I945" i="13"/>
  <c r="K945" i="13"/>
  <c r="O945" i="13"/>
  <c r="Q945" i="13"/>
  <c r="V945" i="13"/>
  <c r="G954" i="13"/>
  <c r="I954" i="13"/>
  <c r="K954" i="13"/>
  <c r="M954" i="13"/>
  <c r="O954" i="13"/>
  <c r="Q954" i="13"/>
  <c r="V954" i="13"/>
  <c r="G956" i="13"/>
  <c r="M956" i="13" s="1"/>
  <c r="I956" i="13"/>
  <c r="K956" i="13"/>
  <c r="O956" i="13"/>
  <c r="Q956" i="13"/>
  <c r="V956" i="13"/>
  <c r="G960" i="13"/>
  <c r="I960" i="13"/>
  <c r="K960" i="13"/>
  <c r="M960" i="13"/>
  <c r="O960" i="13"/>
  <c r="Q960" i="13"/>
  <c r="V960" i="13"/>
  <c r="G963" i="13"/>
  <c r="M963" i="13" s="1"/>
  <c r="I963" i="13"/>
  <c r="K963" i="13"/>
  <c r="O963" i="13"/>
  <c r="Q963" i="13"/>
  <c r="V963" i="13"/>
  <c r="G966" i="13"/>
  <c r="M966" i="13" s="1"/>
  <c r="I966" i="13"/>
  <c r="I938" i="13" s="1"/>
  <c r="K966" i="13"/>
  <c r="O966" i="13"/>
  <c r="Q966" i="13"/>
  <c r="V966" i="13"/>
  <c r="Q967" i="13"/>
  <c r="V967" i="13"/>
  <c r="G968" i="13"/>
  <c r="I968" i="13"/>
  <c r="I967" i="13" s="1"/>
  <c r="K968" i="13"/>
  <c r="M968" i="13"/>
  <c r="O968" i="13"/>
  <c r="Q968" i="13"/>
  <c r="V968" i="13"/>
  <c r="G972" i="13"/>
  <c r="G967" i="13" s="1"/>
  <c r="I972" i="13"/>
  <c r="K972" i="13"/>
  <c r="M972" i="13"/>
  <c r="O972" i="13"/>
  <c r="O967" i="13" s="1"/>
  <c r="Q972" i="13"/>
  <c r="V972" i="13"/>
  <c r="G974" i="13"/>
  <c r="I974" i="13"/>
  <c r="K974" i="13"/>
  <c r="M974" i="13"/>
  <c r="O974" i="13"/>
  <c r="Q974" i="13"/>
  <c r="V974" i="13"/>
  <c r="G980" i="13"/>
  <c r="M980" i="13" s="1"/>
  <c r="I980" i="13"/>
  <c r="K980" i="13"/>
  <c r="K967" i="13" s="1"/>
  <c r="O980" i="13"/>
  <c r="Q980" i="13"/>
  <c r="V980" i="13"/>
  <c r="I983" i="13"/>
  <c r="V983" i="13"/>
  <c r="G984" i="13"/>
  <c r="M984" i="13" s="1"/>
  <c r="M983" i="13" s="1"/>
  <c r="I984" i="13"/>
  <c r="K984" i="13"/>
  <c r="K983" i="13" s="1"/>
  <c r="O984" i="13"/>
  <c r="Q984" i="13"/>
  <c r="V984" i="13"/>
  <c r="G1015" i="13"/>
  <c r="I1015" i="13"/>
  <c r="K1015" i="13"/>
  <c r="M1015" i="13"/>
  <c r="O1015" i="13"/>
  <c r="O983" i="13" s="1"/>
  <c r="Q1015" i="13"/>
  <c r="Q983" i="13" s="1"/>
  <c r="V1015" i="13"/>
  <c r="V1046" i="13"/>
  <c r="G1047" i="13"/>
  <c r="G1046" i="13" s="1"/>
  <c r="I1047" i="13"/>
  <c r="I1046" i="13" s="1"/>
  <c r="K1047" i="13"/>
  <c r="K1046" i="13" s="1"/>
  <c r="M1047" i="13"/>
  <c r="O1047" i="13"/>
  <c r="Q1047" i="13"/>
  <c r="Q1046" i="13" s="1"/>
  <c r="V1047" i="13"/>
  <c r="G1049" i="13"/>
  <c r="M1049" i="13" s="1"/>
  <c r="I1049" i="13"/>
  <c r="K1049" i="13"/>
  <c r="O1049" i="13"/>
  <c r="O1046" i="13" s="1"/>
  <c r="Q1049" i="13"/>
  <c r="V1049" i="13"/>
  <c r="G1051" i="13"/>
  <c r="M1051" i="13" s="1"/>
  <c r="I1051" i="13"/>
  <c r="K1051" i="13"/>
  <c r="O1051" i="13"/>
  <c r="Q1051" i="13"/>
  <c r="V1051" i="13"/>
  <c r="G1053" i="13"/>
  <c r="K1053" i="13"/>
  <c r="M1053" i="13"/>
  <c r="O1053" i="13"/>
  <c r="Q1053" i="13"/>
  <c r="V1053" i="13"/>
  <c r="G1054" i="13"/>
  <c r="I1054" i="13"/>
  <c r="I1053" i="13" s="1"/>
  <c r="K1054" i="13"/>
  <c r="M1054" i="13"/>
  <c r="O1054" i="13"/>
  <c r="Q1054" i="13"/>
  <c r="V1054" i="13"/>
  <c r="O1082" i="13"/>
  <c r="G1083" i="13"/>
  <c r="I1083" i="13"/>
  <c r="K1083" i="13"/>
  <c r="M1083" i="13"/>
  <c r="O1083" i="13"/>
  <c r="Q1083" i="13"/>
  <c r="Q1082" i="13" s="1"/>
  <c r="V1083" i="13"/>
  <c r="V1082" i="13" s="1"/>
  <c r="G1084" i="13"/>
  <c r="M1084" i="13" s="1"/>
  <c r="I1084" i="13"/>
  <c r="I1082" i="13" s="1"/>
  <c r="K1084" i="13"/>
  <c r="K1082" i="13" s="1"/>
  <c r="O1084" i="13"/>
  <c r="Q1084" i="13"/>
  <c r="V1084" i="13"/>
  <c r="G1086" i="13"/>
  <c r="I1086" i="13"/>
  <c r="K1086" i="13"/>
  <c r="M1086" i="13"/>
  <c r="O1086" i="13"/>
  <c r="Q1086" i="13"/>
  <c r="V1086" i="13"/>
  <c r="G1087" i="13"/>
  <c r="M1087" i="13" s="1"/>
  <c r="I1087" i="13"/>
  <c r="K1087" i="13"/>
  <c r="O1087" i="13"/>
  <c r="Q1087" i="13"/>
  <c r="V1087" i="13"/>
  <c r="G1090" i="13"/>
  <c r="I1090" i="13"/>
  <c r="K1090" i="13"/>
  <c r="M1090" i="13"/>
  <c r="O1090" i="13"/>
  <c r="Q1090" i="13"/>
  <c r="V1090" i="13"/>
  <c r="G1092" i="13"/>
  <c r="M1092" i="13" s="1"/>
  <c r="I1092" i="13"/>
  <c r="K1092" i="13"/>
  <c r="O1092" i="13"/>
  <c r="Q1092" i="13"/>
  <c r="V1092" i="13"/>
  <c r="AE1094" i="13"/>
  <c r="AF1094" i="13"/>
  <c r="G31" i="12"/>
  <c r="BA29" i="12"/>
  <c r="BA27" i="12"/>
  <c r="BA25" i="12"/>
  <c r="BA18" i="12"/>
  <c r="BA16" i="12"/>
  <c r="BA14" i="12"/>
  <c r="BA12" i="12"/>
  <c r="BA10" i="12"/>
  <c r="G8" i="12"/>
  <c r="Q8" i="12"/>
  <c r="V8" i="12"/>
  <c r="G9" i="12"/>
  <c r="M9" i="12" s="1"/>
  <c r="I9" i="12"/>
  <c r="K9" i="12"/>
  <c r="O9" i="12"/>
  <c r="Q9" i="12"/>
  <c r="V9" i="12"/>
  <c r="G11" i="12"/>
  <c r="I11" i="12"/>
  <c r="I8" i="12" s="1"/>
  <c r="K11" i="12"/>
  <c r="K8" i="12" s="1"/>
  <c r="M11" i="12"/>
  <c r="O11" i="12"/>
  <c r="O8" i="12" s="1"/>
  <c r="Q11" i="12"/>
  <c r="V11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Q15" i="12"/>
  <c r="V15" i="12"/>
  <c r="G17" i="12"/>
  <c r="I17" i="12"/>
  <c r="K17" i="12"/>
  <c r="M17" i="12"/>
  <c r="O17" i="12"/>
  <c r="Q17" i="12"/>
  <c r="V17" i="12"/>
  <c r="G19" i="12"/>
  <c r="AF31" i="12" s="1"/>
  <c r="I19" i="12"/>
  <c r="K19" i="12"/>
  <c r="O19" i="12"/>
  <c r="Q19" i="12"/>
  <c r="V19" i="12"/>
  <c r="G21" i="12"/>
  <c r="O21" i="12"/>
  <c r="Q21" i="12"/>
  <c r="G22" i="12"/>
  <c r="I22" i="12"/>
  <c r="K22" i="12"/>
  <c r="M22" i="12"/>
  <c r="O22" i="12"/>
  <c r="Q22" i="12"/>
  <c r="V22" i="12"/>
  <c r="V21" i="12" s="1"/>
  <c r="G24" i="12"/>
  <c r="I24" i="12"/>
  <c r="I21" i="12" s="1"/>
  <c r="K24" i="12"/>
  <c r="K21" i="12" s="1"/>
  <c r="M24" i="12"/>
  <c r="M21" i="12" s="1"/>
  <c r="O24" i="12"/>
  <c r="Q24" i="12"/>
  <c r="V24" i="12"/>
  <c r="G26" i="12"/>
  <c r="I26" i="12"/>
  <c r="K26" i="12"/>
  <c r="M26" i="12"/>
  <c r="O26" i="12"/>
  <c r="Q26" i="12"/>
  <c r="V26" i="12"/>
  <c r="G28" i="12"/>
  <c r="M28" i="12" s="1"/>
  <c r="I28" i="12"/>
  <c r="K28" i="12"/>
  <c r="O28" i="12"/>
  <c r="Q28" i="12"/>
  <c r="V28" i="12"/>
  <c r="AE31" i="12"/>
  <c r="I20" i="1"/>
  <c r="I19" i="1"/>
  <c r="I18" i="1"/>
  <c r="I17" i="1"/>
  <c r="I16" i="1"/>
  <c r="I100" i="1"/>
  <c r="J99" i="1" s="1"/>
  <c r="F49" i="1"/>
  <c r="G49" i="1"/>
  <c r="G25" i="1" s="1"/>
  <c r="A25" i="1" s="1"/>
  <c r="H48" i="1"/>
  <c r="I48" i="1" s="1"/>
  <c r="H47" i="1"/>
  <c r="I47" i="1" s="1"/>
  <c r="H46" i="1"/>
  <c r="I46" i="1" s="1"/>
  <c r="H44" i="1"/>
  <c r="I44" i="1" s="1"/>
  <c r="H43" i="1"/>
  <c r="I43" i="1" s="1"/>
  <c r="H42" i="1"/>
  <c r="H41" i="1"/>
  <c r="I41" i="1" s="1"/>
  <c r="H40" i="1"/>
  <c r="I40" i="1" s="1"/>
  <c r="H39" i="1"/>
  <c r="H49" i="1" s="1"/>
  <c r="J28" i="1"/>
  <c r="J26" i="1"/>
  <c r="G38" i="1"/>
  <c r="F38" i="1"/>
  <c r="J23" i="1"/>
  <c r="J24" i="1"/>
  <c r="J25" i="1"/>
  <c r="J27" i="1"/>
  <c r="E24" i="1"/>
  <c r="E26" i="1"/>
  <c r="G26" i="1" l="1"/>
  <c r="A26" i="1"/>
  <c r="G28" i="1"/>
  <c r="G23" i="1"/>
  <c r="M118" i="15"/>
  <c r="M75" i="15"/>
  <c r="M54" i="15"/>
  <c r="M48" i="15"/>
  <c r="M128" i="15"/>
  <c r="M127" i="15" s="1"/>
  <c r="M102" i="15"/>
  <c r="M89" i="15" s="1"/>
  <c r="G69" i="15"/>
  <c r="G118" i="15"/>
  <c r="AF133" i="15"/>
  <c r="M15" i="15"/>
  <c r="M8" i="15" s="1"/>
  <c r="M186" i="14"/>
  <c r="M160" i="14"/>
  <c r="M171" i="14"/>
  <c r="M8" i="14"/>
  <c r="M92" i="14"/>
  <c r="M169" i="14"/>
  <c r="M168" i="14" s="1"/>
  <c r="M141" i="14"/>
  <c r="M140" i="14" s="1"/>
  <c r="M21" i="14"/>
  <c r="M189" i="14"/>
  <c r="M1082" i="13"/>
  <c r="M52" i="13"/>
  <c r="M767" i="13"/>
  <c r="M1046" i="13"/>
  <c r="M967" i="13"/>
  <c r="M851" i="13"/>
  <c r="M414" i="13"/>
  <c r="M106" i="13"/>
  <c r="M517" i="13"/>
  <c r="M725" i="13"/>
  <c r="M628" i="13"/>
  <c r="M487" i="13"/>
  <c r="G858" i="13"/>
  <c r="G725" i="13"/>
  <c r="G511" i="13"/>
  <c r="G1082" i="13"/>
  <c r="G983" i="13"/>
  <c r="G851" i="13"/>
  <c r="G803" i="13"/>
  <c r="M945" i="13"/>
  <c r="M938" i="13" s="1"/>
  <c r="M843" i="13"/>
  <c r="M840" i="13" s="1"/>
  <c r="G813" i="13"/>
  <c r="G628" i="13"/>
  <c r="G414" i="13"/>
  <c r="M378" i="13"/>
  <c r="M186" i="13" s="1"/>
  <c r="M15" i="13"/>
  <c r="M8" i="13" s="1"/>
  <c r="M116" i="13"/>
  <c r="G517" i="13"/>
  <c r="G487" i="13"/>
  <c r="G52" i="13"/>
  <c r="M8" i="12"/>
  <c r="M19" i="12"/>
  <c r="I21" i="1"/>
  <c r="J96" i="1"/>
  <c r="J70" i="1"/>
  <c r="J90" i="1"/>
  <c r="J76" i="1"/>
  <c r="J71" i="1"/>
  <c r="J97" i="1"/>
  <c r="J65" i="1"/>
  <c r="J77" i="1"/>
  <c r="J89" i="1"/>
  <c r="J66" i="1"/>
  <c r="J78" i="1"/>
  <c r="J67" i="1"/>
  <c r="J79" i="1"/>
  <c r="J85" i="1"/>
  <c r="J68" i="1"/>
  <c r="J74" i="1"/>
  <c r="J80" i="1"/>
  <c r="J86" i="1"/>
  <c r="J92" i="1"/>
  <c r="J98" i="1"/>
  <c r="J82" i="1"/>
  <c r="J88" i="1"/>
  <c r="J94" i="1"/>
  <c r="J83" i="1"/>
  <c r="J95" i="1"/>
  <c r="J72" i="1"/>
  <c r="J84" i="1"/>
  <c r="J73" i="1"/>
  <c r="J91" i="1"/>
  <c r="J69" i="1"/>
  <c r="J75" i="1"/>
  <c r="J81" i="1"/>
  <c r="J87" i="1"/>
  <c r="J93" i="1"/>
  <c r="I39" i="1"/>
  <c r="I49" i="1" s="1"/>
  <c r="A23" i="1" l="1"/>
  <c r="J100" i="1"/>
  <c r="J41" i="1"/>
  <c r="J45" i="1"/>
  <c r="J40" i="1"/>
  <c r="J47" i="1"/>
  <c r="J48" i="1"/>
  <c r="J44" i="1"/>
  <c r="J43" i="1"/>
  <c r="J39" i="1"/>
  <c r="J49" i="1" s="1"/>
  <c r="J46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454357F0-F902-4545-BE4A-0069ED4DB3A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C2AD5AB-22A6-4A3D-9135-492554E6722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ECFC0FFD-82D3-4398-AB31-9722D5B9D46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06DC8E1-788D-454E-AC1D-E806E4275EB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5D5C68C2-2C1C-4666-BEFC-9EE3DE0977D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C30132D-031D-4BF8-AC62-A626EC094FB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09072CC0-67BD-4C23-BC48-EEDC84E6008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B8487F-7331-4F2F-A0C2-600112F1AE5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<sst xmlns="http://schemas.openxmlformats.org/spreadsheetml/2006/main" count="5154" uniqueCount="1356">
  <si>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</si>
  <si>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</si>
  <si>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</si>
  <si>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</si>
  <si>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</si>
  <si>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</si>
  <si>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</si>
  <si>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</si>
  <si>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</si>
  <si>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</si>
  <si>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</si>
  <si>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</si>
  <si>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</si>
  <si>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</si>
  <si>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</si>
  <si>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</si>
  <si>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</si>
  <si>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</si>
  <si>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</si>
  <si>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</si>
  <si>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</si>
  <si>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</si>
  <si>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</si>
  <si>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</si>
  <si>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</si>
  <si>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</si>
  <si>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</si>
  <si>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</si>
  <si>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</si>
  <si>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</si>
  <si>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</si>
  <si>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</si>
  <si>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</si>
  <si>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</si>
  <si>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</si>
  <si>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</si>
  <si>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</si>
  <si>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</si>
  <si>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</si>
  <si>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</si>
  <si>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</si>
  <si>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</si>
  <si>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</si>
  <si>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V-21-2025</t>
  </si>
  <si>
    <t>Sanace zavlhání zdiva a odstranění havarijního stavu oplocení a chodníků, PPP Břeclav</t>
  </si>
  <si>
    <t>Stavba</t>
  </si>
  <si>
    <t>Ostatní a vedlejší náklady</t>
  </si>
  <si>
    <t>01</t>
  </si>
  <si>
    <t>Stavební objekt</t>
  </si>
  <si>
    <t>SO 01</t>
  </si>
  <si>
    <t>Sanace zavlhání zdiva</t>
  </si>
  <si>
    <t>Architektonicko stavební řešení</t>
  </si>
  <si>
    <t>SO 02</t>
  </si>
  <si>
    <t>Odstranění havarijního stavu zpevněných ploch</t>
  </si>
  <si>
    <t>SO 03</t>
  </si>
  <si>
    <t>Odstranění havarijního stavu oplocení</t>
  </si>
  <si>
    <t>Celkem za stavbu</t>
  </si>
  <si>
    <t>CZK</t>
  </si>
  <si>
    <t>#POPS</t>
  </si>
  <si>
    <t>Popis stavby: V-21-2025 - Sanace zavlhání zdiva a odstranění havarijního stavu oplocení a chodníků, PPP Břeclav</t>
  </si>
  <si>
    <t>#POPO</t>
  </si>
  <si>
    <t>Popis objektu: SO 00 - Ostatní a vedlejší náklady</t>
  </si>
  <si>
    <t>#POPR</t>
  </si>
  <si>
    <t>Popis rozpočtu: 01 - Ostatní a vedlejší náklady</t>
  </si>
  <si>
    <t>Popis objektu: SO 01 - Sanace zavlhání zdiva</t>
  </si>
  <si>
    <t>Popis rozpočtu: 01 - Architektonicko stavební řešení</t>
  </si>
  <si>
    <t>Popis objektu: SO 02 - Odstranění havarijního stavu zpevněných ploch</t>
  </si>
  <si>
    <t>Popis objektu: SO 03 - Odstranění havarijního stavu oplocení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</si>
  <si>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</si>
  <si>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</si>
  <si>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</si>
  <si>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</si>
  <si>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</si>
  <si>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</si>
  <si>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</si>
  <si>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</si>
  <si>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5</t>
  </si>
  <si>
    <t>Komunikace</t>
  </si>
  <si>
    <t>6</t>
  </si>
  <si>
    <t>Úpravy povrchu, podlahy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</si>
  <si>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</si>
  <si>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</si>
  <si>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</si>
  <si>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</si>
  <si>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</si>
  <si>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</si>
  <si>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</si>
  <si>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</si>
  <si>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</si>
  <si>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</si>
  <si>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</si>
  <si>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</si>
  <si>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</si>
  <si>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</si>
  <si>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</si>
  <si>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</si>
  <si>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</si>
  <si>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</si>
  <si>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</si>
  <si>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</si>
  <si>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</si>
  <si>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</si>
  <si>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</si>
  <si>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</si>
  <si>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</si>
  <si>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</si>
  <si>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</si>
  <si>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</si>
  <si>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</si>
  <si>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</si>
  <si>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</t>
  </si>
  <si>
    <t>Vzduchotechnika</t>
  </si>
  <si>
    <t>735</t>
  </si>
  <si>
    <t>Otopná tělesa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</si>
  <si>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</si>
  <si>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</si>
  <si>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</si>
  <si>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</si>
  <si>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</si>
  <si>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</si>
  <si>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</si>
  <si>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</si>
  <si>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</si>
  <si>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</si>
  <si>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</si>
  <si>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</si>
  <si>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</si>
  <si>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</si>
  <si>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</si>
  <si>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</si>
  <si>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</si>
  <si>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</si>
  <si>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</si>
  <si>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</si>
  <si>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</si>
  <si>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</si>
  <si>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</si>
  <si>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</si>
  <si>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</si>
  <si>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</si>
  <si>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</si>
  <si>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</si>
  <si>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 00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</si>
  <si>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</si>
  <si>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</si>
  <si>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</si>
  <si>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</si>
  <si>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</si>
  <si>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</si>
  <si>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</si>
  <si>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</si>
  <si>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</si>
  <si>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</si>
  <si>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</si>
  <si>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</si>
  <si>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</si>
  <si>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</si>
  <si>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</si>
  <si>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</si>
  <si>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</si>
  <si>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</si>
  <si>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</si>
  <si>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</si>
  <si>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</si>
  <si>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</si>
  <si>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</si>
  <si>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</si>
  <si>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</si>
  <si>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</si>
  <si>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</si>
  <si>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005111021R</t>
  </si>
  <si>
    <t>Vytyčení inženýrských sítí</t>
  </si>
  <si>
    <t>Soubor</t>
  </si>
  <si>
    <t>RTS 25/ II</t>
  </si>
  <si>
    <t>Kalkul</t>
  </si>
  <si>
    <t>VRN</t>
  </si>
  <si>
    <t>Běžná</t>
  </si>
  <si>
    <t>POL99_8</t>
  </si>
  <si>
    <t>Zaměření a vytýčení stávajících inženýrských sítí v místě stavby z hlediska jejich ochrany při provádění stavby.</t>
  </si>
  <si>
    <t>POP</t>
  </si>
  <si>
    <t>005121010R</t>
  </si>
  <si>
    <t>Vybudování zařízení staveniště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</si>
  <si>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</si>
  <si>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</si>
  <si>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</si>
  <si>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</si>
  <si>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</si>
  <si>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</si>
  <si>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</si>
  <si>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</si>
  <si>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</si>
  <si>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</si>
  <si>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</si>
  <si>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</si>
  <si>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</si>
  <si>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</si>
  <si>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005211010R</t>
  </si>
  <si>
    <t>Předání a převzetí staveniště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</si>
  <si>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</si>
  <si>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</si>
  <si>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</si>
  <si>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</si>
  <si>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</si>
  <si>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</si>
  <si>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</si>
  <si>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</si>
  <si>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</si>
  <si>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</si>
  <si>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</si>
  <si>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END</t>
  </si>
  <si>
    <t>Položkový soupis prací a dodávek</t>
  </si>
  <si>
    <t>132301110R00</t>
  </si>
  <si>
    <t>Hloubení rýh šířky do 60 cm do 50 m3, v hornině 4, hloubení strojně</t>
  </si>
  <si>
    <t>m3</t>
  </si>
  <si>
    <t>800-1</t>
  </si>
  <si>
    <t>Práce</t>
  </si>
  <si>
    <t>POL1_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</si>
  <si>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</si>
  <si>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SPI</t>
  </si>
  <si>
    <t>kolem objektu pro sanační opatření : (13,27-2*0,49-1,62+2*0,6+3*0,65+2*0,245)*0,6*1,1</t>
  </si>
  <si>
    <t>VV</t>
  </si>
  <si>
    <t>(1,03+3,17+0,57+0,88)*0,6*((1,1+0,42)/2)</t>
  </si>
  <si>
    <t>(0,95+0,68+1,88+4,065+2*1,41+2,75+3,81)*0,6*0,42</t>
  </si>
  <si>
    <t>(8,25+1,27+2,8+5,86)*0,6*0,2</t>
  </si>
  <si>
    <t>132301119R00</t>
  </si>
  <si>
    <t xml:space="preserve">Hloubení rýh šířky do 60 cm příplatek za lepivost, v hornině 4,  </t>
  </si>
  <si>
    <t xml:space="preserve">ulpí 20 % : </t>
  </si>
  <si>
    <t>Odkaz na mn. položky pořadí 1 : 18,47525*0,2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</si>
  <si>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</si>
  <si>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</si>
  <si>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</si>
  <si>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 xml:space="preserve">vykopaná zemina : </t>
  </si>
  <si>
    <t>Odkaz na mn. položky pořadí 1 : 18,47526</t>
  </si>
  <si>
    <t>Odkaz na mn. položky pořadí 2 : 3,69505</t>
  </si>
  <si>
    <t/>
  </si>
  <si>
    <t xml:space="preserve">odpočet zásypů : </t>
  </si>
  <si>
    <t>Odkaz na mn. položky pořadí 5 : 13,92006*-1</t>
  </si>
  <si>
    <t>162701109R00</t>
  </si>
  <si>
    <t>Vodorovné přemístění výkopku příplatek k ceně za každých dalších i započatých 1 000 m přes 10 000 m  z horniny 1 až 4</t>
  </si>
  <si>
    <t>Mezisoučet</t>
  </si>
  <si>
    <t>dalších 19 km : 8,25025*19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</si>
  <si>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</si>
  <si>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</si>
  <si>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</si>
  <si>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</si>
  <si>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(1,03+3,17+0,57+0,88)*0,6*((1,1+0,22)/2)</t>
  </si>
  <si>
    <t>(0,95+0,68+1,88+4,065+2*1,41+2,75+3,81)*0,6*0,22</t>
  </si>
  <si>
    <t>199000002R00</t>
  </si>
  <si>
    <t>Poplatky za skládku horniny 1- 4, skupina 17 05 04 z Katalogu odpadů</t>
  </si>
  <si>
    <t>Cena dle Pískovny Černovice. www.piskovna-cernovice.cz</t>
  </si>
  <si>
    <t>281606142R00</t>
  </si>
  <si>
    <t>Injektování zdiva proti vzlínající vlhkosti cihelného, hloubka vrtu 200 mm, plošnou beztlakovou krémovou injektáží, pryskyřicí na bázi silanu s obsahem 85 % účinných látek</t>
  </si>
  <si>
    <t>m2</t>
  </si>
  <si>
    <t>801-4</t>
  </si>
  <si>
    <t>Žlutá</t>
  </si>
  <si>
    <t>Vyvrtání otvorů cca 55 ks/m2 ve spáře zdiva, vyčištění vrtu od hrubých nečistot, zaplnění otvorů injektážní pastou. Aplikace tlakovou pistolí. Uzavření vyplněných otvorů těsnicí maltou.</t>
  </si>
  <si>
    <t>Měrnou jednotkou je pohledová plocha zdiva.</t>
  </si>
  <si>
    <t xml:space="preserve">IN2 PLOŠNÁ CHEMICKÁ INJEKTÁŽ : </t>
  </si>
  <si>
    <t>-1.03 : 0,9*1,07</t>
  </si>
  <si>
    <t>-1.06 : 1,51*1,07</t>
  </si>
  <si>
    <t>-1.08 : (2,3+0,49+0,53+0,56)*1,07</t>
  </si>
  <si>
    <t>-1.09 : (1,0+0,1+0,41+0,88+0,52)*0,25</t>
  </si>
  <si>
    <t>-1.11 : (0,66+0,65+0,32)*0,25</t>
  </si>
  <si>
    <t>příplatek za dalších 23 vrtů/m2 : 7,8653*0,5</t>
  </si>
  <si>
    <t>281606203R00</t>
  </si>
  <si>
    <t>Injektování zdiva proti vzlínající vlhkosti cihelného, tloušťky do 300 mm, nízkotlakovou injektáží, bez dodávky injektážní hmoty</t>
  </si>
  <si>
    <t>m</t>
  </si>
  <si>
    <t>Červená</t>
  </si>
  <si>
    <t>Vyvrtání otvorů (10 ks/m zdi), vyčištění vrtu od hrubých nečistot, osazení pakrů, nízkotlaká injektáž do 10 bar. Aplikce injektážním zařízením.</t>
  </si>
  <si>
    <t xml:space="preserve">IN1 LINIOVÁ CHEMICKÁ INJEKTÁŽ : </t>
  </si>
  <si>
    <t xml:space="preserve">vyplnění dutin, kaveren apod. 30 % IN1 : </t>
  </si>
  <si>
    <t>Odkaz na mn. položky pořadí 11 : 25,75000*0,3</t>
  </si>
  <si>
    <t>281606204R00</t>
  </si>
  <si>
    <t>Injektování zdiva proti vzlínající vlhkosti cihelného, tloušťky do 450 mm, nízkotlakovou injektáží, bez dodávky injektážní hmoty</t>
  </si>
  <si>
    <t>Odkaz na mn. položky pořadí 12 : 17,01000*0,3</t>
  </si>
  <si>
    <t>281606205R00</t>
  </si>
  <si>
    <t>Injektování zdiva proti vzlínající vlhkosti cihelného, tloušťky do 600 mm, nízkotlakovou injektáží, bez dodávky injektážní hmoty</t>
  </si>
  <si>
    <t>Odkaz na mn. položky pořadí 13 : 54,71500*0,3</t>
  </si>
  <si>
    <t>281606233R00</t>
  </si>
  <si>
    <t>Injektování zdiva proti vzlínající vlhkosti cihelného, tloušťky do 300 mm, nízkotlakovou injektáží, dvousložkovou krystalickou injektážní hmotou na bázi silikonátů a esterů, spotřeba 15 l/m2</t>
  </si>
  <si>
    <t>Vyvrtání otvorů (10 ks/m zdi), vyčištění vrtu od hrubých nečistot, osazení pakrů, smíchání obou komponent injektážní hmoty, nízkotlaká injektáž do 10 barů. Spotřeba 4,5 kg/ m.</t>
  </si>
  <si>
    <t>vlastní injektáž : 9,31+4,44+2*1,33+2*0,9+2,82+0,65+1,34+0,9+1,23</t>
  </si>
  <si>
    <t>svislá injektáž u rozdílných výšek podlah : 0,3+0,3</t>
  </si>
  <si>
    <t>281606234R00</t>
  </si>
  <si>
    <t>Injektování zdiva proti vzlínající vlhkosti cihelného, tloušťky do 450 mm, nízkotlakovou injektáží, dvousložkovou krystalickou injektážní hmotou na bázi silikonátů a esterů, spotřeba 15 l/m2</t>
  </si>
  <si>
    <t>Vyvrtání otvorů (10 ks/m zdi), vyčištění vrtu od hrubých nečistot, osazení pakrů, smíchání obou komponent injektážní hmoty, nízkotlaká injektáž do 10 barů. Spotřeba 6,75 kg/ m.</t>
  </si>
  <si>
    <t>vlastní injektáž : 0,43+2,56+0,31+3,81+0,74+1,45+0,1+1,0+1,39+1,5</t>
  </si>
  <si>
    <t>svislá injektáž u rozdílných výšek podlah : 0,33+1,39+1,0+1,0</t>
  </si>
  <si>
    <t>281606235R00</t>
  </si>
  <si>
    <t>Injektování zdiva proti vzlínající vlhkosti cihelného, tloušťky do 600 mm, nízkotlakovou injektáží, dvousložkovou krystalickou injektážní hmotou na bázi silikonátů a esterů, spotřeba 15 l/m2</t>
  </si>
  <si>
    <t>Vyvrtání otvorů (10 ks/m zdi), vyčištění vrtu od hrubých nečistot, osazení pakrů, smíchání obou komponent injektážní hmoty, nízkotlaká injektáž do 10 barů. Spotřeba 9,0 kg/ m.</t>
  </si>
  <si>
    <t>vlastní injektáž : 11,45-2,5+2*0,6+3*0,65+2*0,245+6,25+1,88+4,065+2,75</t>
  </si>
  <si>
    <t>4,44+6,06+0,1+1,14+0,22+3,18+0,66+0,65+0,49+0,53+0,34+5,35</t>
  </si>
  <si>
    <t>svislá injektáž u rozdílných výšek podlah : 0,33+1,39+1,0+1,0+0,3</t>
  </si>
  <si>
    <t>58562112R</t>
  </si>
  <si>
    <t>Hmota injektážní cementová; zpevňujicí, vyplňujicí; zdivo, beton, hornina; beztlaková, nízkotlaková; doba zpracovatelnosti 100 min</t>
  </si>
  <si>
    <t>kg</t>
  </si>
  <si>
    <t>SPCM</t>
  </si>
  <si>
    <t>Specifikace</t>
  </si>
  <si>
    <t>POL3_</t>
  </si>
  <si>
    <t xml:space="preserve">materiál pro vyplnění dutin, kaveren apod. 30 % IN1 : </t>
  </si>
  <si>
    <t xml:space="preserve">spotřeba 10 kg/m2, výška 0,125 mm : </t>
  </si>
  <si>
    <t>pro tl. zdiva do 300 mm : (9,31+4,44+2*1,33+2*0,9+2,82+0,65+1,34+0,9+1,23)*0,125*0,3*10</t>
  </si>
  <si>
    <t>(0,3+0,3)*0,125*0,3*10</t>
  </si>
  <si>
    <t>pro tl. zdiva do 450 mm : (0,43+2,56+0,31+3,81+0,74+1,45+0,1+1,0+1,39+1,5)*0,125*0,3*10</t>
  </si>
  <si>
    <t>(0,33+1,39+1,0+1,0)*0,125*0,3*10</t>
  </si>
  <si>
    <t>pro tl. zdiva do 600 mm : (11,45-2,5+2*0,6+3*0,65+2*0,245+6,25+1,88+4,065+2,75)*0,125*0,3*10</t>
  </si>
  <si>
    <t>(4,44+6,06+0,1+1,14+0,22+3,18+0,66+0,65+0,49+0,53+0,34+5,35)*0,125*0,3*10</t>
  </si>
  <si>
    <t>(0,33+1,39+1,0+1,0+0,3)*0,125*0,3*10</t>
  </si>
  <si>
    <t>317121047RT4</t>
  </si>
  <si>
    <t>Překlady pórobetonové nenosné délky 1240 mm, šířky 150 mm, výšky 249 mm</t>
  </si>
  <si>
    <t>kus</t>
  </si>
  <si>
    <t>801-1</t>
  </si>
  <si>
    <t>-1.05/-1.10 : 1</t>
  </si>
  <si>
    <t>319201311R00</t>
  </si>
  <si>
    <t>Vyrovnání nerovného povrchu jakoukoliv maltou  do 30 mm</t>
  </si>
  <si>
    <t>Nachový</t>
  </si>
  <si>
    <t>vnitřního i vnějšího zdiva, bez odsekání vadných cihel, bez pomocného lešení,</t>
  </si>
  <si>
    <t xml:space="preserve">SO1 VNĚJŠÍ SVISLÁ HYDROIZOLACE : </t>
  </si>
  <si>
    <t>50 % plochy pod terénem : (11,45-1,62+2*0,6+3*0,65+2*0,245+1,03+1,82)*(1,42-0,03)*0,5</t>
  </si>
  <si>
    <t>6,25*(0,65-0,03+1,42-0,03)/2*0,5</t>
  </si>
  <si>
    <t>(1,88+4,065+0,74+0,81+2,4+0,6)*(0,65-0,03)*0,5</t>
  </si>
  <si>
    <t>(2*1,41+0,25+0,25+1,05+0,25)*(0,6-0,3)*0,5</t>
  </si>
  <si>
    <t>319202321R00</t>
  </si>
  <si>
    <t>Vyrovnání nerovného povrchu přizděním  o tloušťce přes 30 do 80 mm</t>
  </si>
  <si>
    <t>10 % plochy : (11,45-1,62+2*0,6+3*0,65+2*0,245+1,03+1,82)*1,42*0,1</t>
  </si>
  <si>
    <t>6,25*(0,65+1,42)/2*0,1</t>
  </si>
  <si>
    <t>(1,88+4,065+0,74+0,81+2,4+0,6)*0,65*0,1</t>
  </si>
  <si>
    <t>(2*1,41+0,25+0,25+1,05+0,25)*0,6*0,1</t>
  </si>
  <si>
    <t>319211310RT4</t>
  </si>
  <si>
    <t>Utěsnění zdiva - vytmelení zdiva těsnicí maltou, spotřeba do 5 kg/m2, včetně dodávky</t>
  </si>
  <si>
    <t>SO1a VNĚJŠÍ SVISLÁ HYDROIZOLACE - přístavba : (8,25+1,27+2,8+5,86)*0,5</t>
  </si>
  <si>
    <t>319211311RT4</t>
  </si>
  <si>
    <t>Utěsnění zdiva - vytmelení zdiva těsnicí maltou, spotř.do 10 kg/m2, včetně dodávky</t>
  </si>
  <si>
    <t>Oranžová</t>
  </si>
  <si>
    <t>(11,45-1,62+2*0,6+3*0,65+2*0,245+1,03+1,82)*1,42</t>
  </si>
  <si>
    <t>6,25*(0,65+1,42)/2</t>
  </si>
  <si>
    <t>(1,88+4,065+0,74+0,81+2,4+0,6)*0,65</t>
  </si>
  <si>
    <t>(2*1,41+0,25+0,25+1,05+0,25)*0,6</t>
  </si>
  <si>
    <t xml:space="preserve">SO2 VNITŘNÍ SVISLÁ HYDROIZOLACE : </t>
  </si>
  <si>
    <t>-1.01 : (1,36+1,94+0,43+0,45+1,36+0,45+1,99+0,21-0,95-0,9)*0,5</t>
  </si>
  <si>
    <t>-1.02 : (2*4,3+2*1,33-0,8)*0,5</t>
  </si>
  <si>
    <t>-1.03 : (2*0,9+1,51-0,75)*0,5+1,51*2,0</t>
  </si>
  <si>
    <t>-1.04 : (6,06+4,44+4,22+2*0,44+2,6+0,22-1,0)*0,5</t>
  </si>
  <si>
    <t>-1.05 : (2*1,14+4,44-0,9)*0,5</t>
  </si>
  <si>
    <t>-1.06 : 2*1,39*0,3</t>
  </si>
  <si>
    <t>-1.08 : (0,31+2,25+1,3+3,25+0,13+2,3+0,49+0,53+0,43)*0,5</t>
  </si>
  <si>
    <t>(0,34+0,48+0,74+0,34+0,18+0,33)*0,9</t>
  </si>
  <si>
    <t>(0,34+0,43+0,56+0,4)*1,5</t>
  </si>
  <si>
    <t>-1.09 : (1,3+1,49+0,05+1,34+2*1,23)*0,5</t>
  </si>
  <si>
    <t>(0,88+0,52+2,25-1,23)*0,9</t>
  </si>
  <si>
    <t>-1.10 : (3,18+3,04+0,5+3,18-0,9)*0,5</t>
  </si>
  <si>
    <t>4,44*0,9</t>
  </si>
  <si>
    <t>-1.11 : (2,11+2,82+0,65-0,9)*0,5</t>
  </si>
  <si>
    <t>(0,66+0,65+1,45)*0,9</t>
  </si>
  <si>
    <t>ostění : 2*(0,49+0,5+0,5+0,25+0,55+0,1+0,1+0,5+0,22)*0,5</t>
  </si>
  <si>
    <t>0,43*0,9</t>
  </si>
  <si>
    <t>0,43*1,5</t>
  </si>
  <si>
    <t>319211331RT4</t>
  </si>
  <si>
    <t>Utěsnění zdiva - fabion z těsnicí malty v koutu podlahy r 25 mm</t>
  </si>
  <si>
    <t>Zelená</t>
  </si>
  <si>
    <t>-1.06 : 2*1,39+2*6*0,178</t>
  </si>
  <si>
    <t>319211332RT4</t>
  </si>
  <si>
    <t>Utěsnění zdiva - fabion z těsnicí malty v koutu podlahy r 50 mm</t>
  </si>
  <si>
    <t>2*(11,45-1,62+2*0,6+3*0,65+2*0,245+1,03+1,82)</t>
  </si>
  <si>
    <t>2*6,25</t>
  </si>
  <si>
    <t>2*(1,88+4,065+0,74+0,81+2,4+0,6)</t>
  </si>
  <si>
    <t>2*(2*1,41+0,25+0,25+1,05+0,25)</t>
  </si>
  <si>
    <t>SO1a VNĚJŠÍ SVISLÁ HYDROIZOLACE - přístavba : 8,25+1,27+2,8+5,86</t>
  </si>
  <si>
    <t>-1.01 : 1,36+1,94+0,43+0,45+1,36+0,45+1,99+0,21-0,95-0,9</t>
  </si>
  <si>
    <t>-1.02 : 2*4,3+2*1,33-0,8</t>
  </si>
  <si>
    <t>-1.03 : 2*0,9+1,51-0,75</t>
  </si>
  <si>
    <t>-1.04 : 6,06+4,44+4,22+2*0,44+2,6+0,22-1,0</t>
  </si>
  <si>
    <t>-1.05 : 2*1,14+4,44-0,9</t>
  </si>
  <si>
    <t>-1.08 : 0,31+2,25+1,3+3,25+0,13+2,3+0,49+0,53+0,43</t>
  </si>
  <si>
    <t>0,34+0,48+0,74+0,34+0,18+0,33</t>
  </si>
  <si>
    <t>0,34+0,43+0,56+0,4</t>
  </si>
  <si>
    <t>-1.09 : 1,3+1,49+0,05+1,34+2*1,23</t>
  </si>
  <si>
    <t>0,88+0,52+2,25-1,23</t>
  </si>
  <si>
    <t>-1.10 : 3,18+3,04+0,5+3,18-0,9</t>
  </si>
  <si>
    <t>4,44</t>
  </si>
  <si>
    <t>-1.11 : 2,11+2,82+0,65-0,9</t>
  </si>
  <si>
    <t>0,66+0,65+1,45</t>
  </si>
  <si>
    <t>ostění : 2*(0,49+0,5+0,5+0,25+0,55+0,1+0,1+0,5+0,22)</t>
  </si>
  <si>
    <t>0,43</t>
  </si>
  <si>
    <t>340271610R00</t>
  </si>
  <si>
    <t>Zazdívka otvorů příček z pórobetonových tvárnic plochy od 1 m2  do 4 m2, tloušťka zdiva 100 mm</t>
  </si>
  <si>
    <t>včetně pomocného pracovního lešení</t>
  </si>
  <si>
    <t>dveře -1.04/-1.05 : 0,7*2,02*0,1</t>
  </si>
  <si>
    <t>346244311R00</t>
  </si>
  <si>
    <t>Obezdívka van a WC modulů z pórobetonu tloušťky 50 mm</t>
  </si>
  <si>
    <t>-1.03 : 0,9*(1,25+0,15)</t>
  </si>
  <si>
    <t>602011102R00</t>
  </si>
  <si>
    <t xml:space="preserve">Omítka stěn z hotových směsí postřik, báze, cementová,  ,  ,  </t>
  </si>
  <si>
    <t>po jednotlivých vrstvách</t>
  </si>
  <si>
    <t>-1.01 : (2*1,36+2*(1,94+0,75+0,43+0,45)+0,88)*2,38</t>
  </si>
  <si>
    <t>-(0,95*1,96+0,75*2,02+2*1,0*2,02+0,8*2,02)</t>
  </si>
  <si>
    <t>-1.02 : (2*4,3+2*1,33)*(0,93+2,45)/2</t>
  </si>
  <si>
    <t>-(0,8*2,02+0,57*0,57)</t>
  </si>
  <si>
    <t>-1.03 : (2*1,51+2*0,9)*(1,81+2,46)/2</t>
  </si>
  <si>
    <t>-(0,75*2,02+0,51*0,59)</t>
  </si>
  <si>
    <t>-1.04 : (2*4,44+2*6,06)*2,38</t>
  </si>
  <si>
    <t>-(1,0*2,02+0,7*2,02+3*0,65*1,02-1,05*1,0)</t>
  </si>
  <si>
    <t>-1.05 : (2*4,44+2*1,13)*2,4</t>
  </si>
  <si>
    <t>-(0,7*2,02)</t>
  </si>
  <si>
    <t>-1.06 : (2*1,39)*0,3</t>
  </si>
  <si>
    <t>-1.07 : (1,28+1,07)*0,75</t>
  </si>
  <si>
    <t>-1.08 : (2*5,35+4*3,25)*2,38</t>
  </si>
  <si>
    <t>-(0,9*2,02+1,0*2,02+2,56*1,88+2,4*2,05)</t>
  </si>
  <si>
    <t>-1.09 : (2*(1,34+0,9+1,23+0,88)+1,49+0,9+0,05+1,0+0,52)*2,4</t>
  </si>
  <si>
    <t>-3*0,9*2,02</t>
  </si>
  <si>
    <t>-1.10 : (2*4,44+2*3,18)*2,37</t>
  </si>
  <si>
    <t>-(0,9*2,02+0,62*0,97)</t>
  </si>
  <si>
    <t>-1.11 : (2*3,47+2*2,11)*2,4</t>
  </si>
  <si>
    <t>-(0,9*2,02+1,07*0,62)</t>
  </si>
  <si>
    <t>ostění : 2*(0,4+0,4)*2,02</t>
  </si>
  <si>
    <t>2*0,33*2,05</t>
  </si>
  <si>
    <t>((0,57+2*0,57)+(0,51+2*0,59)+(1,05+2*1,0)+3*(0,65+2*1,02))*0,2</t>
  </si>
  <si>
    <t>((0,62+2*0,97)+(1,07+2*0,62))*0,2</t>
  </si>
  <si>
    <t xml:space="preserve">odpočet sanačních omítek : </t>
  </si>
  <si>
    <t>Odkaz na mn. položky pořadí 28 : 108,39140*-1</t>
  </si>
  <si>
    <t>602011174R00</t>
  </si>
  <si>
    <t>Omítka stěn z hotových směsí vrstva štuková, polymerem modifikovaná vápenocementová, vnější i vnitřní, tloušťka vrstvy 3 mm, přírodně bílá</t>
  </si>
  <si>
    <t>-(1,0*2,02+3*0,65*1,02-1,05*1,0)</t>
  </si>
  <si>
    <t>-(0,9*2,02)</t>
  </si>
  <si>
    <t>-(2*0,9*2,02+0,62*0,97)</t>
  </si>
  <si>
    <t>602034103RT1</t>
  </si>
  <si>
    <t xml:space="preserve">Omítka stěn z hotových směsí postřik,  , sanační, spotřeba 4 kg/ m2,  </t>
  </si>
  <si>
    <t>Modrá</t>
  </si>
  <si>
    <t xml:space="preserve">SO3 SANAČNÍ OMÍTKOVÝ SYSTÉM : </t>
  </si>
  <si>
    <t>Odkaz na mn. položky pořadí 28 : 108,39140</t>
  </si>
  <si>
    <t xml:space="preserve">odpočet ploch SO2, kde je celoplošný postřik : </t>
  </si>
  <si>
    <t>Odkaz na mn. položky pořadí 27 : 29,25700*-1</t>
  </si>
  <si>
    <t>602034103RT3</t>
  </si>
  <si>
    <t xml:space="preserve">Omítka stěn z hotových směsí postřik,  , sanační, spotřeba 6 kg/ m2,  </t>
  </si>
  <si>
    <t>-1.01 : (1,36+1,94+0,43+0,45+1,36+0,45+1,99+0,21-0,95-0,9)*0,2</t>
  </si>
  <si>
    <t>-1.02 : (2*4,3+2*1,33-0,8)*0,2</t>
  </si>
  <si>
    <t>-1.03 : (2*0,9+1,51-0,75)*0,2+1,51*1,7</t>
  </si>
  <si>
    <t>-1.04 : (6,06+4,44+4,22+2*0,44+2,6+0,22-1,0)*0,2</t>
  </si>
  <si>
    <t>-1.05 : (2*1,14+4,44-0,9)*0,2</t>
  </si>
  <si>
    <t>-1.06 : 2*1,39*0,2</t>
  </si>
  <si>
    <t>-1.08 : (0,31+2,25+1,3+3,25+0,13+2,3+0,49+0,53+0,43)*0,2</t>
  </si>
  <si>
    <t>(0,34+0,48+0,74+0,34+0,18+0,33)*0,6</t>
  </si>
  <si>
    <t>(0,34+0,43+0,56+0,4)*1,2</t>
  </si>
  <si>
    <t>-1.09 : (1,3+1,49+0,05+1,34+2*1,23)*0,2</t>
  </si>
  <si>
    <t>(0,88+0,52+2,25-1,23)*0,6</t>
  </si>
  <si>
    <t>-1.10 : (3,18+3,04+0,5+3,18-0,9)*0,2</t>
  </si>
  <si>
    <t>4,44*0,6</t>
  </si>
  <si>
    <t>-1.11 : (2,11+2,82+0,65-0,9)*0,2</t>
  </si>
  <si>
    <t>(0,66+0,65+1,45)*0,6</t>
  </si>
  <si>
    <t>ostění : 2*(0,49+0,5+0,5+0,25+0,55+0,1+0,1+0,5+0,22)*0,2</t>
  </si>
  <si>
    <t>0,43*0,6</t>
  </si>
  <si>
    <t>0,43*1,2</t>
  </si>
  <si>
    <t>602034121RT1</t>
  </si>
  <si>
    <t xml:space="preserve">Omítka stěn z hotových směsí podhoz pod sanační omítky,  ,  , tloušťka vrstvy 10 mm,  </t>
  </si>
  <si>
    <t>-1.01 : (0,21+0,22)*2,0</t>
  </si>
  <si>
    <t>(1,94+0,19)*1,5</t>
  </si>
  <si>
    <t>(1,99+0,45+1,36+0,45+0,43)*1,0</t>
  </si>
  <si>
    <t>-1,0*1,0</t>
  </si>
  <si>
    <t>-1.02 : 1,33*2,0</t>
  </si>
  <si>
    <t>2*1,5*1,5</t>
  </si>
  <si>
    <t>(2*2,8+1,33)*1,0</t>
  </si>
  <si>
    <t>-0,8*1,0</t>
  </si>
  <si>
    <t>-1.03 : (2*1,51+2*0,9)*2,0</t>
  </si>
  <si>
    <t>-1.04 : (4,44+2*6,06)*1,0</t>
  </si>
  <si>
    <t>-1.05 : (4,44+2*1,14)*1,0</t>
  </si>
  <si>
    <t>-0,9*1,0</t>
  </si>
  <si>
    <t>-1.08 : (5,35+4*3,25)*1,0</t>
  </si>
  <si>
    <t>5,35*1,5</t>
  </si>
  <si>
    <t>-(0,9*1,0+1,0*1,5+2,56*1,88+2,4*2,05)</t>
  </si>
  <si>
    <t>-1.09 : (2*(1,34+0,9+1,23+0,88)+1,49+0,9+0,05+1,0+0,52)*1,0</t>
  </si>
  <si>
    <t>-3*0,9*1,0</t>
  </si>
  <si>
    <t>-1.10 : (2*4,44+3,18)*1,0</t>
  </si>
  <si>
    <t>3,18*1,5</t>
  </si>
  <si>
    <t>-(2*0,9*1,0+0,62*0,97)</t>
  </si>
  <si>
    <t>-1.11 : (2*3,47+2*2,11)*1,0</t>
  </si>
  <si>
    <t>ostění : 2*(0,4+0,4)*1,0</t>
  </si>
  <si>
    <t>0,33*1,0+0,33*1,5</t>
  </si>
  <si>
    <t>(0,51+2*0,59)</t>
  </si>
  <si>
    <t>(0,62+2*0,97)</t>
  </si>
  <si>
    <t>602034123RT3</t>
  </si>
  <si>
    <t>Omítka stěn z hotových směsí vrstva jádrová,  , sanační, tloušťka vrstvy 30 mm, starobílá</t>
  </si>
  <si>
    <t>602034151R00</t>
  </si>
  <si>
    <t xml:space="preserve">Omítka stěn z hotových směsí vrstva štuková, sanační,  , tloušťka vrstvy 2,5 mm,  </t>
  </si>
  <si>
    <t>602011112RT7</t>
  </si>
  <si>
    <t xml:space="preserve">Jádrová omítka na stěnách, vápenocementová, tloušťka vrstvy 25 mm,  </t>
  </si>
  <si>
    <t>610452105R00</t>
  </si>
  <si>
    <t>Omítky vnitřní cementové vodotěsné příplatek k ceně za každých dalších 10 mm tloušťky přes 20 mm  pro plochy rovinné</t>
  </si>
  <si>
    <t>801-5</t>
  </si>
  <si>
    <t>betonových konstrukcí čistíren odpadních vod (mimo budovy), nadrží, vodojemů, žlabů nebo kanálů s přísadou na zvýšení vodotěsnosti, o tl. 20 mm, dvouvrstvé štukové, ocelovým hladítkem hlazené, s penetračním nátěrem, postřikem a dvojnásobným uzavíracím nátěrem</t>
  </si>
  <si>
    <t>611421133R00</t>
  </si>
  <si>
    <t>Omítky vnitřní stropů vápenné, vápenocementové omítky vnitřní vápenné, vápenocementové stropů rovných štukové</t>
  </si>
  <si>
    <t>s pomocným lešením o výšce podlahy do 1900 mm a pro zatížení do 1,5 kPa,</t>
  </si>
  <si>
    <t>Odkaz na mn. položky pořadí 69 : 97,60000</t>
  </si>
  <si>
    <t>612473186R00</t>
  </si>
  <si>
    <t>Omítky vnitřní zdiva ze suchých směsí příplatek za zabudované rohovníky</t>
  </si>
  <si>
    <t>omítka vápenocementová, strojně nebo ručně nanášená v podlaží i ve schodišti na jakýkoliv druh podkladu, kompletní souvrství</t>
  </si>
  <si>
    <t>-1.01 : 2*2,38</t>
  </si>
  <si>
    <t>-1.04 : 4*2,38</t>
  </si>
  <si>
    <t>-1.05 : 2*2,4</t>
  </si>
  <si>
    <t>-1.08 : 8*2,38</t>
  </si>
  <si>
    <t>-1.09 : 2*2,4</t>
  </si>
  <si>
    <t>-1.10 : 1*2,37</t>
  </si>
  <si>
    <t>-1.11 : 1*2,4</t>
  </si>
  <si>
    <t>614472101R00</t>
  </si>
  <si>
    <t>Vyspravení vnitřních betonových a železobetonových konstrukcí a panelů ochranným nátěrem výztuže antikorozním</t>
  </si>
  <si>
    <t xml:space="preserve">spotřeba á 3,6 kg/m2 (dva nátěry) : </t>
  </si>
  <si>
    <t xml:space="preserve">ODBORNÝ ODHAD : </t>
  </si>
  <si>
    <t>schodišťová deska zespodu : 15*1,33*(2*pi*0,006)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</si>
  <si>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</si>
  <si>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</si>
  <si>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</si>
  <si>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-1.01 : 0,95*1,96</t>
  </si>
  <si>
    <t>-1.02 : 0,57*0,57</t>
  </si>
  <si>
    <t>-1.03 : 0,51*0,59</t>
  </si>
  <si>
    <t>-1.04 : 3*0,65*1,02+1,05*1,0</t>
  </si>
  <si>
    <t>-1.07 : 1,05*2,01</t>
  </si>
  <si>
    <t>-1.08 : 2,4*2,05</t>
  </si>
  <si>
    <t>-1.09 : 2*0,9*2,02</t>
  </si>
  <si>
    <t>-1.10 : 0,62*0,97</t>
  </si>
  <si>
    <t>-1.11 : 1,07*0,62</t>
  </si>
  <si>
    <t>622474125R00</t>
  </si>
  <si>
    <t>Reprofilace betonových povrchů maltou sanační, tloušťky 25 mm</t>
  </si>
  <si>
    <t xml:space="preserve">tloušťka 5-20 mm, lokálně až 40 mm : </t>
  </si>
  <si>
    <t>schodišťová deska zespodu : 4,3*1,33</t>
  </si>
  <si>
    <t>938907011R00</t>
  </si>
  <si>
    <t>Očištění výztuže průměr výztuže nad 10 mm, ocelovým kartáčem, ručně</t>
  </si>
  <si>
    <t>schodišťová deska zespodu : 15*1,33</t>
  </si>
  <si>
    <t>938907111R00</t>
  </si>
  <si>
    <t>Očištění  stropů, tlakovou vodou, tlak do 500 bar</t>
  </si>
  <si>
    <t>6-001</t>
  </si>
  <si>
    <t>Zpevnění spodní plochy schodišťové desky alkalickým silikátovým zpevňovačem, podrobněji viz TZ</t>
  </si>
  <si>
    <t xml:space="preserve">l     </t>
  </si>
  <si>
    <t>Vlastní</t>
  </si>
  <si>
    <t>Indiv</t>
  </si>
  <si>
    <t xml:space="preserve">spotřeba 0,15-0,5 l/m2 : </t>
  </si>
  <si>
    <t>schodišťová deska zespodu : 4,3*1,33*0,5</t>
  </si>
  <si>
    <t>620401211R00</t>
  </si>
  <si>
    <t>Zpevňující a ochranný nátěr nebo nástřik vnějších omítek nátěr na bázi polymerů a silikátů k neutralizaci solí, 1 vrstva nátěru, spotřeba 0,5 kg/m2</t>
  </si>
  <si>
    <t>-1.02 : 4,3*1,33</t>
  </si>
  <si>
    <t>622315512R00</t>
  </si>
  <si>
    <t>Zateplení suterénu extrudovaným polysterenem, tloušťky 100 mm</t>
  </si>
  <si>
    <t>nanesení lepicího tmelu na izolační desky, nalepení desek a zajištění talířovými hmoždinkami (6 ks/m2). Bez povrchové úpravy desek.</t>
  </si>
  <si>
    <t>(11,45-1,62+2*0,6+3*0,65+2*0,245+1,03+1,82)*(1,42-0,32)</t>
  </si>
  <si>
    <t>6,25*(0,65-0,32+1,42-0,32)/2</t>
  </si>
  <si>
    <t>(1,88+4,065+0,74+0,81+2,4+0,6)*(0,65-0,32)</t>
  </si>
  <si>
    <t>457451111R00</t>
  </si>
  <si>
    <t xml:space="preserve">Cementový potěr bez vložky,  </t>
  </si>
  <si>
    <t>821-1</t>
  </si>
  <si>
    <t>tl. do 4 cm pod vodorovnou izolací nebo na ní, v předepsaném spádu, s vyhlazením povrchu,</t>
  </si>
  <si>
    <t>všechny podlahy kromě -1.06 a -1.07 : 103,53-2,54-3,38</t>
  </si>
  <si>
    <t>část podlahy -1.06 : 1,5*0,88</t>
  </si>
  <si>
    <t>631319171R00</t>
  </si>
  <si>
    <t xml:space="preserve">Příplatek za stržení povrchu tloušťka mazaniny do 80 mm </t>
  </si>
  <si>
    <t>spodní vrstvy mazaniny latí před vložením výztuže nebo pletiva pro tloušťku obou vrstev mazaniny</t>
  </si>
  <si>
    <t xml:space="preserve">prům. tl. 61 mm : </t>
  </si>
  <si>
    <t>všechny podlahy kromě -1.06 a -1.07 : (103,53-2,54-3,38)*0,059</t>
  </si>
  <si>
    <t>část podlahy -1.06 : 1,5*0,88*0,059</t>
  </si>
  <si>
    <t>631361921RT5</t>
  </si>
  <si>
    <t>Výztuž mazanin z betonů a z lehkých betonů ze svařovaných sítí průměr drátu 6 mm, velikost oka 150/150 mm</t>
  </si>
  <si>
    <t>t</t>
  </si>
  <si>
    <t>včetně distančních prvků</t>
  </si>
  <si>
    <t>všechny podlahy kromě -1.06 a -1.07 : (103,53-2,54-3,38)*3,03/1000</t>
  </si>
  <si>
    <t>část podlahy -1.06 : 1,5*0,88*3,03/1000</t>
  </si>
  <si>
    <t>stykování 15% : 0,29976*0,15</t>
  </si>
  <si>
    <t>632415102RT3</t>
  </si>
  <si>
    <t>Potěr ze suchých směsí cementový samonivelační rychleschnoucí, tloušťky 2 mm, včetně penetrace</t>
  </si>
  <si>
    <t>s rozprostřením a uhlazením</t>
  </si>
  <si>
    <t>634601111R00</t>
  </si>
  <si>
    <t>Zaplnění dilatačních spár v mazaninách tl. do 10 cm v šířce spáry do 10 mm</t>
  </si>
  <si>
    <t>50 % zasypání pískem a 50 % zalití asfaltem</t>
  </si>
  <si>
    <t>-1.01 : 1,36</t>
  </si>
  <si>
    <t>-1.02 : 1,33</t>
  </si>
  <si>
    <t>-1.04 : 2*4,44+6,06</t>
  </si>
  <si>
    <t>-1.05 : 1,14</t>
  </si>
  <si>
    <t>-1.08 : 5,35+3,25</t>
  </si>
  <si>
    <t>-1.09 : 1,49+0,9+0,05</t>
  </si>
  <si>
    <t>-1.10 : 4,44+3,18</t>
  </si>
  <si>
    <t>-1.11 : 2,11</t>
  </si>
  <si>
    <t>713191221R00</t>
  </si>
  <si>
    <t>Izolace tepelné běžných konstrukcí - doplňky obložení stěn pásky 100 mm, včetně dodávky materiálu</t>
  </si>
  <si>
    <t>800-713</t>
  </si>
  <si>
    <t xml:space="preserve">-1.01 : </t>
  </si>
  <si>
    <t>stěny : 2*(1,36+1,94+0,75+0,43+0,88+0,45)</t>
  </si>
  <si>
    <t xml:space="preserve">-1.02 : </t>
  </si>
  <si>
    <t>stěny : 2*(4,3+1,33)</t>
  </si>
  <si>
    <t>ostění dveří : 2*0,1</t>
  </si>
  <si>
    <t xml:space="preserve">-1.03 : </t>
  </si>
  <si>
    <t>stěny : 2*(1,51+0,9)</t>
  </si>
  <si>
    <t xml:space="preserve">-1.04 : </t>
  </si>
  <si>
    <t>stěny : 2*(4,44+6,06+0,89+0,44)</t>
  </si>
  <si>
    <t>ostění dveří : 2*0,5</t>
  </si>
  <si>
    <t xml:space="preserve">-1.05 : </t>
  </si>
  <si>
    <t>stěny : 2*(4,44+1,14)</t>
  </si>
  <si>
    <t>ostění dveří : 2*0,22</t>
  </si>
  <si>
    <t xml:space="preserve">-1.06 : </t>
  </si>
  <si>
    <t>stěny : 2*(1,5+0,88)</t>
  </si>
  <si>
    <t>ostění dveří : 2*0,15</t>
  </si>
  <si>
    <t xml:space="preserve">-1.08 : </t>
  </si>
  <si>
    <t>stěny : 2*(5,35+3,25+0,43)+0,31+0,48</t>
  </si>
  <si>
    <t>ostění dveří : 2*(0,1+0,43+0,1)</t>
  </si>
  <si>
    <t xml:space="preserve">-1.09 : </t>
  </si>
  <si>
    <t>stěny : 2*(1,34+0,9+1,23+0,8+1,49+0,9+0,05)</t>
  </si>
  <si>
    <t xml:space="preserve">-1.10 : </t>
  </si>
  <si>
    <t>stěny : 2*(4,44+3,18)</t>
  </si>
  <si>
    <t xml:space="preserve">-1.11 : </t>
  </si>
  <si>
    <t>stěny : 2*(3,47+2,11)</t>
  </si>
  <si>
    <t>631312511RX</t>
  </si>
  <si>
    <t>Mazanina betonová tl. 5 - 8 cm C 12/15, z rychletvrdnoucího betonu s chemicky vázanou vodou</t>
  </si>
  <si>
    <t>Včetně vytvoření dilatačních spár, bez zaplnění.</t>
  </si>
  <si>
    <t xml:space="preserve">nové bet. maz. : </t>
  </si>
  <si>
    <t>Odkaz na mn. položky pořadí 44 : 5,83687</t>
  </si>
  <si>
    <t>642944121RT3</t>
  </si>
  <si>
    <t>Ocelové zárubně osazované dodatečně šířky 700 mm, výšky 1970 mm, hloubky 100 mm</t>
  </si>
  <si>
    <t>lisované nebo z úhelníků s vybetonováním prahu, z pomocného pracovního lešení o výšce podlahy do 1900 mm a pro zatížení do 1,5 kPa, včetně dodávky zárubně</t>
  </si>
  <si>
    <t>Z04 : 1</t>
  </si>
  <si>
    <t>642944121RT4</t>
  </si>
  <si>
    <t>Ocelové zárubně osazované dodatečně šířky 800 mm, výšky 1970 mm, hloubky 100 mm</t>
  </si>
  <si>
    <t>Z01 : 1</t>
  </si>
  <si>
    <t>Z02 : 3</t>
  </si>
  <si>
    <t>642944121RT5</t>
  </si>
  <si>
    <t>Ocelové zárubně osazované dodatečně šířky 900 mm, výšky 1970 mm, hloubky 100 mm</t>
  </si>
  <si>
    <t>Z03 : 2</t>
  </si>
  <si>
    <t>648991113R00</t>
  </si>
  <si>
    <t>Osazení parapetních desek z plastických hmot šířky nad 200 mm</t>
  </si>
  <si>
    <t>a poloplastických hmot na montážní pěnu, zapravení omítky pod parapetem, těsnění spáry mezi parapetem a rámem okna, dodávka silikonu.</t>
  </si>
  <si>
    <t xml:space="preserve">zpětná montáž : </t>
  </si>
  <si>
    <t>-1.04 : 1,05+3*0,65</t>
  </si>
  <si>
    <t>648991113RT3</t>
  </si>
  <si>
    <t>Osazení parapetních desek z plastických hmot Dodávka a osazení parapetních desek z plastických hmot šířky 300 mm</t>
  </si>
  <si>
    <t>-1.02 : 0,57</t>
  </si>
  <si>
    <t>-1.03 : 0,51</t>
  </si>
  <si>
    <t>648991113RT6</t>
  </si>
  <si>
    <t>Osazení parapetních desek z plastických hmot Dodávka a osazení parapetních desek z plastických hmot šířky 500 mm</t>
  </si>
  <si>
    <t>-1.10 : 0,62</t>
  </si>
  <si>
    <t>642944121RX</t>
  </si>
  <si>
    <t>Osazení ocelových zárubní dodatečně do 2,5 m2, včetně dodávky zárubně 650 x 1970 x 100 mm</t>
  </si>
  <si>
    <t>Z05 : 1</t>
  </si>
  <si>
    <t>941955002R00</t>
  </si>
  <si>
    <t>Lešení lehké pracovní pomocné pomocné, o výšce lešeňové podlahy přes 1,2 do 1,9 m</t>
  </si>
  <si>
    <t>800-3</t>
  </si>
  <si>
    <t>všechny místnosti kromě -1.06 a -1.07 : 103,53-2,54-3,38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</si>
  <si>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</si>
  <si>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</si>
  <si>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-1.01 až -1.11 : 103,53</t>
  </si>
  <si>
    <t>965041341RT3</t>
  </si>
  <si>
    <t>Bourání podkladů pod dlažby nebo litých celistvých dlažeb a mazanin  lehčených, tloušťky do 100 mm, plochy přes 4 m2</t>
  </si>
  <si>
    <t>801-3</t>
  </si>
  <si>
    <t>všechny podlahy kromě -1.06 a -1.07 : (103,53-2,54-3,38)*0,06</t>
  </si>
  <si>
    <t>část podlahy -1.06 : 1,5*0,88*0,06</t>
  </si>
  <si>
    <t>965081713RT2</t>
  </si>
  <si>
    <t>Bourání podlah z keramických dlaždic, tloušťky do 10 mm, plochy přes 1 m2</t>
  </si>
  <si>
    <t>bez podkladního lože, s jakoukoliv výplní spár</t>
  </si>
  <si>
    <t>-1.01 : 5,89</t>
  </si>
  <si>
    <t>-1.03 : 1,36</t>
  </si>
  <si>
    <t>-1.05 : 5,6</t>
  </si>
  <si>
    <t>-1.06 : 2,54+6*0,88*0,178</t>
  </si>
  <si>
    <t>965081702R00</t>
  </si>
  <si>
    <t>Bourání podlah Soklíků z dlažeb keramických tloušťky do 10 mm, výšky do 100 mm</t>
  </si>
  <si>
    <t>-1.01 : 0,21+1,99+0,45+0,45+0,43+1,94+2*1,36-1,0-0,95</t>
  </si>
  <si>
    <t>-1.05 : 2*(4,44+1,14)-0,7</t>
  </si>
  <si>
    <t>2*(1,39+1,5)+2*5*0,178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</si>
  <si>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</si>
  <si>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</si>
  <si>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</si>
  <si>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D01 : 1</t>
  </si>
  <si>
    <t>D02 : 1</t>
  </si>
  <si>
    <t>D03 : 2</t>
  </si>
  <si>
    <t>D04 : 1</t>
  </si>
  <si>
    <t>D05 : 1</t>
  </si>
  <si>
    <t>Z06 : 2</t>
  </si>
  <si>
    <t>968071136R00</t>
  </si>
  <si>
    <t>Vyvěšení nebo zavěšení kovových křídel vrat, plochy do 4 m2</t>
  </si>
  <si>
    <t>s případným uložením a opětovným zavěšením po provedení stavebních změn,</t>
  </si>
  <si>
    <t>Z07 : 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</si>
  <si>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</si>
  <si>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</si>
  <si>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Z01 : 0,9*2,02</t>
  </si>
  <si>
    <t>Z02 : 3*0,9*2,02</t>
  </si>
  <si>
    <t>Z03 : 2*1,0*2,02</t>
  </si>
  <si>
    <t>Z04 : 0,8*2,02</t>
  </si>
  <si>
    <t>Z05 : 0,75*2,02</t>
  </si>
  <si>
    <t>968072558R00</t>
  </si>
  <si>
    <t>Vybourání a vyjmutí kovových rámů a rolet rámů, včetně pomocného lešení o výšce podlahy do 1900 mm a pro zatížení do 1,5 kPa  (150 kg/m2) vrat, plochy do 5 m2</t>
  </si>
  <si>
    <t>Z07 : 2,4*2,05</t>
  </si>
  <si>
    <t>968096002R00</t>
  </si>
  <si>
    <t xml:space="preserve">Vybourání vnitřních parapetů plastových, šířky do 50 cm,  </t>
  </si>
  <si>
    <t xml:space="preserve">demontáž a uložení pro zpětnou montáž : </t>
  </si>
  <si>
    <t>970031130R00</t>
  </si>
  <si>
    <t>Jádrové vrtání, kruhové prostupy v cihelném zdivu jádrové vrtání, do D 130 mm</t>
  </si>
  <si>
    <t>odvětrání -1.05 : 0,49</t>
  </si>
  <si>
    <t>odvětrání -1.11 : 0,49+0,5</t>
  </si>
  <si>
    <t>971033641R00</t>
  </si>
  <si>
    <t>Vybourání otvorů ve zdivu cihelném z jakýchkoliv cihel pálených  na jakoukoliv maltu vápenou nebo vápenocementovou, plochy do 4 m2, tloušťky do 300 mm</t>
  </si>
  <si>
    <t>základovém nebo nadzákladovém,</t>
  </si>
  <si>
    <t>Včetně pomocného lešení o výšce podlahy do 1900 mm a pro zatížení do 1,5 kPa  (150 kg/m2).</t>
  </si>
  <si>
    <t>dveře -1.05/-1.10 : 0,9*2,02*0,22+1,25*0,25*0,22</t>
  </si>
  <si>
    <t>978011191R00</t>
  </si>
  <si>
    <t>Otlučení omítek vápenných nebo vápenocementových vnitřních s vyškrabáním spár, s očištěním zdiva stropů, v rozsahu do 100 %</t>
  </si>
  <si>
    <t>-1.02 : 5,72</t>
  </si>
  <si>
    <t>-1.04 : 29,17</t>
  </si>
  <si>
    <t>-1.05 : 5,06</t>
  </si>
  <si>
    <t>-1.08 : 18,23</t>
  </si>
  <si>
    <t>-1.09 : 11,14</t>
  </si>
  <si>
    <t>-1.10 : 14,25</t>
  </si>
  <si>
    <t>-1.11 : 6,78</t>
  </si>
  <si>
    <t>978013191R00</t>
  </si>
  <si>
    <t>Otlučení omítek vápenných nebo vápenocementových vnitřních s vyškrabáním spár, s očištěním zdiva stěn, v rozsahu do 100 %</t>
  </si>
  <si>
    <t>978015291R00</t>
  </si>
  <si>
    <t>Otlučení omítek vápenných nebo vápenocementových vnějších s vyškrabáním spár, s očištěním zdiva  1. až 4. stupni složitosti, v rozsahu do 100 %</t>
  </si>
  <si>
    <t>SO1 VNĚJŠÍ SVISLÁ HYDROIZOLACE : (11,45-1,62+2*0,6+3*0,65+2*0,245+1,03+1,82)*(1,42-0,03)</t>
  </si>
  <si>
    <t>6,25*(0,65-0,03+1,42-0,03)/2</t>
  </si>
  <si>
    <t>(1,88+4,065+0,74+0,81+2,4+0,6)*(0,65-0,03)</t>
  </si>
  <si>
    <t>(2*1,41+0,25+0,25+1,05+0,25)*(0,6-0,3)</t>
  </si>
  <si>
    <t>SO1a VNĚJŠÍ SVISLÁ HYDROIZOLACE - přístavba : (8,25+1,27+2,8+5,86)*(0,5-0,1)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</si>
  <si>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</si>
  <si>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</si>
  <si>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</si>
  <si>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</si>
  <si>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</si>
  <si>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</si>
  <si>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</si>
  <si>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</si>
  <si>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711141559RY1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</si>
  <si>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</si>
  <si>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</si>
  <si>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 xml:space="preserve">2. vrstva HI : </t>
  </si>
  <si>
    <t>Odkaz na mn. položky pořadí 73 : 98,93000</t>
  </si>
  <si>
    <t>711141559RY2</t>
  </si>
  <si>
    <t xml:space="preserve">1. vrstva HI : </t>
  </si>
  <si>
    <t>711140102R00</t>
  </si>
  <si>
    <t>Odstranění izolace proti vodě - pásy přitavením vodorovné, 2 vrstvy</t>
  </si>
  <si>
    <t>711199096R00</t>
  </si>
  <si>
    <t xml:space="preserve">Provedení izolace proti zemní vlhkosti ostatní příplatek za plochu do 10 m2 , natěradly a AIP,   </t>
  </si>
  <si>
    <t>-1.06 : 1,5*0,88</t>
  </si>
  <si>
    <t>711199097R00</t>
  </si>
  <si>
    <t xml:space="preserve">Provedení izolace proti zemní vlhkosti ostatní příplatek za plochu do 10 m2 , pásy,   </t>
  </si>
  <si>
    <t>Odkaz na mn. položky pořadí 77 : 26,13000</t>
  </si>
  <si>
    <t>711212000R00</t>
  </si>
  <si>
    <t>Izolace proti vodě nátěr podkladní pod hydroizolační stěrky</t>
  </si>
  <si>
    <t xml:space="preserve">pod keramickou dlažbu : </t>
  </si>
  <si>
    <t>-1.04 : 1,1*0,62</t>
  </si>
  <si>
    <t>-1.09 : 1,0*0,7</t>
  </si>
  <si>
    <t xml:space="preserve">pod keramický obklad : </t>
  </si>
  <si>
    <t>-1.03 : (2*1,51+0,9)*1,35</t>
  </si>
  <si>
    <t>-1.04 : (1,1+0,62)*1,5</t>
  </si>
  <si>
    <t>-1.09 : 0,7*1,5</t>
  </si>
  <si>
    <t>711212000RW4</t>
  </si>
  <si>
    <t>Izolace proti vodě nátěr podkladní pod hydroizolační stěrky, spotřeba 0,25 kg/m2</t>
  </si>
  <si>
    <t>711212002R00</t>
  </si>
  <si>
    <t>Izolace proti vodě stěrka hydroizolační  proti zemní vlhkosti</t>
  </si>
  <si>
    <t>dvouvrstvá</t>
  </si>
  <si>
    <t>Odkaz na mn. položky pořadí 79 : 11,66400</t>
  </si>
  <si>
    <t>711212002RW4</t>
  </si>
  <si>
    <t>Izolace proti vodě stěrka hydroizolační  polymercementová, flexibilní, proti zemní vlhkosti, spotřeba 3,6 kg/m2/2 vrstvy</t>
  </si>
  <si>
    <t xml:space="preserve">SO1a VNĚJŠÍ SVISLÁ HYDROIZOLACE - přístavba : </t>
  </si>
  <si>
    <t>Odkaz na mn. položky pořadí 80 : 106,79990</t>
  </si>
  <si>
    <t>adhezní můstek v 1.vrstvě na 0,5 výšky soklu : (8,25+1,27+2,8+5,86)*0,075</t>
  </si>
  <si>
    <t>711212601R00</t>
  </si>
  <si>
    <t>Izolace proti vodě doplňky  těsnicí pás š.120 mm do spoje podlaha-stěna</t>
  </si>
  <si>
    <t xml:space="preserve">dlažba/obklad : </t>
  </si>
  <si>
    <t>-1.03 : 2*1,51+0,9</t>
  </si>
  <si>
    <t>-1.04 : 1,1+0,62</t>
  </si>
  <si>
    <t>-1.09 : 0,7</t>
  </si>
  <si>
    <t>711212611R00</t>
  </si>
  <si>
    <t>Izolace proti vodě doplňky  těsnicí pás šířky 120 mm do svislých koutů</t>
  </si>
  <si>
    <t xml:space="preserve">obklad/obklad : </t>
  </si>
  <si>
    <t>-1.03 : 4*1,35</t>
  </si>
  <si>
    <t>-1.04 : 1,5</t>
  </si>
  <si>
    <t>-1.09 : 1,5</t>
  </si>
  <si>
    <t>711823121RT7</t>
  </si>
  <si>
    <t>Ochrana konstrukcí nopovou fólií svisle, výška nopu 8 mm, včetně dodávky fólie</t>
  </si>
  <si>
    <t>SO1 VNĚJŠÍ SVISLÁ HYDROIZOLACE : (11,45-1,62+2*0,6+3*0,65+2*0,245+1,03+1,82)*(1,42+0,1+0,5)</t>
  </si>
  <si>
    <t>6,25*(0,65+0,1+0,5+1,42+0,1+0,5)/2</t>
  </si>
  <si>
    <t>(1,88+4,065+0,74+0,81+2,4+0,6)*(0,65+0,1+0,5)</t>
  </si>
  <si>
    <t>(2*1,41+0,25+0,25+1,05+0,25)*(0,6-0,27+0,1+0,5)</t>
  </si>
  <si>
    <t>SO1a VNĚJŠÍ SVISLÁ HYDROIZOLACE - přístavba : (8,25+1,27+2,8+5,86)*(0,5-0,1+0,5)</t>
  </si>
  <si>
    <t>711823129RT2</t>
  </si>
  <si>
    <t>Ochrana konstrukcí nopovou fólií ukončovací lišta,  , včetně dodávky lišty</t>
  </si>
  <si>
    <t>SO1 VNĚJŠÍ SVISLÁ HYDROIZOLACE : (11,45-1,62+2*0,6+3*0,65+2*0,245+1,03+1,82)</t>
  </si>
  <si>
    <t>6,25</t>
  </si>
  <si>
    <t>(1,88+4,065+0,74+0,81+2,4+0,6)</t>
  </si>
  <si>
    <t>(2*1,41+0,25+0,25+1,05+0,25)</t>
  </si>
  <si>
    <t>SO1a VNĚJŠÍ SVISLÁ HYDROIZOLACE - přístavba : (8,25+1,27+2,8+5,86)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</si>
  <si>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</si>
  <si>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</si>
  <si>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</si>
  <si>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713102111R00</t>
  </si>
  <si>
    <t>Odstranění tepelné izolace z desek, lamel, rohoží, pásů a foukané izolace podlah, volně uložené, z desek z expandovaného polystyrenu, tloušťky do 100 mm</t>
  </si>
  <si>
    <t>713121111RT1</t>
  </si>
  <si>
    <t>Montáž tepelné izolace podlah  jednovrstvá, bez dodávky materiálu</t>
  </si>
  <si>
    <t>Odkaz na mn. položky pořadí 88 : 98,93000</t>
  </si>
  <si>
    <t>713191100RT9</t>
  </si>
  <si>
    <t>Izolace tepelné běžných konstrukcí - doplňky položení separační fólie, včetně dodávky PE fólie</t>
  </si>
  <si>
    <t>283757444R</t>
  </si>
  <si>
    <t>Výrobek izolační pro budovy z pěnového polystyrenu (EPS) tvar: deska; tl = 40 mm; OH = 20 kg/m3; lambda = 0,037 W/(m.K); pevnost v tlaku = 100 kPa</t>
  </si>
  <si>
    <t xml:space="preserve">vč. ztratného 10 % : </t>
  </si>
  <si>
    <t>Odkaz na mn. položky pořadí 88 : 98,93000*1,1</t>
  </si>
  <si>
    <t>odpočet -1.02 : -5,72*1,1</t>
  </si>
  <si>
    <t>283757454R</t>
  </si>
  <si>
    <t>Výrobek izolační pro budovy z pěnového polystyrenu (EPS) tvar: deska; tl = 140 mm; OH = 20 kg/m3; lambda = 0,037 W/(m.K); pevnost v tlaku = 100 kPa</t>
  </si>
  <si>
    <t>-1.02 : 5,72*1,1</t>
  </si>
  <si>
    <t>998713201R00</t>
  </si>
  <si>
    <t>Přesun hmot pro izolace tepelné v objektech výšky do 6 m</t>
  </si>
  <si>
    <t>50 m vodorovně</t>
  </si>
  <si>
    <t>721-001</t>
  </si>
  <si>
    <t>D+M vnitřních rozvodů kanalizace dotčených realizací stavebních prací</t>
  </si>
  <si>
    <t>soubor</t>
  </si>
  <si>
    <t>vnitřní rozvody KAN vč. napojení na stávající svislé rozvody:</t>
  </si>
  <si>
    <t>- potrubí PVC DN 50-110, á 25 m</t>
  </si>
  <si>
    <t>- potrubí PVC KG DN 75-125, á 15 m</t>
  </si>
  <si>
    <t>- případné podsypy a obsypy ležaté kanalizace a s tím spojené zemní práce, á 5 m3</t>
  </si>
  <si>
    <t>- odbočky á 10 ks</t>
  </si>
  <si>
    <t>- kolena á 15 ks</t>
  </si>
  <si>
    <t>- redukce á 10 ks</t>
  </si>
  <si>
    <t>- montážní materiál</t>
  </si>
  <si>
    <t>- prostupy, drážky vč. zapravení</t>
  </si>
  <si>
    <t>- zkoušky</t>
  </si>
  <si>
    <t>- včetně napojení na stávající svislé rozvody</t>
  </si>
  <si>
    <t>722-001</t>
  </si>
  <si>
    <t>D+M vnitřních rozvodů teplé a studené vody dotčených realizací stavebních prací</t>
  </si>
  <si>
    <t>- potrubí z PPR DN 20x2,8-32*4,4 mm, celkem á 40 m</t>
  </si>
  <si>
    <t>- tvarovky á 50 ks</t>
  </si>
  <si>
    <t>- teplená izolace potrubí</t>
  </si>
  <si>
    <t>- montážní a kotevní materiál</t>
  </si>
  <si>
    <t>- demontáž původních rozvodů</t>
  </si>
  <si>
    <t>- bezpečnostní štítky a tabulky: odhad 5 ks</t>
  </si>
  <si>
    <t>725110811R00</t>
  </si>
  <si>
    <t>Demontáž klozetů splachovacích</t>
  </si>
  <si>
    <t>800-721</t>
  </si>
  <si>
    <t>-1.03 : 1</t>
  </si>
  <si>
    <t>725014163R00</t>
  </si>
  <si>
    <t>Klozetové mísy závěsné, bilé, hluboké splachování, zadní, včetně sedátka, šířka 360 mm, hloubka 490 mm, výška 400 mm</t>
  </si>
  <si>
    <t>725210821R00</t>
  </si>
  <si>
    <t>Demontáž umyvadel umyvadel bez výtokových armatur</t>
  </si>
  <si>
    <t>-1.04 : 1</t>
  </si>
  <si>
    <t>725219401R00</t>
  </si>
  <si>
    <t>Umyvadlo montáž na šrouby do zdiva</t>
  </si>
  <si>
    <t>Včetně dodání zápachové uzávěrky.</t>
  </si>
  <si>
    <t>725310821R00</t>
  </si>
  <si>
    <t>Demontáž dřezů jednodílných na konzolách</t>
  </si>
  <si>
    <t>bez výtokových armatur,</t>
  </si>
  <si>
    <t>-1.09 : 1</t>
  </si>
  <si>
    <t>725319101R00</t>
  </si>
  <si>
    <t>Montáž dřezu jednoduchého</t>
  </si>
  <si>
    <t>725823114RT1</t>
  </si>
  <si>
    <t>Baterie umyvadlové a dřezové dřezová, stojánková, ruční ovládání bez otvírání odpadu, standardní, včetně dodávky materiálu</t>
  </si>
  <si>
    <t>725823121RT1</t>
  </si>
  <si>
    <t>Baterie umyvadlové a dřezové umyvadlová, stojánková, ruční ovládání s otvíráním odpadu, standardní, včetně dodávky materiálu</t>
  </si>
  <si>
    <t>725825111RT1</t>
  </si>
  <si>
    <t>Baterie umyvadlové a dřezové umyvadlová, nástěnná, ruční ovládání, standardní, včetně dodávky materiálu</t>
  </si>
  <si>
    <t>725869101R00</t>
  </si>
  <si>
    <t>Montáž zápachové uzávěrky umyvadlové, D 32</t>
  </si>
  <si>
    <t>725869203R00</t>
  </si>
  <si>
    <t>Montáž zápachové uzávěrky dřezovýé jednoduché, D 32</t>
  </si>
  <si>
    <t>55230700R</t>
  </si>
  <si>
    <t>Dřez kuchyňský nerezový typ: jednoduchý; tvar: hranatý; zabudování: zavěšené; š = 465 mm; hl = 440 mm</t>
  </si>
  <si>
    <t xml:space="preserve">!!! S OTVOREM PRO BATERII !!! : </t>
  </si>
  <si>
    <t>64214360R</t>
  </si>
  <si>
    <t>Umyvadlo keramické typ: jednoduchý; š = 600 mm; hl = 490 mm; tvar: oválný; bez otvoru pro baterii</t>
  </si>
  <si>
    <t>64221374RX</t>
  </si>
  <si>
    <t>Umývátko keramické s otvorem pro baterii vpravo 310 x 170 mm, bílé</t>
  </si>
  <si>
    <t>998725201R00</t>
  </si>
  <si>
    <t>Přesun hmot pro zařizovací předměty v objektech výšky do 6 m</t>
  </si>
  <si>
    <t>vodorovně do 50 m</t>
  </si>
  <si>
    <t>726211121R00</t>
  </si>
  <si>
    <t>Předstěnový modul pro WC zavěšené, s nádržkou, pro instalaci s mokrými procesy do masivních zděných konstrukcí nebo pro předstěnovou instalaci s předezděním, včetně soupravy na tlumení hluku, bez ovládacího tlačitka, ovládání zepředu, stavební výška 108 cm, včetně dodávky materiálu</t>
  </si>
  <si>
    <t>montáž a dodávka materiálu</t>
  </si>
  <si>
    <t>Včetně dodávky a připevnění montážního prvku vč. napojení na kanalizační popř. vodovodní potrubí.</t>
  </si>
  <si>
    <t>998726221R00</t>
  </si>
  <si>
    <t>Přesun hmot pro předstěnové systémy v objektech výšky do 6 m</t>
  </si>
  <si>
    <t>728-001</t>
  </si>
  <si>
    <t>D+M axiálního ventilátoru DN 125, min. výkon 75 m3/hod, časový doběh, čidlo vlhkosti, vč. odvětracího potrubí SPIRO Pz. plech DN 125 dl. 5,5 m a kaběláže</t>
  </si>
  <si>
    <t>ks</t>
  </si>
  <si>
    <t>-1.11 : 1</t>
  </si>
  <si>
    <t>735151812R00</t>
  </si>
  <si>
    <t>Demontáž otopných těles panelových jednořadých, stavební délky přes 1500 do 2820  mm</t>
  </si>
  <si>
    <t>800-731</t>
  </si>
  <si>
    <t>735151821R00</t>
  </si>
  <si>
    <t>Demontáž otopných těles panelových dvouřadých, stavební délky do 1500 mm</t>
  </si>
  <si>
    <t>-1.01 : 1</t>
  </si>
  <si>
    <t>-1.08 : 1</t>
  </si>
  <si>
    <t>735193011R00</t>
  </si>
  <si>
    <t>Čištění otopných těles kartáčem</t>
  </si>
  <si>
    <t>Odkaz na mn. položky pořadí 114 : 1,00000</t>
  </si>
  <si>
    <t>Odkaz na mn. položky pořadí 115 : 2,00000</t>
  </si>
  <si>
    <t>735191910R00</t>
  </si>
  <si>
    <t>Ostatní opravy otopných těles napuštění vody do otopného systému včetně potrubí (bez kotle a ohříváků)  otopných těles</t>
  </si>
  <si>
    <t>-1.01 : 0,88*0,9</t>
  </si>
  <si>
    <t>-1.04 : 2,0*0,9</t>
  </si>
  <si>
    <t>-1.08 : 1,37*0,7</t>
  </si>
  <si>
    <t>735192923R00</t>
  </si>
  <si>
    <t>Ostatní opravy otopných těles zpětná montáž otopných těles panelových  dvouřadých, do 150 mm</t>
  </si>
  <si>
    <t>735192924R00</t>
  </si>
  <si>
    <t>Ostatní opravy otopných těles zpětná montáž otopných těles panelových  dvouřadých, přes 1500 do 2820 mm</t>
  </si>
  <si>
    <t>735494811R00</t>
  </si>
  <si>
    <t>Vypuštění vody z otopných soustav bez kotlů, ohříváků, zásobníků a nádrží</t>
  </si>
  <si>
    <t>( bez kotlů, ohříváků, zásobníků a nádrží )</t>
  </si>
  <si>
    <t>Odkaz na mn. položky pořadí 117 : 3,55100</t>
  </si>
  <si>
    <t>904      R02</t>
  </si>
  <si>
    <t>Hzs-zkousky v ramci montaz.praci, Topná zkouška</t>
  </si>
  <si>
    <t>h</t>
  </si>
  <si>
    <t>Prav.M</t>
  </si>
  <si>
    <t>HZS</t>
  </si>
  <si>
    <t>POL10_</t>
  </si>
  <si>
    <t>998735201R00</t>
  </si>
  <si>
    <t>Přesun hmot pro otopná tělesa v objektech výšky do 6 m</t>
  </si>
  <si>
    <t>764-001</t>
  </si>
  <si>
    <t>D+M větrací mřížky 150x150 mm, síťka proti  hmyzu, protidešťová žaluzie, provedení nerez, podrobněji viz PD</t>
  </si>
  <si>
    <t>POL1_1</t>
  </si>
  <si>
    <t>-1.05 : 1</t>
  </si>
  <si>
    <t>998764201R00</t>
  </si>
  <si>
    <t>Přesun hmot pro konstrukce klempířské v objektech výšky do 6 m</t>
  </si>
  <si>
    <t>800-764</t>
  </si>
  <si>
    <t>766/D01</t>
  </si>
  <si>
    <t>D+M vnitřních dveřních křídel 800/1970 mm, levé, plná DTD, CPL lam,zámek,vložka, štítky,klika,klíče, podrobněji viz Výpis truhlářských výrobků</t>
  </si>
  <si>
    <t>766/D02</t>
  </si>
  <si>
    <t>D+M vnitřních dveřních křídel 800/1970 mm, pravé, plná DTD, CPL lam,zámek,vložka, štítky,klika,klíče, podrobněji viz Výpis truhlářských výrobků</t>
  </si>
  <si>
    <t>766/D03</t>
  </si>
  <si>
    <t>D+M vnitřních dveřních křídel 900/1970 mm, pravé, plná DTD, CPL lam,zámek,vložka, štítky,klika,klíče, podrobněji viz Výpis truhlářských výrobků</t>
  </si>
  <si>
    <t>766/D04</t>
  </si>
  <si>
    <t>D+M vnitřních dveřních křídel 700/1970 mm, levé, plná DTD, CPL lam,zámek,vložka, štítky,klika,klíče, podrobněji viz Výpis truhlářských výrobků</t>
  </si>
  <si>
    <t>766/D05</t>
  </si>
  <si>
    <t>D+M vnitřních dveřních křídel 650/1970 mm, levé, plná DTD, CPL lam,zámek,vložka, štítky,klika,klíče, podrobněji viz Výpis truhlářských výrobků</t>
  </si>
  <si>
    <t>767/Z06</t>
  </si>
  <si>
    <t>D+M ocelových dveřních křídel 800/1970 mm, pravé, EW 30 DP1, opláštění falc. plechem, výplň MW, podrobněji viz Výpis zámečnických výrobků</t>
  </si>
  <si>
    <t>767/Z07</t>
  </si>
  <si>
    <t>D+M ocelových vrat 2400/2050 mm, plech.opláštění, Al profil, zateplená křídla, vč. ocelových zárubní, podrobněji viz Výpis zámečnických výrobků</t>
  </si>
  <si>
    <t>Z07 : 1</t>
  </si>
  <si>
    <t>767-001</t>
  </si>
  <si>
    <t>D+M ocelového pozinkovaného poklopu tl. 4 mm, 800x700 mm, vč. obvod. rámu L40/40/3 mm, vč. zabetonování/obetonování, podrobněji viz TZ</t>
  </si>
  <si>
    <t>-1.02 : 1</t>
  </si>
  <si>
    <t>771101101R00</t>
  </si>
  <si>
    <t xml:space="preserve">Příprava podkladu pod dlažby vysávání podkladů pod keramickou dlažbu průmyslovým vysavačem </t>
  </si>
  <si>
    <t>800-771</t>
  </si>
  <si>
    <t>všechny podlahy kromě -1.07 : 103,53-3,38</t>
  </si>
  <si>
    <t>771101210R00</t>
  </si>
  <si>
    <t>Příprava podkladu pod dlažby penetrace podkladu pod dlažby</t>
  </si>
  <si>
    <t xml:space="preserve">podlahy : </t>
  </si>
  <si>
    <t>Odkaz na mn. položky pořadí 133 : 100,15000</t>
  </si>
  <si>
    <t xml:space="preserve">sokl (v=100 mm) : </t>
  </si>
  <si>
    <t>Odkaz na mn. položky pořadí 135 : 106,13000*0,1</t>
  </si>
  <si>
    <t>771475014R00</t>
  </si>
  <si>
    <t>Montáž soklíků z dlaždic keramických výšky 100 mm, soklíků vodorovných, kladených do flexibilního tmele</t>
  </si>
  <si>
    <t>stěny : 2*(1,36+1,94+0,75+0,43+0,88+0,45)-(0,95+0,9+1,0+1,0+0,88+0,75)</t>
  </si>
  <si>
    <t>stěny : 2*(4,3+1,33)-0,8</t>
  </si>
  <si>
    <t>stěny : 2*(4,44+6,06+0,89+0,44)-(1,0+1,1+0,62)</t>
  </si>
  <si>
    <t>ostění dveří : 2*0,4</t>
  </si>
  <si>
    <t>stěny : 2*(4,44+1,14)-0,9</t>
  </si>
  <si>
    <t>ostění dveří : 2*0,12</t>
  </si>
  <si>
    <t>stěny : 2*(1,39+1,5)+2*5*0,178</t>
  </si>
  <si>
    <t>stěny : 2*(5,35+3,25+0,43)+0,31+0,48-(1,0+0,9+2,4)</t>
  </si>
  <si>
    <t>ostění dveří : 2*0,33</t>
  </si>
  <si>
    <t>stěny : 2*(1,34+0,9+1,23+0,8+1,49+0,9+0,05)-(3*0,9+0,7)</t>
  </si>
  <si>
    <t>stěny : 2*(4,44+3,18)-2*0,9</t>
  </si>
  <si>
    <t>stěny : 2*(3,47+2,11)-0,9</t>
  </si>
  <si>
    <t>771479001R00</t>
  </si>
  <si>
    <t>Montáž soklíků z dlaždic keramických Řezání dlaždic pro soklíky</t>
  </si>
  <si>
    <t>Odkaz na mn. položky pořadí 135 : 106,13000</t>
  </si>
  <si>
    <t>771575109RU1</t>
  </si>
  <si>
    <t>Montáž podlah z dlaždic keramických 300 x 300 mm, režných nebo glazovaných, hladkých, kladených do flexibilního tmele</t>
  </si>
  <si>
    <t>771578011R00</t>
  </si>
  <si>
    <t>Zvláštní úpravy spár spára podlaha-stěna silikonem</t>
  </si>
  <si>
    <t>vč. dodávky a montáže silikonu.</t>
  </si>
  <si>
    <t xml:space="preserve">napojení dlažby na ker. obklad : </t>
  </si>
  <si>
    <t>Odkaz na mn. položky pořadí 83 : 6,34000</t>
  </si>
  <si>
    <t xml:space="preserve">napojení dlažby na ker. sokl : </t>
  </si>
  <si>
    <t xml:space="preserve">napojení ker. soklu na omítku stěn : </t>
  </si>
  <si>
    <t xml:space="preserve">vnitřní kouty obložených stěn a u zárubní : </t>
  </si>
  <si>
    <t>771579791R00</t>
  </si>
  <si>
    <t>Příplatky k položkám montáže podlah keramických příplatek za plochu podlah keramických do 5 m2 jednotlivě</t>
  </si>
  <si>
    <t>-1.06 : 2,54</t>
  </si>
  <si>
    <t>771579792R00</t>
  </si>
  <si>
    <t>Příplatky k položkám montáže podlah keramických příplatek za podlahy keramické v omezeném prostoru</t>
  </si>
  <si>
    <t>59764261R</t>
  </si>
  <si>
    <t>Dlažba keramická typ: čtvercový; bez glazury (UGL); dl = 298 mm; š = 298 mm; tl = 8,0 mm; nasákavost = 0,5 %; mrazuvzdorná; protiskluznost: R10</t>
  </si>
  <si>
    <t xml:space="preserve">dlažba : </t>
  </si>
  <si>
    <t xml:space="preserve">sokl v=100 mm : </t>
  </si>
  <si>
    <t>prořez 15% : 110,763*0,15</t>
  </si>
  <si>
    <t>998771201R00</t>
  </si>
  <si>
    <t>Přesun hmot pro podlahy z dlaždic v objektech výšky do 6 m</t>
  </si>
  <si>
    <t>776511820RT1</t>
  </si>
  <si>
    <t>Odstranění povlakových podlah z nášlapné plochy lepených, s podložkou, z ploch přes 20 m2</t>
  </si>
  <si>
    <t>800-775</t>
  </si>
  <si>
    <t>776511820RT2</t>
  </si>
  <si>
    <t>Odstranění povlakových podlah z nášlapné plochy lepených, s podložkou, z ploch přes 10 do 20 m2</t>
  </si>
  <si>
    <t>781101210R00</t>
  </si>
  <si>
    <t>Příprava podkladu pod obklady penetrace podkladu pod obklady</t>
  </si>
  <si>
    <t>včetně dodávky materiálu.</t>
  </si>
  <si>
    <t>781419706R00</t>
  </si>
  <si>
    <t>Montáž obkladů vnitřních z obkládaček pórovinových příplatky k položkám montáže obkladů vnitřních z obkladaček pórovinových příplatek za spárovací vodotěsnou hmotu - plošně</t>
  </si>
  <si>
    <t xml:space="preserve">Pod obklady : </t>
  </si>
  <si>
    <t>Odkaz na mn. položky pořadí 145 : 8,92200</t>
  </si>
  <si>
    <t>781475116RU1</t>
  </si>
  <si>
    <t>Montáž obkladů vnitřních z dlaždic keramických 300 x 300 mm,  , kladených do flexibilního tmele</t>
  </si>
  <si>
    <t>781497111RS3</t>
  </si>
  <si>
    <t xml:space="preserve">Lišty k obkladům profil ukončovací leštěný hliník, uložení do tmele, výška profilu 10 mm,  </t>
  </si>
  <si>
    <t>781497121RS3</t>
  </si>
  <si>
    <t xml:space="preserve">Lišty k obkladům profil rohový eloxovaný hliník, uložení do tmele,  , výška profilu 10 mm,  </t>
  </si>
  <si>
    <t>-1.04 : 2*1,5</t>
  </si>
  <si>
    <t>597813779R</t>
  </si>
  <si>
    <t>Obklad keramický s glazurou (GL); dl = 598 mm; š = 298 mm; tl = 8,0 mm</t>
  </si>
  <si>
    <t xml:space="preserve">vč. ztratného 15% : </t>
  </si>
  <si>
    <t>Odkaz na mn. položky pořadí 145 : 8,92200*1,15</t>
  </si>
  <si>
    <t>998781201R00</t>
  </si>
  <si>
    <t>Přesun hmot pro obklady keramické v objektech výšky do 6 m</t>
  </si>
  <si>
    <t>783201821R00</t>
  </si>
  <si>
    <t>Odstranění nátěrů z kovových doplňk.konstrukcí opálením nebo oklepáním</t>
  </si>
  <si>
    <t>800-783</t>
  </si>
  <si>
    <t>783323230R00</t>
  </si>
  <si>
    <t>Nátěry otopných těles syntetické ocelových radiátorrů deskových, dvojnásobné s 1 x emailováním</t>
  </si>
  <si>
    <t>Odkaz na mn. položky pořadí 152 : 3,55100</t>
  </si>
  <si>
    <t>783401812R00</t>
  </si>
  <si>
    <t>Odstranění starých nátěrů z potrubí a armatur potrubí, do DN 100 mm</t>
  </si>
  <si>
    <t xml:space="preserve">ocelové rozvody ÚT : </t>
  </si>
  <si>
    <t>-1.09 : 1,34+0,9+1,23+0,88+1,29</t>
  </si>
  <si>
    <t xml:space="preserve">ocelové rozvody PLYN : </t>
  </si>
  <si>
    <t>-1.05 : 1,14+1,5</t>
  </si>
  <si>
    <t>-1.09 : 4,44+2,0+1,0</t>
  </si>
  <si>
    <t>783425350R00</t>
  </si>
  <si>
    <t>Nátěry potrubí a armatur syntetické potrubí, do DN 100 mm, dvojnásobné s 1x emailováním a základním nátěrem</t>
  </si>
  <si>
    <t>na vzduchu schnoucí</t>
  </si>
  <si>
    <t>Odkaz na mn. položky pořadí 154 : 15,72000</t>
  </si>
  <si>
    <t>784191301R00</t>
  </si>
  <si>
    <t>Příprava povrchu Penetrace (napouštění) podkladu protiplísňová, jednonásobná</t>
  </si>
  <si>
    <t>800-784</t>
  </si>
  <si>
    <t xml:space="preserve">odpočet keram. obkladů : </t>
  </si>
  <si>
    <t>Odkaz na mn. položky pořadí 145 : 8,92200*-1</t>
  </si>
  <si>
    <t xml:space="preserve">odpočet keramických soklíků : </t>
  </si>
  <si>
    <t>Odkaz na mn. položky pořadí 135 : 106,13000*-0,1</t>
  </si>
  <si>
    <t>784195612R00</t>
  </si>
  <si>
    <t>Malby z malířských směsí protiplísňové,  , bílé, dvojnásobné</t>
  </si>
  <si>
    <t>799-001</t>
  </si>
  <si>
    <t>Demontáž, uskladnění  a zpětná montáž prvků protipožárních ochrany, vč. revize</t>
  </si>
  <si>
    <t>hod</t>
  </si>
  <si>
    <t>hasící přístroje : 2*0,5</t>
  </si>
  <si>
    <t>799-002</t>
  </si>
  <si>
    <t>Demontáž, uskladnění  a zpětná montáž technického a technologického vybavení m.č. -1.09, vč. odpojení, zapojení, zprovoznění, revize</t>
  </si>
  <si>
    <t>-1.09 : 30,0</t>
  </si>
  <si>
    <t>799-003</t>
  </si>
  <si>
    <t>Odvlhčovač stavební</t>
  </si>
  <si>
    <t>Sh</t>
  </si>
  <si>
    <t>Stroj</t>
  </si>
  <si>
    <t>POL6_</t>
  </si>
  <si>
    <t>3 ks po dobu dní : 3*20*24</t>
  </si>
  <si>
    <t>M21-001</t>
  </si>
  <si>
    <t>D+M elektroinstalace dotčené realizací stavebních prací</t>
  </si>
  <si>
    <t xml:space="preserve"> - Kabeláž mezi HDS a RE a RE a RH: odhad 20 m</t>
  </si>
  <si>
    <t xml:space="preserve"> - Kabeláž pro světelné a zásuvkové obvody: odhad 330 m</t>
  </si>
  <si>
    <t xml:space="preserve"> - Kabeláž ke svítidlům na fasádě: odhad 40 m</t>
  </si>
  <si>
    <t xml:space="preserve"> - Kabeláž pro klimatizaci: odhad 15 m</t>
  </si>
  <si>
    <t xml:space="preserve"> - Kabeláž pro axiální ventilátor: odhad 5 m</t>
  </si>
  <si>
    <t xml:space="preserve"> - Vodiče pro pospojování a vnitřní uzemnění: odhad 75 m</t>
  </si>
  <si>
    <t xml:space="preserve"> - Dozbrojení rozváděče v mč -1.08 1 ks</t>
  </si>
  <si>
    <t xml:space="preserve"> - LED svítidla „A“ náhrada žárovkových: odhad 8 ks</t>
  </si>
  <si>
    <t xml:space="preserve"> - LED svítidla „B“ náhrada zářivkových: odhad 4 ks</t>
  </si>
  <si>
    <t xml:space="preserve"> - LED svítidla „C“ náhrada zářivkových průmyslových prachotěsných: odhad 2 ks</t>
  </si>
  <si>
    <t xml:space="preserve"> - LED svítidla „N“ nouzová: odhad 7 ks</t>
  </si>
  <si>
    <t xml:space="preserve"> - Spínače: odhad 16 ks</t>
  </si>
  <si>
    <t xml:space="preserve"> - Zásuvky 230 V: odhad 24 ks</t>
  </si>
  <si>
    <t xml:space="preserve"> - Zásuvka 400 V: odhad 1 ks</t>
  </si>
  <si>
    <t xml:space="preserve"> - Podomítkové trubky/chráničky pro kabeláž mezi HDS a RH: odhad 15 m</t>
  </si>
  <si>
    <t xml:space="preserve"> - Ucpávky protipožární: odhad 15 ks</t>
  </si>
  <si>
    <t xml:space="preserve"> - Drobný montážní materiál (kabelová oka, trubky na konstrukci a lištové krabice pro pospojování, přípojnice pospojování, bezhalogen lišty pro případy nemožných drážek, instalační krabice, kabelové štítky, výstražné tabulky apod.): 1 set</t>
  </si>
  <si>
    <t xml:space="preserve"> - Nespecifikované montážní práce, ale i jinak běžně specifikované jako např. vyhledání stávajícího vývodu nebo krabice, změření zemního odporu apod.: 1 set</t>
  </si>
  <si>
    <t xml:space="preserve"> - Drážky, drážky pro kabely HDS přes RE do RH v trubce</t>
  </si>
  <si>
    <t xml:space="preserve"> - Prostupy přes svislé konstrukce O30 mm, O60 mm</t>
  </si>
  <si>
    <t xml:space="preserve"> - Vysekání špalíků pro krabice</t>
  </si>
  <si>
    <t xml:space="preserve"> - Vybourání výklenku pro RH</t>
  </si>
  <si>
    <t xml:space="preserve"> - průzkumné práce</t>
  </si>
  <si>
    <t xml:space="preserve"> - koordinační činnost</t>
  </si>
  <si>
    <t xml:space="preserve"> - demontáže, naložení odvoz a likvidace</t>
  </si>
  <si>
    <t xml:space="preserve"> - zkoušky, zkušební provoz, revize</t>
  </si>
  <si>
    <t xml:space="preserve"> - bezpečnostní štítky a tabulky: odhad 5 ks</t>
  </si>
  <si>
    <t>979011111R00</t>
  </si>
  <si>
    <t>Svislá doprava suti a vybouraných hmot za prvé podlaží nad nebo pod základním podlažím</t>
  </si>
  <si>
    <t>Přesun suti</t>
  </si>
  <si>
    <t>POL8_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</si>
  <si>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</si>
  <si>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</si>
  <si>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</si>
  <si>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</si>
  <si>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</si>
  <si>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979087312R00</t>
  </si>
  <si>
    <t>Vodorovné přemístění suti nošením k místu nakládky vodorovné přemístění vybouraných hmot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</si>
  <si>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</si>
  <si>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</si>
  <si>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</si>
  <si>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979087392R00</t>
  </si>
  <si>
    <t xml:space="preserve">Vodorovné přemístění suti nošením k místu nakládky příplatek za každých dalích i započatých 10 m vzdálenosti vybouraných hmot,  </t>
  </si>
  <si>
    <t>979990001R00</t>
  </si>
  <si>
    <t>Poplatek za skládku stavební suti</t>
  </si>
  <si>
    <t>113106121R00</t>
  </si>
  <si>
    <t>Rozebrání komunikací pro pěší s jakýmkoliv ložem a výplní spár  z betonových nebo kameninových dlaždic nebo tvarovek</t>
  </si>
  <si>
    <t>822-1</t>
  </si>
  <si>
    <t>s přemístěním hmot na skládku na vzdálenost do 3 m nebo s naložením na dopravní prostředek</t>
  </si>
  <si>
    <t>pod parkovácími stání : 55,7</t>
  </si>
  <si>
    <t>113109410R00</t>
  </si>
  <si>
    <t>Odstranění podkladů nebo krytů z betonu prostého, v ploše jednotlivě nad 50 m2, tloušťka vrstvy 100 mm</t>
  </si>
  <si>
    <t>zpevněné plochy vč. okapového chodníku : 145,9</t>
  </si>
  <si>
    <t>113152111R00</t>
  </si>
  <si>
    <t>Odstranění podkladů zpevněných ploch kamenivo těžené</t>
  </si>
  <si>
    <t>s přemístěním na skládku na vzdálenost do 20 m nebo s naložením na dopravní prostředek,</t>
  </si>
  <si>
    <t>pod parkovácími stání : 55,7*0,1</t>
  </si>
  <si>
    <t>zpevněné plochy vč. okapového chodníku : 145,9*0,1</t>
  </si>
  <si>
    <t>113204111R00</t>
  </si>
  <si>
    <t>Vytrhání obrub záhonových</t>
  </si>
  <si>
    <t>s vybouráním lože, s přemístěním hmot na skládku na vzdálenost do 3 m nebo naložením na dopravní prostředek</t>
  </si>
  <si>
    <t>zahradní obrubníky : 5,78</t>
  </si>
  <si>
    <t>131301119R00</t>
  </si>
  <si>
    <t xml:space="preserve">Hloubení nezapažených jam a zářezů příplatek za lepivost, v hornině 4,  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</si>
  <si>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</si>
  <si>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 xml:space="preserve">uplí 20 % : </t>
  </si>
  <si>
    <t>Odkaz na mn. položky pořadí 6 : 39,82000*0,2</t>
  </si>
  <si>
    <t>131301110R00</t>
  </si>
  <si>
    <t>Hloubení nezapažených jam a zářezů do 50 m3, v hornině 4, hloubení strojně</t>
  </si>
  <si>
    <t xml:space="preserve">pro konstrukční vrstvy : </t>
  </si>
  <si>
    <t>zpevněné plochy : 155,96*0,2</t>
  </si>
  <si>
    <t>parkovací stání : 43,14*0,2</t>
  </si>
  <si>
    <t>pro dešťovou kanalizaci : (4,66+3,93+1,0+1,03+8,4+13,0+0,47+1,02+1,83+4,56)*0,4*(0,4+1,2)/2</t>
  </si>
  <si>
    <t>Odkaz na mn. položky pořadí 7 : 12,76800*0,2</t>
  </si>
  <si>
    <t>Odkaz na mn. položky pořadí 6 : 39,82000</t>
  </si>
  <si>
    <t>Odkaz na mn. položky pořadí 5 : 7,96400</t>
  </si>
  <si>
    <t>Odkaz na mn. položky pořadí 7 : 12,76800</t>
  </si>
  <si>
    <t>Odkaz na mn. položky pořadí 8 : 2,55360</t>
  </si>
  <si>
    <t>Odkaz na mn. položky pořadí 11 : 7,79899*-1</t>
  </si>
  <si>
    <t>dalších 19 km : 55,30661*19</t>
  </si>
  <si>
    <t>pro dešťovou kanalizaci : (4,66+3,93+1,0+1,03+8,4+13,0+0,47+1,02+1,83+4,56)*0,4*(0,8/2)</t>
  </si>
  <si>
    <t>zásyp zatravňovací dlažby : 43,14*0,08*0,41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</si>
  <si>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</si>
  <si>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</si>
  <si>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</si>
  <si>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dešťová kanalizace : (4,66+3,93+1,0+1,03+8,4+13,0+0,47+1,02+1,83+4,56)*0,4*0,4</t>
  </si>
  <si>
    <t>175101109R00</t>
  </si>
  <si>
    <t xml:space="preserve">Obsyp potrubí příplatek za prohození sypaniny </t>
  </si>
  <si>
    <t>Odkaz na mn. položky pořadí 12 : 6,38400</t>
  </si>
  <si>
    <t>180402112R00</t>
  </si>
  <si>
    <t>Založení trávníku parkový trávník, výsevem, na svahu přes 1:5 do 1:2</t>
  </si>
  <si>
    <t>823-1</t>
  </si>
  <si>
    <t>na půdě předem připravené s pokosením, naložením, odvozem odpadu do 20 km a se složením,</t>
  </si>
  <si>
    <t>zatravěná plocha v pruhu 1,0 m podél zpev. ploch : (11,24+5,78+8,55+2,2+4,87)*1,0</t>
  </si>
  <si>
    <t>181101102R00</t>
  </si>
  <si>
    <t>Úprava pláně v zářezech v hornině 1 až 4, se zhutněním</t>
  </si>
  <si>
    <t>vyrovnáním výškových rozdílů, ploch vodorovných a ploch do sklonu 1 : 5.</t>
  </si>
  <si>
    <t>zpevněné plochy : 155,96</t>
  </si>
  <si>
    <t>parkovací stání : 43,14</t>
  </si>
  <si>
    <t>okapový chodník : 10,5</t>
  </si>
  <si>
    <t>00572400R</t>
  </si>
  <si>
    <t>směs travní parková, pro běžnou zátěž</t>
  </si>
  <si>
    <t xml:space="preserve">(2,5kg na 100m2) : </t>
  </si>
  <si>
    <t>nově zatravěná plocha : (11,24+5,78+8,55+2,2+4,87)*1,0*2,5/100</t>
  </si>
  <si>
    <t>564651111R00</t>
  </si>
  <si>
    <t>Podklad z kameniva hrubého drceného vel. 63-125 mm tloušťka po zhutnění 150 mm</t>
  </si>
  <si>
    <t>s rozprostřením a zhutněním</t>
  </si>
  <si>
    <t>564841112RT4</t>
  </si>
  <si>
    <t>Podklad ze štěrkodrti s rozprostřením a zhutněním frakce 0-63 mm, tloušťka po zhutnění 130 mm</t>
  </si>
  <si>
    <t xml:space="preserve">zpevněné plochy : </t>
  </si>
  <si>
    <t xml:space="preserve">parkovací stání : </t>
  </si>
  <si>
    <t>Odkaz na mn. položky pořadí 18 : 199,10000</t>
  </si>
  <si>
    <t>564851111RT4</t>
  </si>
  <si>
    <t>Podklad ze štěrkodrti s rozprostřením a zhutněním frakce 0-63 mm, tloušťka po zhutnění 150 mm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</si>
  <si>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</si>
  <si>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</si>
  <si>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</si>
  <si>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596291113R00</t>
  </si>
  <si>
    <t>Řezání zámkové dlažby tloušťky 80 mm</t>
  </si>
  <si>
    <t>zpevněné plochy : 3,52+1,84+6,25+5,78+5,7+13,13+1,27+3,37+2,2+4,87+2,2</t>
  </si>
  <si>
    <t>11,04+4,525+3,91+4,4+2*(0,6+1,1+1,515+1,53+0,32)</t>
  </si>
  <si>
    <t>parkovací stání : 2*(8,55+5,0)</t>
  </si>
  <si>
    <t>596811111RT4</t>
  </si>
  <si>
    <t>Kladení dlažby z betonových nebo kameninových dlaždic včetně dodávky dlaždic betonových, rozměru 50/50 mm, tloušťky 50 mm, do lože z kameniva těženého</t>
  </si>
  <si>
    <t>komunikací pro pěší do velikosti dlaždic 0,25 m2 s provedením lože do tl. 30 mm, s vyplněním spár a se smetením přebytečného materiálu na vzdálenost do 3 m</t>
  </si>
  <si>
    <t>596921111R00</t>
  </si>
  <si>
    <t>Kladení vegetačních tvárnic betonových, plocha do 50 m2</t>
  </si>
  <si>
    <t>zřízení podkladního lože, položení tvárnic.</t>
  </si>
  <si>
    <t>597091132RS1</t>
  </si>
  <si>
    <t>Odvodňovací liniový systém - žlaby z polymerbetonu, bez ochranné hrany, š.100 mm výtokové čelo s PVC DN 100, -, -,  , pro výšku 130-300 mm</t>
  </si>
  <si>
    <t>výtokové : 1</t>
  </si>
  <si>
    <t>plné : 1</t>
  </si>
  <si>
    <t>597091153RU1</t>
  </si>
  <si>
    <t>Odvodňovací liniový systém - žlaby z polymerbetonu, bez ochranné hrany, š.100 mm krycí rošt můstkový, grafitová tvárná litina, délky 500 mm, šířky 127 mm, zatížení C 250, -</t>
  </si>
  <si>
    <t>3,0/0,5</t>
  </si>
  <si>
    <t>597101112RT1</t>
  </si>
  <si>
    <t>Montáž odvodňovacího žlabu z polymerbetonu včetně betonového lože C 12/15, zatížení B 125 kN</t>
  </si>
  <si>
    <t>3,0</t>
  </si>
  <si>
    <t>592271001R</t>
  </si>
  <si>
    <t>Žlab odvodňovací polymerbetonový bez krytu; s odtokem ve dně; DN = 110; zatížení: C 250; l = 500 mm; b = 130 mm; h = 130 mm; bez ochranné hrany</t>
  </si>
  <si>
    <t>59227101R</t>
  </si>
  <si>
    <t>Žlab odvodňovací polymerbetonový bez krytu; zatížení: C 250; dl = 1 000 mm; š = 130 mm; v = 130 mm; v2 = 135 mm; bez ochranné hrany</t>
  </si>
  <si>
    <t>59227102R</t>
  </si>
  <si>
    <t>Žlab odvodňovací polymerbetonový bez krytu; zatížení: C 250; dl = 1 000 mm; š = 130 mm; v = 135 mm; v2 = 140 mm; bez ochranné hrany</t>
  </si>
  <si>
    <t>59227103R</t>
  </si>
  <si>
    <t>Žlab odvodňovací polymerbetonový bez krytu; zatížení: C 250; dl = 1 000 mm; š = 130 mm; v = 140 mm; v2 = 145 mm; bez ochranné hrany</t>
  </si>
  <si>
    <t>592451170R</t>
  </si>
  <si>
    <t>dlažba betonová dvouvrstvá; obdélník; šedá; l = 200 mm; š = 100 mm; tl. 80,0 mm</t>
  </si>
  <si>
    <t xml:space="preserve">včetně prořezu 15 % : </t>
  </si>
  <si>
    <t>Odkaz na mn. položky pořadí 21 : 155,96000*1,15</t>
  </si>
  <si>
    <t>59248302R</t>
  </si>
  <si>
    <t>Dlažba betonová zatravňovací 600x400x80 mm, šedá</t>
  </si>
  <si>
    <t xml:space="preserve">spotřeba 4,17 ks/m2 : </t>
  </si>
  <si>
    <t>Odkaz na mn. položky pořadí 24 : 43,14000*4,17</t>
  </si>
  <si>
    <t>prořez 15 % : 179,8938*0,15</t>
  </si>
  <si>
    <t>871313121R00</t>
  </si>
  <si>
    <t>Montáž potrubí z trub z plastů těsněných gumovým kroužkem  DN 150 mm</t>
  </si>
  <si>
    <t>827-1</t>
  </si>
  <si>
    <t>v otevřeném výkopu ve sklonu do 20 %,</t>
  </si>
  <si>
    <t xml:space="preserve">dešťová kanalizace : </t>
  </si>
  <si>
    <t>DN110 : 4,66+3,93+1,0+1,03+0,47+1,02+1,83+4,56</t>
  </si>
  <si>
    <t>DN125 : 8,4+13,0</t>
  </si>
  <si>
    <t>286111010R</t>
  </si>
  <si>
    <t>Trubka plastová kanalizační materiál: PVC-U; skladba: pěnová střední vrstva; povrch: hladký; DN = 100; de = 110,0 mm; tl. stěny = 3,2 mm; SN 4</t>
  </si>
  <si>
    <t>286111012R</t>
  </si>
  <si>
    <t>Trubka plastová kanalizační materiál: PVC-U; skladba: pěnová střední vrstva; povrch: hladký; DN = 125; de = 125,0 mm; tl. stěny = 3,2 mm; SN 4</t>
  </si>
  <si>
    <t>28651652.AR</t>
  </si>
  <si>
    <t>Koleno plastové pro venkovní kanalizaci typ: jednoznačné; spoj: hrdlový; potrubí: jednovrstvé; materiál: PVC-U; povrch: hladký; úhel = 45,0 °; DN = 100; SDR 41,0; SN 8</t>
  </si>
  <si>
    <t>16</t>
  </si>
  <si>
    <t>28651657.AR</t>
  </si>
  <si>
    <t>Koleno plastové pro venkovní kanalizaci typ: jednoznačné; spoj: hrdlový; potrubí: jednovrstvé; materiál: PVC-U; povrch: hladký; úhel = 45,0 °; DN = 125; SDR 41,0; SN 8</t>
  </si>
  <si>
    <t>28651690.AR</t>
  </si>
  <si>
    <t>Spojka plastová kanalizační typ: redukovaná excentrická; materiál: PVC-U; DN = 125; DN2 = 100; těsnění: elastomerní</t>
  </si>
  <si>
    <t>28651700.AR</t>
  </si>
  <si>
    <t>Odbočka plastová kanalizační typ: jednoduchá, jednoznačná; materiál: PVC-U; úhel = 45,0 °; DN = 100; těsnění: elastomerní</t>
  </si>
  <si>
    <t>28651701.AR</t>
  </si>
  <si>
    <t>Odbočka plastová kanalizační typ: jednoduchá, redukovaná; materiál: PVC-U; úhel = 45,0 °; DN = 125; DN3 = 100; těsnění: elastomerní</t>
  </si>
  <si>
    <t>4</t>
  </si>
  <si>
    <t>916561111RT7</t>
  </si>
  <si>
    <t>Osazení záhonového obrubníku betonového včetně dodávky obrubníků  1000/50/200 mm, do lože z betonu prostého C 12/15, s boční opěrou z betonu prostého</t>
  </si>
  <si>
    <t>se zřízením lože z betonu prostého C 12/15 tl. 80-100 mm</t>
  </si>
  <si>
    <t>u okapového chodníku : 11,24+1,0</t>
  </si>
  <si>
    <t>917862111RT5</t>
  </si>
  <si>
    <t>Osazení silničního nebo chodníkového obrubníku včetně dodávky betonovéího obrubníku  1000/100/250 mm, stojatého, s boční opěrou z betonu prostého, do lože z betonu prostého C 12/15</t>
  </si>
  <si>
    <t>S dodáním hmot pro lože tl. 80-100 mm.</t>
  </si>
  <si>
    <t>u zpevněných ploch : 1,715+1,0+5,78+3,91+4,525+11,04+7,0+4,87</t>
  </si>
  <si>
    <t>u parkovacích stání : 5,0+8,55</t>
  </si>
  <si>
    <t>998223011R00</t>
  </si>
  <si>
    <t>Přesun hmot pozemních komunikací, kryt dlážděný jakékoliv délky objektu</t>
  </si>
  <si>
    <t>vodorovně do 200 m</t>
  </si>
  <si>
    <t>721140806R00</t>
  </si>
  <si>
    <t>Demontáž potrubí z litinových trub přes DN 100 do DN 200</t>
  </si>
  <si>
    <t>odpadního nebo dešťového,</t>
  </si>
  <si>
    <t>dešťová kanalizace (odborný odhad) : 35,0</t>
  </si>
  <si>
    <t>721210831R00</t>
  </si>
  <si>
    <t xml:space="preserve">Demontáž vpusti dvorní s obetonávkou,  </t>
  </si>
  <si>
    <t>721211520RT2</t>
  </si>
  <si>
    <t>Vpusti dvorní průměr 110 mm, vodorovný odtok, s plastovým rámem 240 x 240 mm, litinovou mříží a odkalovacím košem, suchá klapka proti pronikání zápachu a vyhřívací sada 36W/230V, včetně dodávky materiálu</t>
  </si>
  <si>
    <t>včetně betonového lože</t>
  </si>
  <si>
    <t>721242110RT2</t>
  </si>
  <si>
    <t>Lapač střešních splavenin D 125 mm, s otáč.kul.kloubem na odtoku, s košem , se suchou a nezámr.klapkou,čistícím víčkem a vylam.těs. kroužky pro připoj.potrub.svodů D 75, 90, 100 a 110 mm, včetně dodávky materiálu</t>
  </si>
  <si>
    <t>721242803R00</t>
  </si>
  <si>
    <t>Demontáž lapačů střešních splavenin DN 100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</si>
  <si>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</si>
  <si>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</si>
  <si>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</si>
  <si>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111201101R00</t>
  </si>
  <si>
    <t>Odstranění křovin a stromů o průměru do 10 cm při celkové ploše do 1 000 m2</t>
  </si>
  <si>
    <t>s odstraněním kořenů a s případným nutným odklizením křovin a stromů na hromady na vzdálenost do 50 m nebo s naložením na dopravní prostředek, do sklonu terénu 1 : 5,</t>
  </si>
  <si>
    <t>cihelné oplocení : (0,6+1,1+1,515+0,32+1,315+0,6+13,66+1,95)*(0,15+1,75+0,1)</t>
  </si>
  <si>
    <t>do ulice : (11,32+2,75)*0,4*0,9</t>
  </si>
  <si>
    <t>Odkaz na mn. položky pořadí 2 : 5,06520*0,2</t>
  </si>
  <si>
    <t>133110005R00</t>
  </si>
  <si>
    <t>Vrtání šachet pro plotové sloupky hornina třídy 1-4,  , hloubka 500 mm, strojně</t>
  </si>
  <si>
    <t>k sousednímu pozemku : 16</t>
  </si>
  <si>
    <t>přípočet za hl. 900 mm : 16</t>
  </si>
  <si>
    <t xml:space="preserve">do ulice : </t>
  </si>
  <si>
    <t>Odkaz na mn. položky pořadí 2 : 5,06520</t>
  </si>
  <si>
    <t>Odkaz na mn. položky pořadí 3 : 1,01304</t>
  </si>
  <si>
    <t>k sousednímu pozemku : 16*pi*0,125*0,125*0,9</t>
  </si>
  <si>
    <t>dalších 19 km : 6,7851*19</t>
  </si>
  <si>
    <t>162301501R00</t>
  </si>
  <si>
    <t>Vodorovné přemístění křovin nma vzdálenost do 5 000 m</t>
  </si>
  <si>
    <t>o průměru kmene do 10 cm na vzdálenost, složení z dopravního porstředku.</t>
  </si>
  <si>
    <t>Odkaz na mn. položky pořadí 1 : 42,12000</t>
  </si>
  <si>
    <t>274313511R00</t>
  </si>
  <si>
    <t>Beton základových pasů prostý třídy C 12/15</t>
  </si>
  <si>
    <t>Včetně dodávky a uložení betonu a kamene.</t>
  </si>
  <si>
    <t>275313611R00</t>
  </si>
  <si>
    <t>Beton základových patek prostý třídy C 16/20</t>
  </si>
  <si>
    <t>pro sloupky oplocení : 16*pi*0,125*0,125*0,9</t>
  </si>
  <si>
    <t>318110011RT8</t>
  </si>
  <si>
    <t>Podhrabové desky osazení s dodávkou podhrabové desky a držáků, deska 2450 x 200 x 50 mm, držák bez zámku oboustranný Zn na sloupek 48 mm a 60 mm / 200 mm</t>
  </si>
  <si>
    <t>k sousednímu pozemku : 15</t>
  </si>
  <si>
    <t>338171123R00</t>
  </si>
  <si>
    <t xml:space="preserve">Osazování sloupků a vzpěr plotových ocelových výšky do 2,60 m, do předem vrtaných šachet </t>
  </si>
  <si>
    <t>trubkových nebo profilovaných</t>
  </si>
  <si>
    <t>338171122R00</t>
  </si>
  <si>
    <t>Osazování sloupků a vzpěr plotových ocelových výšky do 2,60 m, se zabetonováním do 0,5 m3 do předem připravených jamek betonem C 25/30</t>
  </si>
  <si>
    <t>do ulice : 8</t>
  </si>
  <si>
    <t>345231121RT1</t>
  </si>
  <si>
    <t>Zdivo plotové z tvárnic betonových dvoustranně štípané tlušťky 190 mm</t>
  </si>
  <si>
    <t>kladené na sucho, s dodávkou tvárnic s příslušným podílem průběžných, sloupkových a koncových, betonářské výztuže a betonové zálivky</t>
  </si>
  <si>
    <t>do ulice : (11,32+2,75)*0,4</t>
  </si>
  <si>
    <t>345232121RT1</t>
  </si>
  <si>
    <t>Stříška na zdivo plotové ze zákrytových desek, délky 800 mm, šířky 300 mm, tloušťky 80 mm</t>
  </si>
  <si>
    <t>s dodávkou zákrytových desek</t>
  </si>
  <si>
    <t>do ulice : 11,32+2,75</t>
  </si>
  <si>
    <t>622904121R00</t>
  </si>
  <si>
    <t xml:space="preserve">Očištění fasád ruční čištění ocelovým kartáčem,  </t>
  </si>
  <si>
    <t xml:space="preserve">včetně proškrábnutí spár : </t>
  </si>
  <si>
    <t>cihelné oplocení z obou stran : 2*(0,6+1,1+1,515+0,32+1,315+0,6+13,66+1,95)*(0,15+1,75+0,1)</t>
  </si>
  <si>
    <t>627452111R00</t>
  </si>
  <si>
    <t>Spárování maltou cementovou zapuštěné rovné  zdí z cihel, cementovou maltou</t>
  </si>
  <si>
    <t>cihelné oplocení z obou stran : 2*(0,6+1,1+1,515+0,32+1,315+0,6+13,66+1,95)*(1,75+0,1)</t>
  </si>
  <si>
    <t>961044111R00</t>
  </si>
  <si>
    <t>Bourání základů z betonu prostého</t>
  </si>
  <si>
    <t>nebo vybourání otvorů průřezové plochy přes 4 m2 v základech,</t>
  </si>
  <si>
    <t>do ulice : 11,34*0,25*0,5</t>
  </si>
  <si>
    <t>k sousednímu pozemku : 10*(pi*0,125*0,125)*0,7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</si>
  <si>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</si>
  <si>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</si>
  <si>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</si>
  <si>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do ulice : 11,34*0,25*0,4</t>
  </si>
  <si>
    <t>976011211R00</t>
  </si>
  <si>
    <t>Demontáž prefabrikovaných plotových desek betonových</t>
  </si>
  <si>
    <t>do ulice : 2</t>
  </si>
  <si>
    <t>k sousednímu pozemku : 10</t>
  </si>
  <si>
    <t>767914120R00</t>
  </si>
  <si>
    <t>Montáž oplocení z pletiva rámového na ocelové sloupky, o výšce přes 1,0 do 1,5 m</t>
  </si>
  <si>
    <t>800-767</t>
  </si>
  <si>
    <t>do ulice : 11,24+1,75+1,0</t>
  </si>
  <si>
    <t>k sousednímu pozemku : 24,475+4,63</t>
  </si>
  <si>
    <t>767911821R00</t>
  </si>
  <si>
    <t>Demontáž oplocení demontáž pletiva, výšky do 1,6 m</t>
  </si>
  <si>
    <t>767914830R00</t>
  </si>
  <si>
    <t>Demontáž oplocení demontáž rámového oplocení, výšky do 2,0 m</t>
  </si>
  <si>
    <t>Zkrácení plotových sloupků dle PD, ocel. profilu 60/40 mm, vč. opotřebení řezného kotouče</t>
  </si>
  <si>
    <t>767-002</t>
  </si>
  <si>
    <t>Řezání plotových panelů dle PD, vč. opotřebení řezného kotouče</t>
  </si>
  <si>
    <t>do ulice : 3</t>
  </si>
  <si>
    <t>k sousednímu pozemku : 7</t>
  </si>
  <si>
    <t>55342381R</t>
  </si>
  <si>
    <t>objímka průběžná/rohová; materiál ocel; povrch pozink + PE nástřik</t>
  </si>
  <si>
    <t>do ulice : 2*6</t>
  </si>
  <si>
    <t>k sousednímu pozemku : 3*14</t>
  </si>
  <si>
    <t>55342383R</t>
  </si>
  <si>
    <t>objímka koncová; materiál ocel; povrch pozink + PE nástřik</t>
  </si>
  <si>
    <t>do ulice : 2*2</t>
  </si>
  <si>
    <t>k sousednímu pozemku : 3*2</t>
  </si>
  <si>
    <t>553423861R</t>
  </si>
  <si>
    <t>sloupek plotový ocel; tl. stěny 1,50 mm; pro plot z drátěných panelů; l = 1 700,0 mm; povrch pozink + PE nástřik; příslušenství plastová čepička</t>
  </si>
  <si>
    <t>553423862R</t>
  </si>
  <si>
    <t>sloupek plotový ocel; tl. stěny 1,50 mm; pro plot z drátěných panelů; l = 2 000,0 mm; povrch pozink + PE nástřik; příslušenství plastová čepička</t>
  </si>
  <si>
    <t>553424530R</t>
  </si>
  <si>
    <t>panel plotový ocel. drát; d 1 = 4,0 mm; d 2 = 4,0 mm; oka 50 x 200 mm; s prolisem; h = 103,0 cm; l = 250,0 cm; povrch pozink + PE nástřik</t>
  </si>
  <si>
    <t>do ulice : 7</t>
  </si>
  <si>
    <t>553424531R</t>
  </si>
  <si>
    <t>panel plotový ocel. drát; d 1 = 4,0 mm; d 2 = 4,0 mm; oka 50 x 200 mm; s prolisem; h = 123,0 cm; l = 250,0 cm; povrch pozink + PE nástřik</t>
  </si>
  <si>
    <t>998767201R00</t>
  </si>
  <si>
    <t>Přesun hmot pro kovové stavební doplňk. konstrukce v objektech výšky do 6 m</t>
  </si>
  <si>
    <t>přední brána a branka vč. sloupků : (0,1+1,15+0,1+2,85+0,1)*1,6</t>
  </si>
  <si>
    <t>zadní branky : (1,1+1,53)*2,0</t>
  </si>
  <si>
    <t>783225100R00</t>
  </si>
  <si>
    <t xml:space="preserve">Nátěry kov.stavebních doplňk.konstrukcí syntetické dvojnásobné + 1x email,  </t>
  </si>
  <si>
    <t>včetně pomocného lešení.</t>
  </si>
  <si>
    <t>Odkaz na mn. položky pořadí 34 : 12,14000</t>
  </si>
  <si>
    <t>783897131R00</t>
  </si>
  <si>
    <t>Nátěr betonových povrchů vodoodpudivý na siloxanové bázi, pro exteriér, dvojnásobný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</si>
</sst>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QjpFTEN5zIdS0bmX3CNrjS9BHqW34AJnGjb2HQNYF2yMBsf9sJLuh/8DUbTfJUYWgg7bcZFH2DuKs5vdWvpSMw==" saltValue="4txCe0zTvxNzPscRNm+Da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3"/>
  <sheetViews>
    <sheetView showGridLines="0" topLeftCell="B24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5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5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SUMIF(F65:F99,A16,I65:I99)+SUMIF(F65:F99,"PSU",I65:I99)</f>
        <v>0</v>
      </c>
      <c r="J16" s="85"/>
    </row>
    <row r="17" spans="1:10" ht="23.25" customHeight="1" x14ac:dyDescent="0.25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SUMIF(F65:F99,A17,I65:I99)</f>
        <v>0</v>
      </c>
      <c r="J17" s="85"/>
    </row>
    <row r="18" spans="1:10" ht="23.25" customHeight="1" x14ac:dyDescent="0.25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SUMIF(F65:F99,A18,I65:I99)</f>
        <v>0</v>
      </c>
      <c r="J18" s="85"/>
    </row>
    <row r="19" spans="1:10" ht="23.25" customHeight="1" x14ac:dyDescent="0.25">
      <c r="A19" s="194" t="s">
        <v>137</v>
      </c>
      <c r="B19" s="38" t="s">
        <v>27</v>
      </c>
      <c r="C19" s="62"/>
      <c r="D19" s="63"/>
      <c r="E19" s="83"/>
      <c r="F19" s="84"/>
      <c r="G19" s="83"/>
      <c r="H19" s="84"/>
      <c r="I19" s="83">
        <f>SUMIF(F65:F99,A19,I65:I99)</f>
        <v>0</v>
      </c>
      <c r="J19" s="85"/>
    </row>
    <row r="20" spans="1:10" ht="23.25" customHeight="1" x14ac:dyDescent="0.25">
      <c r="A20" s="194" t="s">
        <v>138</v>
      </c>
      <c r="B20" s="38" t="s">
        <v>28</v>
      </c>
      <c r="C20" s="62"/>
      <c r="D20" s="63"/>
      <c r="E20" s="83"/>
      <c r="F20" s="84"/>
      <c r="G20" s="83"/>
      <c r="H20" s="84"/>
      <c r="I20" s="83">
        <f>SUMIF(F65:F99,A20,I65:I99)</f>
        <v>0</v>
      </c>
      <c r="J20" s="85"/>
    </row>
    <row r="21" spans="1:10" ht="23.25" customHeight="1" x14ac:dyDescent="0.25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57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5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45</v>
      </c>
      <c r="C39" s="145"/>
      <c r="D39" s="145"/>
      <c r="E39" s="145"/>
      <c r="F39" s="146">
        <f>'SO 00 01 Naklady'!AE31+'SO 01 01 Pol'!AE1094+'SO 02 01 Pol'!AE192+'SO 03 01 Pol'!AE133</f>
        <v>0</v>
      </c>
      <c r="G39" s="147">
        <f>'SO 00 01 Naklady'!AF31+'SO 01 01 Pol'!AF1094+'SO 02 01 Pol'!AF192+'SO 03 01 Pol'!AF133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5">
      <c r="A40" s="134">
        <v>2</v>
      </c>
      <c r="B40" s="150"/>
      <c r="C40" s="151" t="s">
        <v>46</v>
      </c>
      <c r="D40" s="151"/>
      <c r="E40" s="151"/>
      <c r="F40" s="152">
        <f>'SO 00 01 Naklady'!AE31</f>
        <v>0</v>
      </c>
      <c r="G40" s="153">
        <f>'SO 00 01 Naklady'!AF31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5">
      <c r="A41" s="134">
        <v>3</v>
      </c>
      <c r="B41" s="155" t="s">
        <v>47</v>
      </c>
      <c r="C41" s="145" t="s">
        <v>46</v>
      </c>
      <c r="D41" s="145"/>
      <c r="E41" s="145"/>
      <c r="F41" s="156">
        <f>'SO 00 01 Naklady'!AE31</f>
        <v>0</v>
      </c>
      <c r="G41" s="148">
        <f>'SO 00 01 Naklady'!AF31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5">
      <c r="A42" s="134">
        <v>2</v>
      </c>
      <c r="B42" s="150"/>
      <c r="C42" s="151" t="s">
        <v>48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5">
      <c r="A43" s="134">
        <v>2</v>
      </c>
      <c r="B43" s="150" t="s">
        <v>49</v>
      </c>
      <c r="C43" s="151" t="s">
        <v>50</v>
      </c>
      <c r="D43" s="151"/>
      <c r="E43" s="151"/>
      <c r="F43" s="152">
        <f>'SO 01 01 Pol'!AE1094</f>
        <v>0</v>
      </c>
      <c r="G43" s="153">
        <f>'SO 01 01 Pol'!AF1094</f>
        <v>0</v>
      </c>
      <c r="H43" s="153">
        <f>(F43*SazbaDPH1/100)+(G43*SazbaDPH2/100)</f>
        <v>0</v>
      </c>
      <c r="I43" s="153">
        <f>F43+G43+H43</f>
        <v>0</v>
      </c>
      <c r="J43" s="154" t="str">
        <f>IF(_xlfn.SINGLE(CenaCelkemVypocet)=0,"",I43/_xlfn.SINGLE(CenaCelkemVypocet)*100)</f>
        <v/>
      </c>
    </row>
    <row r="44" spans="1:10" ht="25.5" customHeight="1" x14ac:dyDescent="0.25">
      <c r="A44" s="134">
        <v>3</v>
      </c>
      <c r="B44" s="155" t="s">
        <v>47</v>
      </c>
      <c r="C44" s="145" t="s">
        <v>51</v>
      </c>
      <c r="D44" s="145"/>
      <c r="E44" s="145"/>
      <c r="F44" s="156">
        <f>'SO 01 01 Pol'!AE1094</f>
        <v>0</v>
      </c>
      <c r="G44" s="148">
        <f>'SO 01 01 Pol'!AF1094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5">
      <c r="A45" s="134">
        <v>2</v>
      </c>
      <c r="B45" s="150" t="s">
        <v>52</v>
      </c>
      <c r="C45" s="151" t="s">
        <v>53</v>
      </c>
      <c r="D45" s="151"/>
      <c r="E45" s="151"/>
      <c r="F45" s="152">
        <f>'SO 02 01 Pol'!AE192</f>
        <v>0</v>
      </c>
      <c r="G45" s="153">
        <f>'SO 02 01 Pol'!AF192</f>
        <v>0</v>
      </c>
      <c r="H45" s="153">
        <f>(F45*SazbaDPH1/100)+(G45*SazbaDPH2/100)</f>
        <v>0</v>
      </c>
      <c r="I45" s="153">
        <f>F45+G45+H45</f>
        <v>0</v>
      </c>
      <c r="J45" s="154" t="str">
        <f>IF(_xlfn.SINGLE(CenaCelkemVypocet)=0,"",I45/_xlfn.SINGLE(CenaCelkemVypocet)*100)</f>
        <v/>
      </c>
    </row>
    <row r="46" spans="1:10" ht="25.5" customHeight="1" x14ac:dyDescent="0.25">
      <c r="A46" s="134">
        <v>3</v>
      </c>
      <c r="B46" s="155" t="s">
        <v>47</v>
      </c>
      <c r="C46" s="145" t="s">
        <v>51</v>
      </c>
      <c r="D46" s="145"/>
      <c r="E46" s="145"/>
      <c r="F46" s="156">
        <f>'SO 02 01 Pol'!AE192</f>
        <v>0</v>
      </c>
      <c r="G46" s="148">
        <f>'SO 02 01 Pol'!AF192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5">
      <c r="A47" s="134">
        <v>2</v>
      </c>
      <c r="B47" s="150" t="s">
        <v>54</v>
      </c>
      <c r="C47" s="151" t="s">
        <v>55</v>
      </c>
      <c r="D47" s="151"/>
      <c r="E47" s="151"/>
      <c r="F47" s="152">
        <f>'SO 03 01 Pol'!AE133</f>
        <v>0</v>
      </c>
      <c r="G47" s="153">
        <f>'SO 03 01 Pol'!AF133</f>
        <v>0</v>
      </c>
      <c r="H47" s="153">
        <f>(F47*SazbaDPH1/100)+(G47*SazbaDPH2/100)</f>
        <v>0</v>
      </c>
      <c r="I47" s="153">
        <f>F47+G47+H47</f>
        <v>0</v>
      </c>
      <c r="J47" s="154" t="str">
        <f>IF(_xlfn.SINGLE(CenaCelkemVypocet)=0,"",I47/_xlfn.SINGLE(CenaCelkemVypocet)*100)</f>
        <v/>
      </c>
    </row>
    <row r="48" spans="1:10" ht="25.5" customHeight="1" x14ac:dyDescent="0.25">
      <c r="A48" s="134">
        <v>3</v>
      </c>
      <c r="B48" s="155" t="s">
        <v>47</v>
      </c>
      <c r="C48" s="145" t="s">
        <v>51</v>
      </c>
      <c r="D48" s="145"/>
      <c r="E48" s="145"/>
      <c r="F48" s="156">
        <f>'SO 03 01 Pol'!AE133</f>
        <v>0</v>
      </c>
      <c r="G48" s="148">
        <f>'SO 03 01 Pol'!AF133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5">
      <c r="A49" s="134"/>
      <c r="B49" s="157" t="s">
        <v>56</v>
      </c>
      <c r="C49" s="158"/>
      <c r="D49" s="158"/>
      <c r="E49" s="159"/>
      <c r="F49" s="160">
        <f>SUMIF(A39:A48,"=1",F39:F48)</f>
        <v>0</v>
      </c>
      <c r="G49" s="161">
        <f>SUMIF(A39:A48,"=1",G39:G48)</f>
        <v>0</v>
      </c>
      <c r="H49" s="161">
        <f>SUMIF(A39:A48,"=1",H39:H48)</f>
        <v>0</v>
      </c>
      <c r="I49" s="161">
        <f>SUMIF(A39:A48,"=1",I39:I48)</f>
        <v>0</v>
      </c>
      <c r="J49" s="162">
        <f>SUMIF(A39:A48,"=1",J39:J48)</f>
        <v>0</v>
      </c>
    </row>
    <row r="51" spans="1:10" x14ac:dyDescent="0.25">
      <c r="A51" t="s">
        <v>58</v>
      </c>
      <c r="B51" t="s">
        <v>59</v>
      </c>
    </row>
    <row r="52" spans="1:10" x14ac:dyDescent="0.25">
      <c r="A52" t="s">
        <v>60</v>
      </c>
      <c r="B52" t="s">
        <v>61</v>
      </c>
    </row>
    <row r="53" spans="1:10" x14ac:dyDescent="0.25">
      <c r="A53" t="s">
        <v>62</v>
      </c>
      <c r="B53" t="s">
        <v>63</v>
      </c>
    </row>
    <row r="54" spans="1:10" x14ac:dyDescent="0.25">
      <c r="A54" t="s">
        <v>60</v>
      </c>
      <c r="B54" t="s">
        <v>64</v>
      </c>
    </row>
    <row r="55" spans="1:10" x14ac:dyDescent="0.25">
      <c r="A55" t="s">
        <v>62</v>
      </c>
      <c r="B55" t="s">
        <v>65</v>
      </c>
    </row>
    <row r="56" spans="1:10" x14ac:dyDescent="0.25">
      <c r="A56" t="s">
        <v>60</v>
      </c>
      <c r="B56" t="s">
        <v>66</v>
      </c>
    </row>
    <row r="57" spans="1:10" x14ac:dyDescent="0.25">
      <c r="A57" t="s">
        <v>62</v>
      </c>
      <c r="B57" t="s">
        <v>65</v>
      </c>
    </row>
    <row r="58" spans="1:10" x14ac:dyDescent="0.25">
      <c r="A58" t="s">
        <v>60</v>
      </c>
      <c r="B58" t="s">
        <v>67</v>
      </c>
    </row>
    <row r="59" spans="1:10" x14ac:dyDescent="0.25">
      <c r="A59" t="s">
        <v>62</v>
      </c>
      <c r="B59" t="s">
        <v>65</v>
      </c>
    </row>
    <row r="62" spans="1:10" ht="15.6" x14ac:dyDescent="0.3">
      <c r="B62" s="173" t="s">
        <v>68</v>
      </c>
    </row>
    <row r="64" spans="1:10" ht="25.5" customHeight="1" x14ac:dyDescent="0.25">
      <c r="A64" s="175"/>
      <c r="B64" s="178" t="s">
        <v>17</v>
      </c>
      <c r="C64" s="178" t="s">
        <v>5</v>
      </c>
      <c r="D64" s="179"/>
      <c r="E64" s="179"/>
      <c r="F64" s="180" t="s">
        <v>69</v>
      </c>
      <c r="G64" s="180"/>
      <c r="H64" s="180"/>
      <c r="I64" s="180" t="s">
        <v>29</v>
      </c>
      <c r="J64" s="180" t="s">
        <v>0</v>
      </c>
    </row>
    <row r="65" spans="1:10" ht="36.75" customHeight="1" x14ac:dyDescent="0.25">
      <c r="A65" s="176"/>
      <c r="B65" s="181" t="s">
        <v>70</v>
      </c>
      <c r="C65" s="182" t="s">
        <v>71</v>
      </c>
      <c r="D65" s="183"/>
      <c r="E65" s="183"/>
      <c r="F65" s="190" t="s">
        <v>24</v>
      </c>
      <c r="G65" s="191"/>
      <c r="H65" s="191"/>
      <c r="I65" s="191">
        <f>'SO 01 01 Pol'!G8+'SO 02 01 Pol'!G8+'SO 03 01 Pol'!G8</f>
        <v>0</v>
      </c>
      <c r="J65" s="187" t="str">
        <f>IF(I100=0,"",I65/I100*100)</f>
        <v/>
      </c>
    </row>
    <row r="66" spans="1:10" ht="36.75" customHeight="1" x14ac:dyDescent="0.25">
      <c r="A66" s="176"/>
      <c r="B66" s="181" t="s">
        <v>72</v>
      </c>
      <c r="C66" s="182" t="s">
        <v>73</v>
      </c>
      <c r="D66" s="183"/>
      <c r="E66" s="183"/>
      <c r="F66" s="190" t="s">
        <v>24</v>
      </c>
      <c r="G66" s="191"/>
      <c r="H66" s="191"/>
      <c r="I66" s="191">
        <f>'SO 01 01 Pol'!G52+'SO 03 01 Pol'!G48</f>
        <v>0</v>
      </c>
      <c r="J66" s="187" t="str">
        <f>IF(I100=0,"",I66/I100*100)</f>
        <v/>
      </c>
    </row>
    <row r="67" spans="1:10" ht="36.75" customHeight="1" x14ac:dyDescent="0.25">
      <c r="A67" s="176"/>
      <c r="B67" s="181" t="s">
        <v>74</v>
      </c>
      <c r="C67" s="182" t="s">
        <v>75</v>
      </c>
      <c r="D67" s="183"/>
      <c r="E67" s="183"/>
      <c r="F67" s="190" t="s">
        <v>24</v>
      </c>
      <c r="G67" s="191"/>
      <c r="H67" s="191"/>
      <c r="I67" s="191">
        <f>'SO 01 01 Pol'!G106+'SO 03 01 Pol'!G54</f>
        <v>0</v>
      </c>
      <c r="J67" s="187" t="str">
        <f>IF(I100=0,"",I67/I100*100)</f>
        <v/>
      </c>
    </row>
    <row r="68" spans="1:10" ht="36.75" customHeight="1" x14ac:dyDescent="0.25">
      <c r="A68" s="176"/>
      <c r="B68" s="181" t="s">
        <v>76</v>
      </c>
      <c r="C68" s="182" t="s">
        <v>77</v>
      </c>
      <c r="D68" s="183"/>
      <c r="E68" s="183"/>
      <c r="F68" s="190" t="s">
        <v>24</v>
      </c>
      <c r="G68" s="191"/>
      <c r="H68" s="191"/>
      <c r="I68" s="191">
        <f>'SO 02 01 Pol'!G92</f>
        <v>0</v>
      </c>
      <c r="J68" s="187" t="str">
        <f>IF(I100=0,"",I68/I100*100)</f>
        <v/>
      </c>
    </row>
    <row r="69" spans="1:10" ht="36.75" customHeight="1" x14ac:dyDescent="0.25">
      <c r="A69" s="176"/>
      <c r="B69" s="181" t="s">
        <v>78</v>
      </c>
      <c r="C69" s="182" t="s">
        <v>79</v>
      </c>
      <c r="D69" s="183"/>
      <c r="E69" s="183"/>
      <c r="F69" s="190" t="s">
        <v>24</v>
      </c>
      <c r="G69" s="191"/>
      <c r="H69" s="191"/>
      <c r="I69" s="191">
        <f>'SO 01 01 Pol'!G186</f>
        <v>0</v>
      </c>
      <c r="J69" s="187" t="str">
        <f>IF(I100=0,"",I69/I100*100)</f>
        <v/>
      </c>
    </row>
    <row r="70" spans="1:10" ht="36.75" customHeight="1" x14ac:dyDescent="0.25">
      <c r="A70" s="176"/>
      <c r="B70" s="181" t="s">
        <v>80</v>
      </c>
      <c r="C70" s="182" t="s">
        <v>81</v>
      </c>
      <c r="D70" s="183"/>
      <c r="E70" s="183"/>
      <c r="F70" s="190" t="s">
        <v>24</v>
      </c>
      <c r="G70" s="191"/>
      <c r="H70" s="191"/>
      <c r="I70" s="191">
        <f>'SO 01 01 Pol'!G404+'SO 03 01 Pol'!G69</f>
        <v>0</v>
      </c>
      <c r="J70" s="187" t="str">
        <f>IF(I100=0,"",I70/I100*100)</f>
        <v/>
      </c>
    </row>
    <row r="71" spans="1:10" ht="36.75" customHeight="1" x14ac:dyDescent="0.25">
      <c r="A71" s="176"/>
      <c r="B71" s="181" t="s">
        <v>82</v>
      </c>
      <c r="C71" s="182" t="s">
        <v>83</v>
      </c>
      <c r="D71" s="183"/>
      <c r="E71" s="183"/>
      <c r="F71" s="190" t="s">
        <v>24</v>
      </c>
      <c r="G71" s="191"/>
      <c r="H71" s="191"/>
      <c r="I71" s="191">
        <f>'SO 01 01 Pol'!G414</f>
        <v>0</v>
      </c>
      <c r="J71" s="187" t="str">
        <f>IF(I100=0,"",I71/I100*100)</f>
        <v/>
      </c>
    </row>
    <row r="72" spans="1:10" ht="36.75" customHeight="1" x14ac:dyDescent="0.25">
      <c r="A72" s="176"/>
      <c r="B72" s="181" t="s">
        <v>84</v>
      </c>
      <c r="C72" s="182" t="s">
        <v>85</v>
      </c>
      <c r="D72" s="183"/>
      <c r="E72" s="183"/>
      <c r="F72" s="190" t="s">
        <v>24</v>
      </c>
      <c r="G72" s="191"/>
      <c r="H72" s="191"/>
      <c r="I72" s="191">
        <f>'SO 01 01 Pol'!G487</f>
        <v>0</v>
      </c>
      <c r="J72" s="187" t="str">
        <f>IF(I100=0,"",I72/I100*100)</f>
        <v/>
      </c>
    </row>
    <row r="73" spans="1:10" ht="36.75" customHeight="1" x14ac:dyDescent="0.25">
      <c r="A73" s="176"/>
      <c r="B73" s="181" t="s">
        <v>86</v>
      </c>
      <c r="C73" s="182" t="s">
        <v>87</v>
      </c>
      <c r="D73" s="183"/>
      <c r="E73" s="183"/>
      <c r="F73" s="190" t="s">
        <v>24</v>
      </c>
      <c r="G73" s="191"/>
      <c r="H73" s="191"/>
      <c r="I73" s="191">
        <f>'SO 02 01 Pol'!G140</f>
        <v>0</v>
      </c>
      <c r="J73" s="187" t="str">
        <f>IF(I100=0,"",I73/I100*100)</f>
        <v/>
      </c>
    </row>
    <row r="74" spans="1:10" ht="36.75" customHeight="1" x14ac:dyDescent="0.25">
      <c r="A74" s="176"/>
      <c r="B74" s="181" t="s">
        <v>88</v>
      </c>
      <c r="C74" s="182" t="s">
        <v>89</v>
      </c>
      <c r="D74" s="183"/>
      <c r="E74" s="183"/>
      <c r="F74" s="190" t="s">
        <v>24</v>
      </c>
      <c r="G74" s="191"/>
      <c r="H74" s="191"/>
      <c r="I74" s="191">
        <f>'SO 02 01 Pol'!G160</f>
        <v>0</v>
      </c>
      <c r="J74" s="187" t="str">
        <f>IF(I100=0,"",I74/I100*100)</f>
        <v/>
      </c>
    </row>
    <row r="75" spans="1:10" ht="36.75" customHeight="1" x14ac:dyDescent="0.25">
      <c r="A75" s="176"/>
      <c r="B75" s="181" t="s">
        <v>90</v>
      </c>
      <c r="C75" s="182" t="s">
        <v>91</v>
      </c>
      <c r="D75" s="183"/>
      <c r="E75" s="183"/>
      <c r="F75" s="190" t="s">
        <v>24</v>
      </c>
      <c r="G75" s="191"/>
      <c r="H75" s="191"/>
      <c r="I75" s="191">
        <f>'SO 01 01 Pol'!G511</f>
        <v>0</v>
      </c>
      <c r="J75" s="187" t="str">
        <f>IF(I100=0,"",I75/I100*100)</f>
        <v/>
      </c>
    </row>
    <row r="76" spans="1:10" ht="36.75" customHeight="1" x14ac:dyDescent="0.25">
      <c r="A76" s="176"/>
      <c r="B76" s="181" t="s">
        <v>92</v>
      </c>
      <c r="C76" s="182" t="s">
        <v>93</v>
      </c>
      <c r="D76" s="183"/>
      <c r="E76" s="183"/>
      <c r="F76" s="190" t="s">
        <v>24</v>
      </c>
      <c r="G76" s="191"/>
      <c r="H76" s="191"/>
      <c r="I76" s="191">
        <f>'SO 01 01 Pol'!G514</f>
        <v>0</v>
      </c>
      <c r="J76" s="187" t="str">
        <f>IF(I100=0,"",I76/I100*100)</f>
        <v/>
      </c>
    </row>
    <row r="77" spans="1:10" ht="36.75" customHeight="1" x14ac:dyDescent="0.25">
      <c r="A77" s="176"/>
      <c r="B77" s="181" t="s">
        <v>94</v>
      </c>
      <c r="C77" s="182" t="s">
        <v>95</v>
      </c>
      <c r="D77" s="183"/>
      <c r="E77" s="183"/>
      <c r="F77" s="190" t="s">
        <v>24</v>
      </c>
      <c r="G77" s="191"/>
      <c r="H77" s="191"/>
      <c r="I77" s="191">
        <f>'SO 01 01 Pol'!G517+'SO 03 01 Pol'!G75</f>
        <v>0</v>
      </c>
      <c r="J77" s="187" t="str">
        <f>IF(I100=0,"",I77/I100*100)</f>
        <v/>
      </c>
    </row>
    <row r="78" spans="1:10" ht="36.75" customHeight="1" x14ac:dyDescent="0.25">
      <c r="A78" s="176"/>
      <c r="B78" s="181" t="s">
        <v>96</v>
      </c>
      <c r="C78" s="182" t="s">
        <v>97</v>
      </c>
      <c r="D78" s="183"/>
      <c r="E78" s="183"/>
      <c r="F78" s="190" t="s">
        <v>24</v>
      </c>
      <c r="G78" s="191"/>
      <c r="H78" s="191"/>
      <c r="I78" s="191">
        <f>'SO 01 01 Pol'!G625+'SO 02 01 Pol'!G168+'SO 03 01 Pol'!G86</f>
        <v>0</v>
      </c>
      <c r="J78" s="187" t="str">
        <f>IF(I100=0,"",I78/I100*100)</f>
        <v/>
      </c>
    </row>
    <row r="79" spans="1:10" ht="36.75" customHeight="1" x14ac:dyDescent="0.25">
      <c r="A79" s="176"/>
      <c r="B79" s="181" t="s">
        <v>98</v>
      </c>
      <c r="C79" s="182" t="s">
        <v>99</v>
      </c>
      <c r="D79" s="183"/>
      <c r="E79" s="183"/>
      <c r="F79" s="190" t="s">
        <v>25</v>
      </c>
      <c r="G79" s="191"/>
      <c r="H79" s="191"/>
      <c r="I79" s="191">
        <f>'SO 01 01 Pol'!G628</f>
        <v>0</v>
      </c>
      <c r="J79" s="187" t="str">
        <f>IF(I100=0,"",I79/I100*100)</f>
        <v/>
      </c>
    </row>
    <row r="80" spans="1:10" ht="36.75" customHeight="1" x14ac:dyDescent="0.25">
      <c r="A80" s="176"/>
      <c r="B80" s="181" t="s">
        <v>100</v>
      </c>
      <c r="C80" s="182" t="s">
        <v>101</v>
      </c>
      <c r="D80" s="183"/>
      <c r="E80" s="183"/>
      <c r="F80" s="190" t="s">
        <v>25</v>
      </c>
      <c r="G80" s="191"/>
      <c r="H80" s="191"/>
      <c r="I80" s="191">
        <f>'SO 01 01 Pol'!G725</f>
        <v>0</v>
      </c>
      <c r="J80" s="187" t="str">
        <f>IF(I100=0,"",I80/I100*100)</f>
        <v/>
      </c>
    </row>
    <row r="81" spans="1:10" ht="36.75" customHeight="1" x14ac:dyDescent="0.25">
      <c r="A81" s="176"/>
      <c r="B81" s="181" t="s">
        <v>102</v>
      </c>
      <c r="C81" s="182" t="s">
        <v>103</v>
      </c>
      <c r="D81" s="183"/>
      <c r="E81" s="183"/>
      <c r="F81" s="190" t="s">
        <v>25</v>
      </c>
      <c r="G81" s="191"/>
      <c r="H81" s="191"/>
      <c r="I81" s="191">
        <f>'SO 01 01 Pol'!G743+'SO 02 01 Pol'!G171</f>
        <v>0</v>
      </c>
      <c r="J81" s="187" t="str">
        <f>IF(I100=0,"",I81/I100*100)</f>
        <v/>
      </c>
    </row>
    <row r="82" spans="1:10" ht="36.75" customHeight="1" x14ac:dyDescent="0.25">
      <c r="A82" s="176"/>
      <c r="B82" s="181" t="s">
        <v>104</v>
      </c>
      <c r="C82" s="182" t="s">
        <v>105</v>
      </c>
      <c r="D82" s="183"/>
      <c r="E82" s="183"/>
      <c r="F82" s="190" t="s">
        <v>25</v>
      </c>
      <c r="G82" s="191"/>
      <c r="H82" s="191"/>
      <c r="I82" s="191">
        <f>'SO 01 01 Pol'!G756</f>
        <v>0</v>
      </c>
      <c r="J82" s="187" t="str">
        <f>IF(I100=0,"",I82/I100*100)</f>
        <v/>
      </c>
    </row>
    <row r="83" spans="1:10" ht="36.75" customHeight="1" x14ac:dyDescent="0.25">
      <c r="A83" s="176"/>
      <c r="B83" s="181" t="s">
        <v>106</v>
      </c>
      <c r="C83" s="182" t="s">
        <v>107</v>
      </c>
      <c r="D83" s="183"/>
      <c r="E83" s="183"/>
      <c r="F83" s="190" t="s">
        <v>25</v>
      </c>
      <c r="G83" s="191"/>
      <c r="H83" s="191"/>
      <c r="I83" s="191">
        <f>'SO 01 01 Pol'!G767</f>
        <v>0</v>
      </c>
      <c r="J83" s="187" t="str">
        <f>IF(I100=0,"",I83/I100*100)</f>
        <v/>
      </c>
    </row>
    <row r="84" spans="1:10" ht="36.75" customHeight="1" x14ac:dyDescent="0.25">
      <c r="A84" s="176"/>
      <c r="B84" s="181" t="s">
        <v>108</v>
      </c>
      <c r="C84" s="182" t="s">
        <v>109</v>
      </c>
      <c r="D84" s="183"/>
      <c r="E84" s="183"/>
      <c r="F84" s="190" t="s">
        <v>25</v>
      </c>
      <c r="G84" s="191"/>
      <c r="H84" s="191"/>
      <c r="I84" s="191">
        <f>'SO 01 01 Pol'!G803</f>
        <v>0</v>
      </c>
      <c r="J84" s="187" t="str">
        <f>IF(I100=0,"",I84/I100*100)</f>
        <v/>
      </c>
    </row>
    <row r="85" spans="1:10" ht="36.75" customHeight="1" x14ac:dyDescent="0.25">
      <c r="A85" s="176"/>
      <c r="B85" s="181" t="s">
        <v>110</v>
      </c>
      <c r="C85" s="182" t="s">
        <v>111</v>
      </c>
      <c r="D85" s="183"/>
      <c r="E85" s="183"/>
      <c r="F85" s="190" t="s">
        <v>25</v>
      </c>
      <c r="G85" s="191"/>
      <c r="H85" s="191"/>
      <c r="I85" s="191">
        <f>'SO 01 01 Pol'!G810</f>
        <v>0</v>
      </c>
      <c r="J85" s="187" t="str">
        <f>IF(I100=0,"",I85/I100*100)</f>
        <v/>
      </c>
    </row>
    <row r="86" spans="1:10" ht="36.75" customHeight="1" x14ac:dyDescent="0.25">
      <c r="A86" s="176"/>
      <c r="B86" s="181" t="s">
        <v>112</v>
      </c>
      <c r="C86" s="182" t="s">
        <v>113</v>
      </c>
      <c r="D86" s="183"/>
      <c r="E86" s="183"/>
      <c r="F86" s="190" t="s">
        <v>25</v>
      </c>
      <c r="G86" s="191"/>
      <c r="H86" s="191"/>
      <c r="I86" s="191">
        <f>'SO 01 01 Pol'!G813</f>
        <v>0</v>
      </c>
      <c r="J86" s="187" t="str">
        <f>IF(I100=0,"",I86/I100*100)</f>
        <v/>
      </c>
    </row>
    <row r="87" spans="1:10" ht="36.75" customHeight="1" x14ac:dyDescent="0.25">
      <c r="A87" s="176"/>
      <c r="B87" s="181" t="s">
        <v>114</v>
      </c>
      <c r="C87" s="182" t="s">
        <v>115</v>
      </c>
      <c r="D87" s="183"/>
      <c r="E87" s="183"/>
      <c r="F87" s="190" t="s">
        <v>25</v>
      </c>
      <c r="G87" s="191"/>
      <c r="H87" s="191"/>
      <c r="I87" s="191">
        <f>'SO 01 01 Pol'!G835</f>
        <v>0</v>
      </c>
      <c r="J87" s="187" t="str">
        <f>IF(I100=0,"",I87/I100*100)</f>
        <v/>
      </c>
    </row>
    <row r="88" spans="1:10" ht="36.75" customHeight="1" x14ac:dyDescent="0.25">
      <c r="A88" s="176"/>
      <c r="B88" s="181" t="s">
        <v>116</v>
      </c>
      <c r="C88" s="182" t="s">
        <v>117</v>
      </c>
      <c r="D88" s="183"/>
      <c r="E88" s="183"/>
      <c r="F88" s="190" t="s">
        <v>25</v>
      </c>
      <c r="G88" s="191"/>
      <c r="H88" s="191"/>
      <c r="I88" s="191">
        <f>'SO 01 01 Pol'!G840</f>
        <v>0</v>
      </c>
      <c r="J88" s="187" t="str">
        <f>IF(I100=0,"",I88/I100*100)</f>
        <v/>
      </c>
    </row>
    <row r="89" spans="1:10" ht="36.75" customHeight="1" x14ac:dyDescent="0.25">
      <c r="A89" s="176"/>
      <c r="B89" s="181" t="s">
        <v>118</v>
      </c>
      <c r="C89" s="182" t="s">
        <v>119</v>
      </c>
      <c r="D89" s="183"/>
      <c r="E89" s="183"/>
      <c r="F89" s="190" t="s">
        <v>25</v>
      </c>
      <c r="G89" s="191"/>
      <c r="H89" s="191"/>
      <c r="I89" s="191">
        <f>'SO 01 01 Pol'!G851+'SO 03 01 Pol'!G89</f>
        <v>0</v>
      </c>
      <c r="J89" s="187" t="str">
        <f>IF(I100=0,"",I89/I100*100)</f>
        <v/>
      </c>
    </row>
    <row r="90" spans="1:10" ht="36.75" customHeight="1" x14ac:dyDescent="0.25">
      <c r="A90" s="176"/>
      <c r="B90" s="181" t="s">
        <v>120</v>
      </c>
      <c r="C90" s="182" t="s">
        <v>121</v>
      </c>
      <c r="D90" s="183"/>
      <c r="E90" s="183"/>
      <c r="F90" s="190" t="s">
        <v>25</v>
      </c>
      <c r="G90" s="191"/>
      <c r="H90" s="191"/>
      <c r="I90" s="191">
        <f>'SO 01 01 Pol'!G858</f>
        <v>0</v>
      </c>
      <c r="J90" s="187" t="str">
        <f>IF(I100=0,"",I90/I100*100)</f>
        <v/>
      </c>
    </row>
    <row r="91" spans="1:10" ht="36.75" customHeight="1" x14ac:dyDescent="0.25">
      <c r="A91" s="176"/>
      <c r="B91" s="181" t="s">
        <v>122</v>
      </c>
      <c r="C91" s="182" t="s">
        <v>123</v>
      </c>
      <c r="D91" s="183"/>
      <c r="E91" s="183"/>
      <c r="F91" s="190" t="s">
        <v>25</v>
      </c>
      <c r="G91" s="191"/>
      <c r="H91" s="191"/>
      <c r="I91" s="191">
        <f>'SO 01 01 Pol'!G931</f>
        <v>0</v>
      </c>
      <c r="J91" s="187" t="str">
        <f>IF(I100=0,"",I91/I100*100)</f>
        <v/>
      </c>
    </row>
    <row r="92" spans="1:10" ht="36.75" customHeight="1" x14ac:dyDescent="0.25">
      <c r="A92" s="176"/>
      <c r="B92" s="181" t="s">
        <v>124</v>
      </c>
      <c r="C92" s="182" t="s">
        <v>125</v>
      </c>
      <c r="D92" s="183"/>
      <c r="E92" s="183"/>
      <c r="F92" s="190" t="s">
        <v>25</v>
      </c>
      <c r="G92" s="191"/>
      <c r="H92" s="191"/>
      <c r="I92" s="191">
        <f>'SO 01 01 Pol'!G938</f>
        <v>0</v>
      </c>
      <c r="J92" s="187" t="str">
        <f>IF(I100=0,"",I92/I100*100)</f>
        <v/>
      </c>
    </row>
    <row r="93" spans="1:10" ht="36.75" customHeight="1" x14ac:dyDescent="0.25">
      <c r="A93" s="176"/>
      <c r="B93" s="181" t="s">
        <v>126</v>
      </c>
      <c r="C93" s="182" t="s">
        <v>127</v>
      </c>
      <c r="D93" s="183"/>
      <c r="E93" s="183"/>
      <c r="F93" s="190" t="s">
        <v>25</v>
      </c>
      <c r="G93" s="191"/>
      <c r="H93" s="191"/>
      <c r="I93" s="191">
        <f>'SO 01 01 Pol'!G967+'SO 03 01 Pol'!G118</f>
        <v>0</v>
      </c>
      <c r="J93" s="187" t="str">
        <f>IF(I100=0,"",I93/I100*100)</f>
        <v/>
      </c>
    </row>
    <row r="94" spans="1:10" ht="36.75" customHeight="1" x14ac:dyDescent="0.25">
      <c r="A94" s="176"/>
      <c r="B94" s="181" t="s">
        <v>128</v>
      </c>
      <c r="C94" s="182" t="s">
        <v>129</v>
      </c>
      <c r="D94" s="183"/>
      <c r="E94" s="183"/>
      <c r="F94" s="190" t="s">
        <v>25</v>
      </c>
      <c r="G94" s="191"/>
      <c r="H94" s="191"/>
      <c r="I94" s="191">
        <f>'SO 01 01 Pol'!G983</f>
        <v>0</v>
      </c>
      <c r="J94" s="187" t="str">
        <f>IF(I100=0,"",I94/I100*100)</f>
        <v/>
      </c>
    </row>
    <row r="95" spans="1:10" ht="36.75" customHeight="1" x14ac:dyDescent="0.25">
      <c r="A95" s="176"/>
      <c r="B95" s="181" t="s">
        <v>130</v>
      </c>
      <c r="C95" s="182" t="s">
        <v>131</v>
      </c>
      <c r="D95" s="183"/>
      <c r="E95" s="183"/>
      <c r="F95" s="190" t="s">
        <v>25</v>
      </c>
      <c r="G95" s="191"/>
      <c r="H95" s="191"/>
      <c r="I95" s="191">
        <f>'SO 01 01 Pol'!G1046</f>
        <v>0</v>
      </c>
      <c r="J95" s="187" t="str">
        <f>IF(I100=0,"",I95/I100*100)</f>
        <v/>
      </c>
    </row>
    <row r="96" spans="1:10" ht="36.75" customHeight="1" x14ac:dyDescent="0.25">
      <c r="A96" s="176"/>
      <c r="B96" s="181" t="s">
        <v>132</v>
      </c>
      <c r="C96" s="182" t="s">
        <v>133</v>
      </c>
      <c r="D96" s="183"/>
      <c r="E96" s="183"/>
      <c r="F96" s="190" t="s">
        <v>26</v>
      </c>
      <c r="G96" s="191"/>
      <c r="H96" s="191"/>
      <c r="I96" s="191">
        <f>'SO 01 01 Pol'!G1053</f>
        <v>0</v>
      </c>
      <c r="J96" s="187" t="str">
        <f>IF(I100=0,"",I96/I100*100)</f>
        <v/>
      </c>
    </row>
    <row r="97" spans="1:10" ht="36.75" customHeight="1" x14ac:dyDescent="0.25">
      <c r="A97" s="176"/>
      <c r="B97" s="181" t="s">
        <v>134</v>
      </c>
      <c r="C97" s="182" t="s">
        <v>135</v>
      </c>
      <c r="D97" s="183"/>
      <c r="E97" s="183"/>
      <c r="F97" s="190" t="s">
        <v>136</v>
      </c>
      <c r="G97" s="191"/>
      <c r="H97" s="191"/>
      <c r="I97" s="191">
        <f>'SO 01 01 Pol'!G1082+'SO 02 01 Pol'!G186+'SO 03 01 Pol'!G127</f>
        <v>0</v>
      </c>
      <c r="J97" s="187" t="str">
        <f>IF(I100=0,"",I97/I100*100)</f>
        <v/>
      </c>
    </row>
    <row r="98" spans="1:10" ht="36.75" customHeight="1" x14ac:dyDescent="0.25">
      <c r="A98" s="176"/>
      <c r="B98" s="181" t="s">
        <v>137</v>
      </c>
      <c r="C98" s="182" t="s">
        <v>27</v>
      </c>
      <c r="D98" s="183"/>
      <c r="E98" s="183"/>
      <c r="F98" s="190" t="s">
        <v>137</v>
      </c>
      <c r="G98" s="191"/>
      <c r="H98" s="191"/>
      <c r="I98" s="191">
        <f>'SO 00 01 Naklady'!G8</f>
        <v>0</v>
      </c>
      <c r="J98" s="187" t="str">
        <f>IF(I100=0,"",I98/I100*100)</f>
        <v/>
      </c>
    </row>
    <row r="99" spans="1:10" ht="36.75" customHeight="1" x14ac:dyDescent="0.25">
      <c r="A99" s="176"/>
      <c r="B99" s="181" t="s">
        <v>138</v>
      </c>
      <c r="C99" s="182" t="s">
        <v>28</v>
      </c>
      <c r="D99" s="183"/>
      <c r="E99" s="183"/>
      <c r="F99" s="190" t="s">
        <v>138</v>
      </c>
      <c r="G99" s="191"/>
      <c r="H99" s="191"/>
      <c r="I99" s="191">
        <f>'SO 00 01 Naklady'!G21</f>
        <v>0</v>
      </c>
      <c r="J99" s="187" t="str">
        <f>IF(I100=0,"",I99/I100*100)</f>
        <v/>
      </c>
    </row>
    <row r="100" spans="1:10" ht="25.5" customHeight="1" x14ac:dyDescent="0.25">
      <c r="A100" s="177"/>
      <c r="B100" s="184" t="s">
        <v>1</v>
      </c>
      <c r="C100" s="185"/>
      <c r="D100" s="186"/>
      <c r="E100" s="186"/>
      <c r="F100" s="192"/>
      <c r="G100" s="193"/>
      <c r="H100" s="193"/>
      <c r="I100" s="193">
        <f>SUM(I65:I99)</f>
        <v>0</v>
      </c>
      <c r="J100" s="188">
        <f>SUM(J65:J99)</f>
        <v>0</v>
      </c>
    </row>
    <row r="101" spans="1:10" x14ac:dyDescent="0.25">
      <c r="F101" s="133"/>
      <c r="G101" s="133"/>
      <c r="H101" s="133"/>
      <c r="I101" s="133"/>
      <c r="J101" s="189"/>
    </row>
    <row r="102" spans="1:10" x14ac:dyDescent="0.25">
      <c r="F102" s="133"/>
      <c r="G102" s="133"/>
      <c r="H102" s="133"/>
      <c r="I102" s="133"/>
      <c r="J102" s="189"/>
    </row>
    <row r="103" spans="1:10" x14ac:dyDescent="0.25">
      <c r="F103" s="133"/>
      <c r="G103" s="133"/>
      <c r="H103" s="133"/>
      <c r="I103" s="133"/>
      <c r="J103" s="189"/>
    </row>
  </sheetData>
  <sheetProtection algorithmName="SHA-512" hashValue="QOy+tTRTjT85njVgjL6Uxj+VcHmUbCgdvMD5qQFpiWlhzs8JAcEZPlLC4d99FYLp+lDCwoDh6KkwcdUrC1VhXA==" saltValue="fl2/X81FT6gxWo8+QiqhP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99:E99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7" t="s">
        <v>6</v>
      </c>
      <c r="B1" s="107"/>
      <c r="C1" s="108"/>
      <c r="D1" s="107"/>
      <c r="E1" s="107"/>
      <c r="F1" s="107"/>
      <c r="G1" s="107"/>
    </row>
    <row r="2" spans="1:7" ht="24.9" customHeight="1" x14ac:dyDescent="0.25">
      <c r="A2" s="50" t="s">
        <v>7</v>
      </c>
      <c r="B2" s="49"/>
      <c r="C2" s="109"/>
      <c r="D2" s="109"/>
      <c r="E2" s="109"/>
      <c r="F2" s="109"/>
      <c r="G2" s="110"/>
    </row>
    <row r="3" spans="1:7" ht="24.9" customHeight="1" x14ac:dyDescent="0.25">
      <c r="A3" s="50" t="s">
        <v>8</v>
      </c>
      <c r="B3" s="49"/>
      <c r="C3" s="109"/>
      <c r="D3" s="109"/>
      <c r="E3" s="109"/>
      <c r="F3" s="109"/>
      <c r="G3" s="110"/>
    </row>
    <row r="4" spans="1:7" ht="24.9" customHeight="1" x14ac:dyDescent="0.25">
      <c r="A4" s="50" t="s">
        <v>9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sheetProtection algorithmName="SHA-512" hashValue="LkLsoA4juDnpeCYNiLR52BcnfTbqNQlZdsFzOM4rDVKkRBOVhCZRw99n22YvRN43FqdcjX79H08XwJ4r/M8geg==" saltValue="B7+FwA6TXzILjSIiTjTgj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EA0A-1CAF-4DA8-97E1-791321FC6C7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142</v>
      </c>
      <c r="C3" s="199" t="s">
        <v>46</v>
      </c>
      <c r="D3" s="197"/>
      <c r="E3" s="197"/>
      <c r="F3" s="197"/>
      <c r="G3" s="198"/>
      <c r="AC3" s="174" t="s">
        <v>143</v>
      </c>
      <c r="AG3" t="s">
        <v>144</v>
      </c>
    </row>
    <row r="4" spans="1:60" ht="25.05" customHeight="1" x14ac:dyDescent="0.25">
      <c r="A4" s="200" t="s">
        <v>9</v>
      </c>
      <c r="B4" s="201" t="s">
        <v>47</v>
      </c>
      <c r="C4" s="202" t="s">
        <v>46</v>
      </c>
      <c r="D4" s="203"/>
      <c r="E4" s="203"/>
      <c r="F4" s="203"/>
      <c r="G4" s="204"/>
      <c r="AG4" t="s">
        <v>145</v>
      </c>
    </row>
    <row r="5" spans="1:60" x14ac:dyDescent="0.25">
      <c r="D5" s="10"/>
    </row>
    <row r="6" spans="1:60" ht="39.6" x14ac:dyDescent="0.25">
      <c r="A6" s="206" t="s">
        <v>146</v>
      </c>
      <c r="B6" s="208" t="s">
        <v>147</v>
      </c>
      <c r="C6" s="208" t="s">
        <v>148</v>
      </c>
      <c r="D6" s="207" t="s">
        <v>149</v>
      </c>
      <c r="E6" s="206" t="s">
        <v>150</v>
      </c>
      <c r="F6" s="205" t="s">
        <v>151</v>
      </c>
      <c r="G6" s="206" t="s">
        <v>29</v>
      </c>
      <c r="H6" s="209" t="s">
        <v>30</v>
      </c>
      <c r="I6" s="209" t="s">
        <v>152</v>
      </c>
      <c r="J6" s="209" t="s">
        <v>31</v>
      </c>
      <c r="K6" s="209" t="s">
        <v>153</v>
      </c>
      <c r="L6" s="209" t="s">
        <v>154</v>
      </c>
      <c r="M6" s="209" t="s">
        <v>155</v>
      </c>
      <c r="N6" s="209" t="s">
        <v>156</v>
      </c>
      <c r="O6" s="209" t="s">
        <v>157</v>
      </c>
      <c r="P6" s="209" t="s">
        <v>158</v>
      </c>
      <c r="Q6" s="209" t="s">
        <v>159</v>
      </c>
      <c r="R6" s="209" t="s">
        <v>160</v>
      </c>
      <c r="S6" s="209" t="s">
        <v>161</v>
      </c>
      <c r="T6" s="209" t="s">
        <v>162</v>
      </c>
      <c r="U6" s="209" t="s">
        <v>163</v>
      </c>
      <c r="V6" s="209" t="s">
        <v>164</v>
      </c>
      <c r="W6" s="209" t="s">
        <v>165</v>
      </c>
      <c r="X6" s="209" t="s">
        <v>166</v>
      </c>
      <c r="Y6" s="209" t="s">
        <v>167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4" t="s">
        <v>168</v>
      </c>
      <c r="B8" s="225" t="s">
        <v>137</v>
      </c>
      <c r="C8" s="240" t="s">
        <v>27</v>
      </c>
      <c r="D8" s="226"/>
      <c r="E8" s="227"/>
      <c r="F8" s="228"/>
      <c r="G8" s="228">
        <f>SUMIF(AG9:AG20,"&lt;&gt;NOR",G9:G20)</f>
        <v>0</v>
      </c>
      <c r="H8" s="228"/>
      <c r="I8" s="228">
        <f>SUM(I9:I20)</f>
        <v>0</v>
      </c>
      <c r="J8" s="228"/>
      <c r="K8" s="228">
        <f>SUM(K9:K20)</f>
        <v>0</v>
      </c>
      <c r="L8" s="228"/>
      <c r="M8" s="228">
        <f>SUM(M9:M20)</f>
        <v>0</v>
      </c>
      <c r="N8" s="227"/>
      <c r="O8" s="227">
        <f>SUM(O9:O20)</f>
        <v>0</v>
      </c>
      <c r="P8" s="227"/>
      <c r="Q8" s="227">
        <f>SUM(Q9:Q20)</f>
        <v>0</v>
      </c>
      <c r="R8" s="228"/>
      <c r="S8" s="228"/>
      <c r="T8" s="229"/>
      <c r="U8" s="223"/>
      <c r="V8" s="223">
        <f>SUM(V9:V20)</f>
        <v>0</v>
      </c>
      <c r="W8" s="223"/>
      <c r="X8" s="223"/>
      <c r="Y8" s="223"/>
      <c r="AG8" t="s">
        <v>169</v>
      </c>
    </row>
    <row r="9" spans="1:60" outlineLevel="1" x14ac:dyDescent="0.25">
      <c r="A9" s="231">
        <v>1</v>
      </c>
      <c r="B9" s="232" t="s">
        <v>170</v>
      </c>
      <c r="C9" s="241" t="s">
        <v>171</v>
      </c>
      <c r="D9" s="233" t="s">
        <v>172</v>
      </c>
      <c r="E9" s="234">
        <v>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/>
      <c r="S9" s="236" t="s">
        <v>173</v>
      </c>
      <c r="T9" s="237" t="s">
        <v>174</v>
      </c>
      <c r="U9" s="221">
        <v>0</v>
      </c>
      <c r="V9" s="221">
        <f>ROUND(E9*U9,2)</f>
        <v>0</v>
      </c>
      <c r="W9" s="221"/>
      <c r="X9" s="221" t="s">
        <v>175</v>
      </c>
      <c r="Y9" s="221" t="s">
        <v>176</v>
      </c>
      <c r="Z9" s="210"/>
      <c r="AA9" s="210"/>
      <c r="AB9" s="210"/>
      <c r="AC9" s="210"/>
      <c r="AD9" s="210"/>
      <c r="AE9" s="210"/>
      <c r="AF9" s="210"/>
      <c r="AG9" s="210" t="s">
        <v>177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42" t="s">
        <v>178</v>
      </c>
      <c r="D10" s="239"/>
      <c r="E10" s="239"/>
      <c r="F10" s="239"/>
      <c r="G10" s="239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8" t="str">
        <f>C10</f>
        <v>Zaměření a vytýčení stávajících inženýrských sítí v místě stavby z hlediska jejich ochrany při provádění stavby.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1">
        <v>2</v>
      </c>
      <c r="B11" s="232" t="s">
        <v>180</v>
      </c>
      <c r="C11" s="241" t="s">
        <v>181</v>
      </c>
      <c r="D11" s="233" t="s">
        <v>172</v>
      </c>
      <c r="E11" s="234">
        <v>1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</v>
      </c>
      <c r="Q11" s="234">
        <f>ROUND(E11*P11,2)</f>
        <v>0</v>
      </c>
      <c r="R11" s="236"/>
      <c r="S11" s="236" t="s">
        <v>173</v>
      </c>
      <c r="T11" s="237" t="s">
        <v>174</v>
      </c>
      <c r="U11" s="221">
        <v>0</v>
      </c>
      <c r="V11" s="221">
        <f>ROUND(E11*U11,2)</f>
        <v>0</v>
      </c>
      <c r="W11" s="221"/>
      <c r="X11" s="221" t="s">
        <v>175</v>
      </c>
      <c r="Y11" s="221" t="s">
        <v>176</v>
      </c>
      <c r="Z11" s="210"/>
      <c r="AA11" s="210"/>
      <c r="AB11" s="210"/>
      <c r="AC11" s="210"/>
      <c r="AD11" s="210"/>
      <c r="AE11" s="210"/>
      <c r="AF11" s="210"/>
      <c r="AG11" s="210" t="s">
        <v>182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1" outlineLevel="2" x14ac:dyDescent="0.25">
      <c r="A12" s="217"/>
      <c r="B12" s="218"/>
      <c r="C12" s="242" t="s">
        <v>183</v>
      </c>
      <c r="D12" s="239"/>
      <c r="E12" s="239"/>
      <c r="F12" s="239"/>
      <c r="G12" s="239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38" t="str">
        <f>C12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5">
      <c r="A13" s="231">
        <v>3</v>
      </c>
      <c r="B13" s="232" t="s">
        <v>184</v>
      </c>
      <c r="C13" s="241" t="s">
        <v>185</v>
      </c>
      <c r="D13" s="233" t="s">
        <v>172</v>
      </c>
      <c r="E13" s="234">
        <v>1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/>
      <c r="S13" s="236" t="s">
        <v>173</v>
      </c>
      <c r="T13" s="237" t="s">
        <v>174</v>
      </c>
      <c r="U13" s="221">
        <v>0</v>
      </c>
      <c r="V13" s="221">
        <f>ROUND(E13*U13,2)</f>
        <v>0</v>
      </c>
      <c r="W13" s="221"/>
      <c r="X13" s="221" t="s">
        <v>175</v>
      </c>
      <c r="Y13" s="221" t="s">
        <v>176</v>
      </c>
      <c r="Z13" s="210"/>
      <c r="AA13" s="210"/>
      <c r="AB13" s="210"/>
      <c r="AC13" s="210"/>
      <c r="AD13" s="210"/>
      <c r="AE13" s="210"/>
      <c r="AF13" s="210"/>
      <c r="AG13" s="210" t="s">
        <v>182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31.2" outlineLevel="2" x14ac:dyDescent="0.25">
      <c r="A14" s="217"/>
      <c r="B14" s="218"/>
      <c r="C14" s="242" t="s">
        <v>186</v>
      </c>
      <c r="D14" s="239"/>
      <c r="E14" s="239"/>
      <c r="F14" s="239"/>
      <c r="G14" s="239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38" t="str">
        <f>C14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1">
        <v>4</v>
      </c>
      <c r="B15" s="232" t="s">
        <v>187</v>
      </c>
      <c r="C15" s="241" t="s">
        <v>188</v>
      </c>
      <c r="D15" s="233" t="s">
        <v>172</v>
      </c>
      <c r="E15" s="234">
        <v>1</v>
      </c>
      <c r="F15" s="235"/>
      <c r="G15" s="236">
        <f>ROUND(E15*F15,2)</f>
        <v>0</v>
      </c>
      <c r="H15" s="235"/>
      <c r="I15" s="236">
        <f>ROUND(E15*H15,2)</f>
        <v>0</v>
      </c>
      <c r="J15" s="235"/>
      <c r="K15" s="236">
        <f>ROUND(E15*J15,2)</f>
        <v>0</v>
      </c>
      <c r="L15" s="236">
        <v>21</v>
      </c>
      <c r="M15" s="236">
        <f>G15*(1+L15/100)</f>
        <v>0</v>
      </c>
      <c r="N15" s="234">
        <v>0</v>
      </c>
      <c r="O15" s="234">
        <f>ROUND(E15*N15,2)</f>
        <v>0</v>
      </c>
      <c r="P15" s="234">
        <v>0</v>
      </c>
      <c r="Q15" s="234">
        <f>ROUND(E15*P15,2)</f>
        <v>0</v>
      </c>
      <c r="R15" s="236"/>
      <c r="S15" s="236" t="s">
        <v>173</v>
      </c>
      <c r="T15" s="237" t="s">
        <v>174</v>
      </c>
      <c r="U15" s="221">
        <v>0</v>
      </c>
      <c r="V15" s="221">
        <f>ROUND(E15*U15,2)</f>
        <v>0</v>
      </c>
      <c r="W15" s="221"/>
      <c r="X15" s="221" t="s">
        <v>175</v>
      </c>
      <c r="Y15" s="221" t="s">
        <v>176</v>
      </c>
      <c r="Z15" s="210"/>
      <c r="AA15" s="210"/>
      <c r="AB15" s="210"/>
      <c r="AC15" s="210"/>
      <c r="AD15" s="210"/>
      <c r="AE15" s="210"/>
      <c r="AF15" s="210"/>
      <c r="AG15" s="210" t="s">
        <v>182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1" outlineLevel="2" x14ac:dyDescent="0.25">
      <c r="A16" s="217"/>
      <c r="B16" s="218"/>
      <c r="C16" s="242" t="s">
        <v>189</v>
      </c>
      <c r="D16" s="239"/>
      <c r="E16" s="239"/>
      <c r="F16" s="239"/>
      <c r="G16" s="239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38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31">
        <v>5</v>
      </c>
      <c r="B17" s="232" t="s">
        <v>190</v>
      </c>
      <c r="C17" s="241" t="s">
        <v>191</v>
      </c>
      <c r="D17" s="233" t="s">
        <v>172</v>
      </c>
      <c r="E17" s="234">
        <v>1</v>
      </c>
      <c r="F17" s="235"/>
      <c r="G17" s="236">
        <f>ROUND(E17*F17,2)</f>
        <v>0</v>
      </c>
      <c r="H17" s="235"/>
      <c r="I17" s="236">
        <f>ROUND(E17*H17,2)</f>
        <v>0</v>
      </c>
      <c r="J17" s="235"/>
      <c r="K17" s="236">
        <f>ROUND(E17*J17,2)</f>
        <v>0</v>
      </c>
      <c r="L17" s="236">
        <v>21</v>
      </c>
      <c r="M17" s="236">
        <f>G17*(1+L17/100)</f>
        <v>0</v>
      </c>
      <c r="N17" s="234">
        <v>0</v>
      </c>
      <c r="O17" s="234">
        <f>ROUND(E17*N17,2)</f>
        <v>0</v>
      </c>
      <c r="P17" s="234">
        <v>0</v>
      </c>
      <c r="Q17" s="234">
        <f>ROUND(E17*P17,2)</f>
        <v>0</v>
      </c>
      <c r="R17" s="236"/>
      <c r="S17" s="236" t="s">
        <v>173</v>
      </c>
      <c r="T17" s="237" t="s">
        <v>174</v>
      </c>
      <c r="U17" s="221">
        <v>0</v>
      </c>
      <c r="V17" s="221">
        <f>ROUND(E17*U17,2)</f>
        <v>0</v>
      </c>
      <c r="W17" s="221"/>
      <c r="X17" s="221" t="s">
        <v>175</v>
      </c>
      <c r="Y17" s="221" t="s">
        <v>176</v>
      </c>
      <c r="Z17" s="210"/>
      <c r="AA17" s="210"/>
      <c r="AB17" s="210"/>
      <c r="AC17" s="210"/>
      <c r="AD17" s="210"/>
      <c r="AE17" s="210"/>
      <c r="AF17" s="210"/>
      <c r="AG17" s="210" t="s">
        <v>177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1" outlineLevel="2" x14ac:dyDescent="0.25">
      <c r="A18" s="217"/>
      <c r="B18" s="218"/>
      <c r="C18" s="242" t="s">
        <v>192</v>
      </c>
      <c r="D18" s="239"/>
      <c r="E18" s="239"/>
      <c r="F18" s="239"/>
      <c r="G18" s="239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179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38" t="str">
        <f>C18</f>
        <v>Náklady na ztížené provádění stavebních prací v důsledku nepřerušeného provozu na staveništi nebo v případech nepřerušeného provozu v objektech v nichž se stavební práce provádí.</v>
      </c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1">
        <v>6</v>
      </c>
      <c r="B19" s="232" t="s">
        <v>193</v>
      </c>
      <c r="C19" s="241" t="s">
        <v>194</v>
      </c>
      <c r="D19" s="233" t="s">
        <v>172</v>
      </c>
      <c r="E19" s="234">
        <v>1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0</v>
      </c>
      <c r="Q19" s="234">
        <f>ROUND(E19*P19,2)</f>
        <v>0</v>
      </c>
      <c r="R19" s="236"/>
      <c r="S19" s="236" t="s">
        <v>173</v>
      </c>
      <c r="T19" s="237" t="s">
        <v>174</v>
      </c>
      <c r="U19" s="221">
        <v>0</v>
      </c>
      <c r="V19" s="221">
        <f>ROUND(E19*U19,2)</f>
        <v>0</v>
      </c>
      <c r="W19" s="221"/>
      <c r="X19" s="221" t="s">
        <v>175</v>
      </c>
      <c r="Y19" s="221" t="s">
        <v>176</v>
      </c>
      <c r="Z19" s="210"/>
      <c r="AA19" s="210"/>
      <c r="AB19" s="210"/>
      <c r="AC19" s="210"/>
      <c r="AD19" s="210"/>
      <c r="AE19" s="210"/>
      <c r="AF19" s="210"/>
      <c r="AG19" s="210" t="s">
        <v>177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42" t="s">
        <v>195</v>
      </c>
      <c r="D20" s="239"/>
      <c r="E20" s="239"/>
      <c r="F20" s="239"/>
      <c r="G20" s="239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179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5">
      <c r="A21" s="224" t="s">
        <v>168</v>
      </c>
      <c r="B21" s="225" t="s">
        <v>138</v>
      </c>
      <c r="C21" s="240" t="s">
        <v>28</v>
      </c>
      <c r="D21" s="226"/>
      <c r="E21" s="227"/>
      <c r="F21" s="228"/>
      <c r="G21" s="228">
        <f>SUMIF(AG22:AG29,"&lt;&gt;NOR",G22:G29)</f>
        <v>0</v>
      </c>
      <c r="H21" s="228"/>
      <c r="I21" s="228">
        <f>SUM(I22:I29)</f>
        <v>0</v>
      </c>
      <c r="J21" s="228"/>
      <c r="K21" s="228">
        <f>SUM(K22:K29)</f>
        <v>0</v>
      </c>
      <c r="L21" s="228"/>
      <c r="M21" s="228">
        <f>SUM(M22:M29)</f>
        <v>0</v>
      </c>
      <c r="N21" s="227"/>
      <c r="O21" s="227">
        <f>SUM(O22:O29)</f>
        <v>0</v>
      </c>
      <c r="P21" s="227"/>
      <c r="Q21" s="227">
        <f>SUM(Q22:Q29)</f>
        <v>0</v>
      </c>
      <c r="R21" s="228"/>
      <c r="S21" s="228"/>
      <c r="T21" s="229"/>
      <c r="U21" s="223"/>
      <c r="V21" s="223">
        <f>SUM(V22:V29)</f>
        <v>0</v>
      </c>
      <c r="W21" s="223"/>
      <c r="X21" s="223"/>
      <c r="Y21" s="223"/>
      <c r="AG21" t="s">
        <v>169</v>
      </c>
    </row>
    <row r="22" spans="1:60" outlineLevel="1" x14ac:dyDescent="0.25">
      <c r="A22" s="231">
        <v>7</v>
      </c>
      <c r="B22" s="232" t="s">
        <v>196</v>
      </c>
      <c r="C22" s="241" t="s">
        <v>197</v>
      </c>
      <c r="D22" s="233" t="s">
        <v>172</v>
      </c>
      <c r="E22" s="234">
        <v>1</v>
      </c>
      <c r="F22" s="235"/>
      <c r="G22" s="236">
        <f>ROUND(E22*F22,2)</f>
        <v>0</v>
      </c>
      <c r="H22" s="235"/>
      <c r="I22" s="236">
        <f>ROUND(E22*H22,2)</f>
        <v>0</v>
      </c>
      <c r="J22" s="235"/>
      <c r="K22" s="236">
        <f>ROUND(E22*J22,2)</f>
        <v>0</v>
      </c>
      <c r="L22" s="236">
        <v>21</v>
      </c>
      <c r="M22" s="236">
        <f>G22*(1+L22/100)</f>
        <v>0</v>
      </c>
      <c r="N22" s="234">
        <v>0</v>
      </c>
      <c r="O22" s="234">
        <f>ROUND(E22*N22,2)</f>
        <v>0</v>
      </c>
      <c r="P22" s="234">
        <v>0</v>
      </c>
      <c r="Q22" s="234">
        <f>ROUND(E22*P22,2)</f>
        <v>0</v>
      </c>
      <c r="R22" s="236"/>
      <c r="S22" s="236" t="s">
        <v>173</v>
      </c>
      <c r="T22" s="237" t="s">
        <v>174</v>
      </c>
      <c r="U22" s="221">
        <v>0</v>
      </c>
      <c r="V22" s="221">
        <f>ROUND(E22*U22,2)</f>
        <v>0</v>
      </c>
      <c r="W22" s="221"/>
      <c r="X22" s="221" t="s">
        <v>175</v>
      </c>
      <c r="Y22" s="221" t="s">
        <v>176</v>
      </c>
      <c r="Z22" s="210"/>
      <c r="AA22" s="210"/>
      <c r="AB22" s="210"/>
      <c r="AC22" s="210"/>
      <c r="AD22" s="210"/>
      <c r="AE22" s="210"/>
      <c r="AF22" s="210"/>
      <c r="AG22" s="210" t="s">
        <v>177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42" t="s">
        <v>198</v>
      </c>
      <c r="D23" s="239"/>
      <c r="E23" s="239"/>
      <c r="F23" s="239"/>
      <c r="G23" s="239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179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31">
        <v>8</v>
      </c>
      <c r="B24" s="232" t="s">
        <v>199</v>
      </c>
      <c r="C24" s="241" t="s">
        <v>200</v>
      </c>
      <c r="D24" s="233" t="s">
        <v>172</v>
      </c>
      <c r="E24" s="234">
        <v>1</v>
      </c>
      <c r="F24" s="235"/>
      <c r="G24" s="236">
        <f>ROUND(E24*F24,2)</f>
        <v>0</v>
      </c>
      <c r="H24" s="235"/>
      <c r="I24" s="236">
        <f>ROUND(E24*H24,2)</f>
        <v>0</v>
      </c>
      <c r="J24" s="235"/>
      <c r="K24" s="236">
        <f>ROUND(E24*J24,2)</f>
        <v>0</v>
      </c>
      <c r="L24" s="236">
        <v>21</v>
      </c>
      <c r="M24" s="236">
        <f>G24*(1+L24/100)</f>
        <v>0</v>
      </c>
      <c r="N24" s="234">
        <v>0</v>
      </c>
      <c r="O24" s="234">
        <f>ROUND(E24*N24,2)</f>
        <v>0</v>
      </c>
      <c r="P24" s="234">
        <v>0</v>
      </c>
      <c r="Q24" s="234">
        <f>ROUND(E24*P24,2)</f>
        <v>0</v>
      </c>
      <c r="R24" s="236"/>
      <c r="S24" s="236" t="s">
        <v>173</v>
      </c>
      <c r="T24" s="237" t="s">
        <v>174</v>
      </c>
      <c r="U24" s="221">
        <v>0</v>
      </c>
      <c r="V24" s="221">
        <f>ROUND(E24*U24,2)</f>
        <v>0</v>
      </c>
      <c r="W24" s="221"/>
      <c r="X24" s="221" t="s">
        <v>175</v>
      </c>
      <c r="Y24" s="221" t="s">
        <v>176</v>
      </c>
      <c r="Z24" s="210"/>
      <c r="AA24" s="210"/>
      <c r="AB24" s="210"/>
      <c r="AC24" s="210"/>
      <c r="AD24" s="210"/>
      <c r="AE24" s="210"/>
      <c r="AF24" s="210"/>
      <c r="AG24" s="210" t="s">
        <v>177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1.2" outlineLevel="2" x14ac:dyDescent="0.25">
      <c r="A25" s="217"/>
      <c r="B25" s="218"/>
      <c r="C25" s="242" t="s">
        <v>201</v>
      </c>
      <c r="D25" s="239"/>
      <c r="E25" s="239"/>
      <c r="F25" s="239"/>
      <c r="G25" s="23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38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1">
        <v>9</v>
      </c>
      <c r="B26" s="232" t="s">
        <v>202</v>
      </c>
      <c r="C26" s="241" t="s">
        <v>203</v>
      </c>
      <c r="D26" s="233" t="s">
        <v>172</v>
      </c>
      <c r="E26" s="234">
        <v>1</v>
      </c>
      <c r="F26" s="235"/>
      <c r="G26" s="236">
        <f>ROUND(E26*F26,2)</f>
        <v>0</v>
      </c>
      <c r="H26" s="235"/>
      <c r="I26" s="236">
        <f>ROUND(E26*H26,2)</f>
        <v>0</v>
      </c>
      <c r="J26" s="235"/>
      <c r="K26" s="236">
        <f>ROUND(E26*J26,2)</f>
        <v>0</v>
      </c>
      <c r="L26" s="236">
        <v>21</v>
      </c>
      <c r="M26" s="236">
        <f>G26*(1+L26/100)</f>
        <v>0</v>
      </c>
      <c r="N26" s="234">
        <v>0</v>
      </c>
      <c r="O26" s="234">
        <f>ROUND(E26*N26,2)</f>
        <v>0</v>
      </c>
      <c r="P26" s="234">
        <v>0</v>
      </c>
      <c r="Q26" s="234">
        <f>ROUND(E26*P26,2)</f>
        <v>0</v>
      </c>
      <c r="R26" s="236"/>
      <c r="S26" s="236" t="s">
        <v>173</v>
      </c>
      <c r="T26" s="237" t="s">
        <v>174</v>
      </c>
      <c r="U26" s="221">
        <v>0</v>
      </c>
      <c r="V26" s="221">
        <f>ROUND(E26*U26,2)</f>
        <v>0</v>
      </c>
      <c r="W26" s="221"/>
      <c r="X26" s="221" t="s">
        <v>175</v>
      </c>
      <c r="Y26" s="221" t="s">
        <v>176</v>
      </c>
      <c r="Z26" s="210"/>
      <c r="AA26" s="210"/>
      <c r="AB26" s="210"/>
      <c r="AC26" s="210"/>
      <c r="AD26" s="210"/>
      <c r="AE26" s="210"/>
      <c r="AF26" s="210"/>
      <c r="AG26" s="210" t="s">
        <v>177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42" t="s">
        <v>204</v>
      </c>
      <c r="D27" s="239"/>
      <c r="E27" s="239"/>
      <c r="F27" s="239"/>
      <c r="G27" s="239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179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38" t="str">
        <f>C27</f>
        <v>Náklady zhotovitele, které vzniknou v souvislosti s povinnostmi zhotovitele při předání a převzetí díla.</v>
      </c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31">
        <v>10</v>
      </c>
      <c r="B28" s="232" t="s">
        <v>205</v>
      </c>
      <c r="C28" s="241" t="s">
        <v>206</v>
      </c>
      <c r="D28" s="233" t="s">
        <v>172</v>
      </c>
      <c r="E28" s="234">
        <v>1</v>
      </c>
      <c r="F28" s="235"/>
      <c r="G28" s="236">
        <f>ROUND(E28*F28,2)</f>
        <v>0</v>
      </c>
      <c r="H28" s="235"/>
      <c r="I28" s="236">
        <f>ROUND(E28*H28,2)</f>
        <v>0</v>
      </c>
      <c r="J28" s="235"/>
      <c r="K28" s="236">
        <f>ROUND(E28*J28,2)</f>
        <v>0</v>
      </c>
      <c r="L28" s="236">
        <v>21</v>
      </c>
      <c r="M28" s="236">
        <f>G28*(1+L28/100)</f>
        <v>0</v>
      </c>
      <c r="N28" s="234">
        <v>0</v>
      </c>
      <c r="O28" s="234">
        <f>ROUND(E28*N28,2)</f>
        <v>0</v>
      </c>
      <c r="P28" s="234">
        <v>0</v>
      </c>
      <c r="Q28" s="234">
        <f>ROUND(E28*P28,2)</f>
        <v>0</v>
      </c>
      <c r="R28" s="236"/>
      <c r="S28" s="236" t="s">
        <v>173</v>
      </c>
      <c r="T28" s="237" t="s">
        <v>174</v>
      </c>
      <c r="U28" s="221">
        <v>0</v>
      </c>
      <c r="V28" s="221">
        <f>ROUND(E28*U28,2)</f>
        <v>0</v>
      </c>
      <c r="W28" s="221"/>
      <c r="X28" s="221" t="s">
        <v>175</v>
      </c>
      <c r="Y28" s="221" t="s">
        <v>176</v>
      </c>
      <c r="Z28" s="210"/>
      <c r="AA28" s="210"/>
      <c r="AB28" s="210"/>
      <c r="AC28" s="210"/>
      <c r="AD28" s="210"/>
      <c r="AE28" s="210"/>
      <c r="AF28" s="210"/>
      <c r="AG28" s="210" t="s">
        <v>182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42" t="s">
        <v>207</v>
      </c>
      <c r="D29" s="239"/>
      <c r="E29" s="239"/>
      <c r="F29" s="239"/>
      <c r="G29" s="239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38" t="str">
        <f>C29</f>
        <v>Náklady na vyhotovení dokumentace skutečného provedení stavby a její předání objednateli v požadované formě a požadovaném počtu.</v>
      </c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3"/>
      <c r="B30" s="4"/>
      <c r="C30" s="243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154</v>
      </c>
    </row>
    <row r="31" spans="1:60" x14ac:dyDescent="0.25">
      <c r="A31" s="213"/>
      <c r="B31" s="214" t="s">
        <v>29</v>
      </c>
      <c r="C31" s="244"/>
      <c r="D31" s="215"/>
      <c r="E31" s="216"/>
      <c r="F31" s="216"/>
      <c r="G31" s="230">
        <f>G8+G21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208</v>
      </c>
    </row>
    <row r="32" spans="1:60" x14ac:dyDescent="0.25">
      <c r="C32" s="245"/>
      <c r="D32" s="10"/>
      <c r="AG32" t="s">
        <v>209</v>
      </c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XbE2HACcwFJ59XBkJMqRAZDgO1MuhmXtfMukO7mbX537fC08UcREUgplmlAupGLhjC0vzQPxhsNVecoOtWRYvA==" saltValue="mUY5Se0HGbQ7WosUbFIk8g==" spinCount="100000" sheet="1" formatRows="0"/>
  <mergeCells count="14">
    <mergeCell ref="C27:G27"/>
    <mergeCell ref="C29:G29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D334-01B8-4BC9-9625-96F7F049637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210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141</v>
      </c>
      <c r="AG3" t="s">
        <v>144</v>
      </c>
    </row>
    <row r="4" spans="1:60" ht="25.05" customHeight="1" x14ac:dyDescent="0.25">
      <c r="A4" s="200" t="s">
        <v>9</v>
      </c>
      <c r="B4" s="201" t="s">
        <v>47</v>
      </c>
      <c r="C4" s="202" t="s">
        <v>51</v>
      </c>
      <c r="D4" s="203"/>
      <c r="E4" s="203"/>
      <c r="F4" s="203"/>
      <c r="G4" s="204"/>
      <c r="AG4" t="s">
        <v>145</v>
      </c>
    </row>
    <row r="5" spans="1:60" x14ac:dyDescent="0.25">
      <c r="D5" s="10"/>
    </row>
    <row r="6" spans="1:60" ht="39.6" x14ac:dyDescent="0.25">
      <c r="A6" s="206" t="s">
        <v>146</v>
      </c>
      <c r="B6" s="208" t="s">
        <v>147</v>
      </c>
      <c r="C6" s="208" t="s">
        <v>148</v>
      </c>
      <c r="D6" s="207" t="s">
        <v>149</v>
      </c>
      <c r="E6" s="206" t="s">
        <v>150</v>
      </c>
      <c r="F6" s="205" t="s">
        <v>151</v>
      </c>
      <c r="G6" s="206" t="s">
        <v>29</v>
      </c>
      <c r="H6" s="209" t="s">
        <v>30</v>
      </c>
      <c r="I6" s="209" t="s">
        <v>152</v>
      </c>
      <c r="J6" s="209" t="s">
        <v>31</v>
      </c>
      <c r="K6" s="209" t="s">
        <v>153</v>
      </c>
      <c r="L6" s="209" t="s">
        <v>154</v>
      </c>
      <c r="M6" s="209" t="s">
        <v>155</v>
      </c>
      <c r="N6" s="209" t="s">
        <v>156</v>
      </c>
      <c r="O6" s="209" t="s">
        <v>157</v>
      </c>
      <c r="P6" s="209" t="s">
        <v>158</v>
      </c>
      <c r="Q6" s="209" t="s">
        <v>159</v>
      </c>
      <c r="R6" s="209" t="s">
        <v>160</v>
      </c>
      <c r="S6" s="209" t="s">
        <v>161</v>
      </c>
      <c r="T6" s="209" t="s">
        <v>162</v>
      </c>
      <c r="U6" s="209" t="s">
        <v>163</v>
      </c>
      <c r="V6" s="209" t="s">
        <v>164</v>
      </c>
      <c r="W6" s="209" t="s">
        <v>165</v>
      </c>
      <c r="X6" s="209" t="s">
        <v>166</v>
      </c>
      <c r="Y6" s="209" t="s">
        <v>167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4" t="s">
        <v>168</v>
      </c>
      <c r="B8" s="225" t="s">
        <v>70</v>
      </c>
      <c r="C8" s="240" t="s">
        <v>71</v>
      </c>
      <c r="D8" s="226"/>
      <c r="E8" s="227"/>
      <c r="F8" s="228"/>
      <c r="G8" s="228">
        <f>SUMIF(AG9:AG51,"&lt;&gt;NOR",G9:G51)</f>
        <v>0</v>
      </c>
      <c r="H8" s="228"/>
      <c r="I8" s="228">
        <f>SUM(I9:I51)</f>
        <v>0</v>
      </c>
      <c r="J8" s="228"/>
      <c r="K8" s="228">
        <f>SUM(K9:K51)</f>
        <v>0</v>
      </c>
      <c r="L8" s="228"/>
      <c r="M8" s="228">
        <f>SUM(M9:M51)</f>
        <v>0</v>
      </c>
      <c r="N8" s="227"/>
      <c r="O8" s="227">
        <f>SUM(O9:O51)</f>
        <v>0</v>
      </c>
      <c r="P8" s="227"/>
      <c r="Q8" s="227">
        <f>SUM(Q9:Q51)</f>
        <v>0</v>
      </c>
      <c r="R8" s="228"/>
      <c r="S8" s="228"/>
      <c r="T8" s="229"/>
      <c r="U8" s="223"/>
      <c r="V8" s="223">
        <f>SUM(V9:V51)</f>
        <v>14.32</v>
      </c>
      <c r="W8" s="223"/>
      <c r="X8" s="223"/>
      <c r="Y8" s="223"/>
      <c r="AG8" t="s">
        <v>169</v>
      </c>
    </row>
    <row r="9" spans="1:60" outlineLevel="1" x14ac:dyDescent="0.25">
      <c r="A9" s="231">
        <v>1</v>
      </c>
      <c r="B9" s="232" t="s">
        <v>211</v>
      </c>
      <c r="C9" s="241" t="s">
        <v>212</v>
      </c>
      <c r="D9" s="233" t="s">
        <v>213</v>
      </c>
      <c r="E9" s="234">
        <v>18.475259999999999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214</v>
      </c>
      <c r="S9" s="236" t="s">
        <v>173</v>
      </c>
      <c r="T9" s="237" t="s">
        <v>173</v>
      </c>
      <c r="U9" s="221">
        <v>0.5</v>
      </c>
      <c r="V9" s="221">
        <f>ROUND(E9*U9,2)</f>
        <v>9.24</v>
      </c>
      <c r="W9" s="221"/>
      <c r="X9" s="221" t="s">
        <v>215</v>
      </c>
      <c r="Y9" s="221" t="s">
        <v>176</v>
      </c>
      <c r="Z9" s="210"/>
      <c r="AA9" s="210"/>
      <c r="AB9" s="210"/>
      <c r="AC9" s="210"/>
      <c r="AD9" s="210"/>
      <c r="AE9" s="210"/>
      <c r="AF9" s="210"/>
      <c r="AG9" s="210" t="s">
        <v>216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61" t="s">
        <v>217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8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2" t="s">
        <v>219</v>
      </c>
      <c r="D11" s="246"/>
      <c r="E11" s="247">
        <v>9.4445999999999994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62" t="s">
        <v>221</v>
      </c>
      <c r="D12" s="246"/>
      <c r="E12" s="247">
        <v>2.5764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220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17"/>
      <c r="B13" s="218"/>
      <c r="C13" s="262" t="s">
        <v>222</v>
      </c>
      <c r="D13" s="246"/>
      <c r="E13" s="247">
        <v>4.2726600000000001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220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17"/>
      <c r="B14" s="218"/>
      <c r="C14" s="262" t="s">
        <v>223</v>
      </c>
      <c r="D14" s="246"/>
      <c r="E14" s="247">
        <v>2.1816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220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1">
        <v>2</v>
      </c>
      <c r="B15" s="232" t="s">
        <v>224</v>
      </c>
      <c r="C15" s="241" t="s">
        <v>225</v>
      </c>
      <c r="D15" s="233" t="s">
        <v>213</v>
      </c>
      <c r="E15" s="234">
        <v>3.6950500000000002</v>
      </c>
      <c r="F15" s="235"/>
      <c r="G15" s="236">
        <f>ROUND(E15*F15,2)</f>
        <v>0</v>
      </c>
      <c r="H15" s="235"/>
      <c r="I15" s="236">
        <f>ROUND(E15*H15,2)</f>
        <v>0</v>
      </c>
      <c r="J15" s="235"/>
      <c r="K15" s="236">
        <f>ROUND(E15*J15,2)</f>
        <v>0</v>
      </c>
      <c r="L15" s="236">
        <v>21</v>
      </c>
      <c r="M15" s="236">
        <f>G15*(1+L15/100)</f>
        <v>0</v>
      </c>
      <c r="N15" s="234">
        <v>0</v>
      </c>
      <c r="O15" s="234">
        <f>ROUND(E15*N15,2)</f>
        <v>0</v>
      </c>
      <c r="P15" s="234">
        <v>0</v>
      </c>
      <c r="Q15" s="234">
        <f>ROUND(E15*P15,2)</f>
        <v>0</v>
      </c>
      <c r="R15" s="236" t="s">
        <v>214</v>
      </c>
      <c r="S15" s="236" t="s">
        <v>173</v>
      </c>
      <c r="T15" s="237" t="s">
        <v>173</v>
      </c>
      <c r="U15" s="221">
        <v>0.6</v>
      </c>
      <c r="V15" s="221">
        <f>ROUND(E15*U15,2)</f>
        <v>2.2200000000000002</v>
      </c>
      <c r="W15" s="221"/>
      <c r="X15" s="221" t="s">
        <v>215</v>
      </c>
      <c r="Y15" s="221" t="s">
        <v>176</v>
      </c>
      <c r="Z15" s="210"/>
      <c r="AA15" s="210"/>
      <c r="AB15" s="210"/>
      <c r="AC15" s="210"/>
      <c r="AD15" s="210"/>
      <c r="AE15" s="210"/>
      <c r="AF15" s="210"/>
      <c r="AG15" s="210" t="s">
        <v>216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1" outlineLevel="2" x14ac:dyDescent="0.25">
      <c r="A16" s="217"/>
      <c r="B16" s="218"/>
      <c r="C16" s="261" t="s">
        <v>217</v>
      </c>
      <c r="D16" s="250"/>
      <c r="E16" s="250"/>
      <c r="F16" s="250"/>
      <c r="G16" s="25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38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210"/>
      <c r="BC16" s="210"/>
      <c r="BD16" s="210"/>
      <c r="BE16" s="210"/>
      <c r="BF16" s="210"/>
      <c r="BG16" s="210"/>
      <c r="BH16" s="210"/>
    </row>
    <row r="17" spans="1:60" outlineLevel="2" x14ac:dyDescent="0.25">
      <c r="A17" s="217"/>
      <c r="B17" s="218"/>
      <c r="C17" s="262" t="s">
        <v>226</v>
      </c>
      <c r="D17" s="246"/>
      <c r="E17" s="247"/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62" t="s">
        <v>227</v>
      </c>
      <c r="D18" s="246"/>
      <c r="E18" s="247">
        <v>3.6950500000000002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220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1">
        <v>3</v>
      </c>
      <c r="B19" s="232" t="s">
        <v>228</v>
      </c>
      <c r="C19" s="241" t="s">
        <v>229</v>
      </c>
      <c r="D19" s="233" t="s">
        <v>213</v>
      </c>
      <c r="E19" s="234">
        <v>8.2502499999999994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0</v>
      </c>
      <c r="Q19" s="234">
        <f>ROUND(E19*P19,2)</f>
        <v>0</v>
      </c>
      <c r="R19" s="236" t="s">
        <v>214</v>
      </c>
      <c r="S19" s="236" t="s">
        <v>173</v>
      </c>
      <c r="T19" s="237" t="s">
        <v>173</v>
      </c>
      <c r="U19" s="221">
        <v>0.01</v>
      </c>
      <c r="V19" s="221">
        <f>ROUND(E19*U19,2)</f>
        <v>0.08</v>
      </c>
      <c r="W19" s="221"/>
      <c r="X19" s="221" t="s">
        <v>215</v>
      </c>
      <c r="Y19" s="221" t="s">
        <v>176</v>
      </c>
      <c r="Z19" s="210"/>
      <c r="AA19" s="210"/>
      <c r="AB19" s="210"/>
      <c r="AC19" s="210"/>
      <c r="AD19" s="210"/>
      <c r="AE19" s="210"/>
      <c r="AF19" s="210"/>
      <c r="AG19" s="210" t="s">
        <v>216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1" t="s">
        <v>230</v>
      </c>
      <c r="D20" s="250"/>
      <c r="E20" s="250"/>
      <c r="F20" s="250"/>
      <c r="G20" s="250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62" t="s">
        <v>231</v>
      </c>
      <c r="D21" s="246"/>
      <c r="E21" s="247"/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5">
      <c r="A22" s="217"/>
      <c r="B22" s="218"/>
      <c r="C22" s="262" t="s">
        <v>232</v>
      </c>
      <c r="D22" s="246"/>
      <c r="E22" s="247">
        <v>18.475259999999999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220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17"/>
      <c r="B23" s="218"/>
      <c r="C23" s="262" t="s">
        <v>233</v>
      </c>
      <c r="D23" s="246"/>
      <c r="E23" s="247">
        <v>3.6950500000000002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220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17"/>
      <c r="B24" s="218"/>
      <c r="C24" s="262" t="s">
        <v>234</v>
      </c>
      <c r="D24" s="246"/>
      <c r="E24" s="247"/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220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17"/>
      <c r="B25" s="218"/>
      <c r="C25" s="262" t="s">
        <v>235</v>
      </c>
      <c r="D25" s="246"/>
      <c r="E25" s="247"/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5">
      <c r="A26" s="217"/>
      <c r="B26" s="218"/>
      <c r="C26" s="262" t="s">
        <v>236</v>
      </c>
      <c r="D26" s="246"/>
      <c r="E26" s="247">
        <v>-13.920059999999999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220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0.399999999999999" outlineLevel="1" x14ac:dyDescent="0.25">
      <c r="A27" s="231">
        <v>4</v>
      </c>
      <c r="B27" s="232" t="s">
        <v>237</v>
      </c>
      <c r="C27" s="241" t="s">
        <v>238</v>
      </c>
      <c r="D27" s="233" t="s">
        <v>213</v>
      </c>
      <c r="E27" s="234">
        <v>165.005</v>
      </c>
      <c r="F27" s="235"/>
      <c r="G27" s="236">
        <f>ROUND(E27*F27,2)</f>
        <v>0</v>
      </c>
      <c r="H27" s="235"/>
      <c r="I27" s="236">
        <f>ROUND(E27*H27,2)</f>
        <v>0</v>
      </c>
      <c r="J27" s="235"/>
      <c r="K27" s="236">
        <f>ROUND(E27*J27,2)</f>
        <v>0</v>
      </c>
      <c r="L27" s="236">
        <v>21</v>
      </c>
      <c r="M27" s="236">
        <f>G27*(1+L27/100)</f>
        <v>0</v>
      </c>
      <c r="N27" s="234">
        <v>0</v>
      </c>
      <c r="O27" s="234">
        <f>ROUND(E27*N27,2)</f>
        <v>0</v>
      </c>
      <c r="P27" s="234">
        <v>0</v>
      </c>
      <c r="Q27" s="234">
        <f>ROUND(E27*P27,2)</f>
        <v>0</v>
      </c>
      <c r="R27" s="236" t="s">
        <v>214</v>
      </c>
      <c r="S27" s="236" t="s">
        <v>173</v>
      </c>
      <c r="T27" s="237" t="s">
        <v>173</v>
      </c>
      <c r="U27" s="221">
        <v>0</v>
      </c>
      <c r="V27" s="221">
        <f>ROUND(E27*U27,2)</f>
        <v>0</v>
      </c>
      <c r="W27" s="221"/>
      <c r="X27" s="221" t="s">
        <v>215</v>
      </c>
      <c r="Y27" s="221" t="s">
        <v>176</v>
      </c>
      <c r="Z27" s="210"/>
      <c r="AA27" s="210"/>
      <c r="AB27" s="210"/>
      <c r="AC27" s="210"/>
      <c r="AD27" s="210"/>
      <c r="AE27" s="210"/>
      <c r="AF27" s="210"/>
      <c r="AG27" s="210" t="s">
        <v>216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61" t="s">
        <v>230</v>
      </c>
      <c r="D28" s="250"/>
      <c r="E28" s="250"/>
      <c r="F28" s="250"/>
      <c r="G28" s="250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2" t="s">
        <v>231</v>
      </c>
      <c r="D29" s="246"/>
      <c r="E29" s="247"/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5">
      <c r="A30" s="217"/>
      <c r="B30" s="218"/>
      <c r="C30" s="262" t="s">
        <v>232</v>
      </c>
      <c r="D30" s="246"/>
      <c r="E30" s="247">
        <v>18.475259999999999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220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5">
      <c r="A31" s="217"/>
      <c r="B31" s="218"/>
      <c r="C31" s="262" t="s">
        <v>233</v>
      </c>
      <c r="D31" s="246"/>
      <c r="E31" s="247">
        <v>3.6950500000000002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220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62" t="s">
        <v>234</v>
      </c>
      <c r="D32" s="246"/>
      <c r="E32" s="247"/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220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17"/>
      <c r="B33" s="218"/>
      <c r="C33" s="262" t="s">
        <v>235</v>
      </c>
      <c r="D33" s="246"/>
      <c r="E33" s="247"/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220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5">
      <c r="A34" s="217"/>
      <c r="B34" s="218"/>
      <c r="C34" s="262" t="s">
        <v>236</v>
      </c>
      <c r="D34" s="246"/>
      <c r="E34" s="247">
        <v>-13.920059999999999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220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5">
      <c r="A35" s="217"/>
      <c r="B35" s="218"/>
      <c r="C35" s="262" t="s">
        <v>234</v>
      </c>
      <c r="D35" s="246"/>
      <c r="E35" s="247"/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220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63" t="s">
        <v>239</v>
      </c>
      <c r="D36" s="248"/>
      <c r="E36" s="249">
        <v>8.2502499999999994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220</v>
      </c>
      <c r="AH36" s="210">
        <v>1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17"/>
      <c r="B37" s="218"/>
      <c r="C37" s="262" t="s">
        <v>240</v>
      </c>
      <c r="D37" s="246"/>
      <c r="E37" s="247">
        <v>156.75475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220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1">
        <v>5</v>
      </c>
      <c r="B38" s="232" t="s">
        <v>241</v>
      </c>
      <c r="C38" s="241" t="s">
        <v>242</v>
      </c>
      <c r="D38" s="233" t="s">
        <v>213</v>
      </c>
      <c r="E38" s="234">
        <v>13.920059999999999</v>
      </c>
      <c r="F38" s="235"/>
      <c r="G38" s="236">
        <f>ROUND(E38*F38,2)</f>
        <v>0</v>
      </c>
      <c r="H38" s="235"/>
      <c r="I38" s="236">
        <f>ROUND(E38*H38,2)</f>
        <v>0</v>
      </c>
      <c r="J38" s="235"/>
      <c r="K38" s="236">
        <f>ROUND(E38*J38,2)</f>
        <v>0</v>
      </c>
      <c r="L38" s="236">
        <v>21</v>
      </c>
      <c r="M38" s="236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6" t="s">
        <v>214</v>
      </c>
      <c r="S38" s="236" t="s">
        <v>173</v>
      </c>
      <c r="T38" s="237" t="s">
        <v>173</v>
      </c>
      <c r="U38" s="221">
        <v>0.2</v>
      </c>
      <c r="V38" s="221">
        <f>ROUND(E38*U38,2)</f>
        <v>2.78</v>
      </c>
      <c r="W38" s="221"/>
      <c r="X38" s="221" t="s">
        <v>215</v>
      </c>
      <c r="Y38" s="221" t="s">
        <v>176</v>
      </c>
      <c r="Z38" s="210"/>
      <c r="AA38" s="210"/>
      <c r="AB38" s="210"/>
      <c r="AC38" s="210"/>
      <c r="AD38" s="210"/>
      <c r="AE38" s="210"/>
      <c r="AF38" s="210"/>
      <c r="AG38" s="210" t="s">
        <v>216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61" t="s">
        <v>243</v>
      </c>
      <c r="D39" s="250"/>
      <c r="E39" s="250"/>
      <c r="F39" s="250"/>
      <c r="G39" s="250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64" t="s">
        <v>244</v>
      </c>
      <c r="D40" s="251"/>
      <c r="E40" s="251"/>
      <c r="F40" s="251"/>
      <c r="G40" s="25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179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17"/>
      <c r="B41" s="218"/>
      <c r="C41" s="262" t="s">
        <v>219</v>
      </c>
      <c r="D41" s="246"/>
      <c r="E41" s="247">
        <v>9.4445999999999994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220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5">
      <c r="A42" s="217"/>
      <c r="B42" s="218"/>
      <c r="C42" s="262" t="s">
        <v>245</v>
      </c>
      <c r="D42" s="246"/>
      <c r="E42" s="247">
        <v>2.2374000000000001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220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17"/>
      <c r="B43" s="218"/>
      <c r="C43" s="262" t="s">
        <v>246</v>
      </c>
      <c r="D43" s="246"/>
      <c r="E43" s="247">
        <v>2.2380599999999999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1">
        <v>6</v>
      </c>
      <c r="B44" s="232" t="s">
        <v>247</v>
      </c>
      <c r="C44" s="241" t="s">
        <v>248</v>
      </c>
      <c r="D44" s="233" t="s">
        <v>213</v>
      </c>
      <c r="E44" s="234">
        <v>8.2502499999999994</v>
      </c>
      <c r="F44" s="235"/>
      <c r="G44" s="236">
        <f>ROUND(E44*F44,2)</f>
        <v>0</v>
      </c>
      <c r="H44" s="235"/>
      <c r="I44" s="236">
        <f>ROUND(E44*H44,2)</f>
        <v>0</v>
      </c>
      <c r="J44" s="235"/>
      <c r="K44" s="236">
        <f>ROUND(E44*J44,2)</f>
        <v>0</v>
      </c>
      <c r="L44" s="236">
        <v>21</v>
      </c>
      <c r="M44" s="236">
        <f>G44*(1+L44/100)</f>
        <v>0</v>
      </c>
      <c r="N44" s="234">
        <v>0</v>
      </c>
      <c r="O44" s="234">
        <f>ROUND(E44*N44,2)</f>
        <v>0</v>
      </c>
      <c r="P44" s="234">
        <v>0</v>
      </c>
      <c r="Q44" s="234">
        <f>ROUND(E44*P44,2)</f>
        <v>0</v>
      </c>
      <c r="R44" s="236" t="s">
        <v>214</v>
      </c>
      <c r="S44" s="236" t="s">
        <v>173</v>
      </c>
      <c r="T44" s="237" t="s">
        <v>173</v>
      </c>
      <c r="U44" s="221">
        <v>0</v>
      </c>
      <c r="V44" s="221">
        <f>ROUND(E44*U44,2)</f>
        <v>0</v>
      </c>
      <c r="W44" s="221"/>
      <c r="X44" s="221" t="s">
        <v>215</v>
      </c>
      <c r="Y44" s="221" t="s">
        <v>176</v>
      </c>
      <c r="Z44" s="210"/>
      <c r="AA44" s="210"/>
      <c r="AB44" s="210"/>
      <c r="AC44" s="210"/>
      <c r="AD44" s="210"/>
      <c r="AE44" s="210"/>
      <c r="AF44" s="210"/>
      <c r="AG44" s="210" t="s">
        <v>216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17"/>
      <c r="B45" s="218"/>
      <c r="C45" s="242" t="s">
        <v>249</v>
      </c>
      <c r="D45" s="239"/>
      <c r="E45" s="239"/>
      <c r="F45" s="239"/>
      <c r="G45" s="23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179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62" t="s">
        <v>231</v>
      </c>
      <c r="D46" s="246"/>
      <c r="E46" s="247"/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62" t="s">
        <v>232</v>
      </c>
      <c r="D47" s="246"/>
      <c r="E47" s="247">
        <v>18.475259999999999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220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5">
      <c r="A48" s="217"/>
      <c r="B48" s="218"/>
      <c r="C48" s="262" t="s">
        <v>233</v>
      </c>
      <c r="D48" s="246"/>
      <c r="E48" s="247">
        <v>3.6950500000000002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220</v>
      </c>
      <c r="AH48" s="210">
        <v>5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5">
      <c r="A49" s="217"/>
      <c r="B49" s="218"/>
      <c r="C49" s="262" t="s">
        <v>234</v>
      </c>
      <c r="D49" s="246"/>
      <c r="E49" s="247"/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220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17"/>
      <c r="B50" s="218"/>
      <c r="C50" s="262" t="s">
        <v>235</v>
      </c>
      <c r="D50" s="246"/>
      <c r="E50" s="247"/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220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17"/>
      <c r="B51" s="218"/>
      <c r="C51" s="262" t="s">
        <v>236</v>
      </c>
      <c r="D51" s="246"/>
      <c r="E51" s="247">
        <v>-13.920059999999999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220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5">
      <c r="A52" s="224" t="s">
        <v>168</v>
      </c>
      <c r="B52" s="225" t="s">
        <v>72</v>
      </c>
      <c r="C52" s="240" t="s">
        <v>73</v>
      </c>
      <c r="D52" s="226"/>
      <c r="E52" s="227"/>
      <c r="F52" s="228"/>
      <c r="G52" s="228">
        <f>SUMIF(AG53:AG105,"&lt;&gt;NOR",G53:G105)</f>
        <v>0</v>
      </c>
      <c r="H52" s="228"/>
      <c r="I52" s="228">
        <f>SUM(I53:I105)</f>
        <v>0</v>
      </c>
      <c r="J52" s="228"/>
      <c r="K52" s="228">
        <f>SUM(K53:K105)</f>
        <v>0</v>
      </c>
      <c r="L52" s="228"/>
      <c r="M52" s="228">
        <f>SUM(M53:M105)</f>
        <v>0</v>
      </c>
      <c r="N52" s="227"/>
      <c r="O52" s="227">
        <f>SUM(O53:O105)</f>
        <v>0.83000000000000007</v>
      </c>
      <c r="P52" s="227"/>
      <c r="Q52" s="227">
        <f>SUM(Q53:Q105)</f>
        <v>0</v>
      </c>
      <c r="R52" s="228"/>
      <c r="S52" s="228"/>
      <c r="T52" s="229"/>
      <c r="U52" s="223"/>
      <c r="V52" s="223">
        <f>SUM(V53:V105)</f>
        <v>160.57</v>
      </c>
      <c r="W52" s="223"/>
      <c r="X52" s="223"/>
      <c r="Y52" s="223"/>
      <c r="AG52" t="s">
        <v>169</v>
      </c>
    </row>
    <row r="53" spans="1:60" ht="20.399999999999999" outlineLevel="1" x14ac:dyDescent="0.25">
      <c r="A53" s="231">
        <v>7</v>
      </c>
      <c r="B53" s="232" t="s">
        <v>250</v>
      </c>
      <c r="C53" s="241" t="s">
        <v>251</v>
      </c>
      <c r="D53" s="233" t="s">
        <v>252</v>
      </c>
      <c r="E53" s="234">
        <v>11.79795</v>
      </c>
      <c r="F53" s="235"/>
      <c r="G53" s="236">
        <f>ROUND(E53*F53,2)</f>
        <v>0</v>
      </c>
      <c r="H53" s="235"/>
      <c r="I53" s="236">
        <f>ROUND(E53*H53,2)</f>
        <v>0</v>
      </c>
      <c r="J53" s="235"/>
      <c r="K53" s="236">
        <f>ROUND(E53*J53,2)</f>
        <v>0</v>
      </c>
      <c r="L53" s="236">
        <v>21</v>
      </c>
      <c r="M53" s="236">
        <f>G53*(1+L53/100)</f>
        <v>0</v>
      </c>
      <c r="N53" s="234">
        <v>2.2200000000000002E-3</v>
      </c>
      <c r="O53" s="234">
        <f>ROUND(E53*N53,2)</f>
        <v>0.03</v>
      </c>
      <c r="P53" s="234">
        <v>0</v>
      </c>
      <c r="Q53" s="234">
        <f>ROUND(E53*P53,2)</f>
        <v>0</v>
      </c>
      <c r="R53" s="236" t="s">
        <v>253</v>
      </c>
      <c r="S53" s="236" t="s">
        <v>173</v>
      </c>
      <c r="T53" s="237" t="s">
        <v>173</v>
      </c>
      <c r="U53" s="221">
        <v>2.75</v>
      </c>
      <c r="V53" s="221">
        <f>ROUND(E53*U53,2)</f>
        <v>32.44</v>
      </c>
      <c r="W53" s="221"/>
      <c r="X53" s="221" t="s">
        <v>215</v>
      </c>
      <c r="Y53" s="221" t="s">
        <v>254</v>
      </c>
      <c r="Z53" s="210"/>
      <c r="AA53" s="210"/>
      <c r="AB53" s="210"/>
      <c r="AC53" s="210"/>
      <c r="AD53" s="210"/>
      <c r="AE53" s="210"/>
      <c r="AF53" s="210"/>
      <c r="AG53" s="210" t="s">
        <v>216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1" outlineLevel="2" x14ac:dyDescent="0.25">
      <c r="A54" s="217"/>
      <c r="B54" s="218"/>
      <c r="C54" s="242" t="s">
        <v>255</v>
      </c>
      <c r="D54" s="239"/>
      <c r="E54" s="239"/>
      <c r="F54" s="239"/>
      <c r="G54" s="239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179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38" t="str">
        <f>C54</f>
        <v>Vyvrtání otvorů cca 55 ks/m2 ve spáře zdiva, vyčištění vrtu od hrubých nečistot, zaplnění otvorů injektážní pastou. Aplikace tlakovou pistolí. Uzavření vyplněných otvorů těsnicí maltou.</v>
      </c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17"/>
      <c r="B55" s="218"/>
      <c r="C55" s="264" t="s">
        <v>256</v>
      </c>
      <c r="D55" s="251"/>
      <c r="E55" s="251"/>
      <c r="F55" s="251"/>
      <c r="G55" s="25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179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17"/>
      <c r="B56" s="218"/>
      <c r="C56" s="262" t="s">
        <v>257</v>
      </c>
      <c r="D56" s="246"/>
      <c r="E56" s="247"/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220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17"/>
      <c r="B57" s="218"/>
      <c r="C57" s="262" t="s">
        <v>258</v>
      </c>
      <c r="D57" s="246"/>
      <c r="E57" s="247">
        <v>0.96299999999999997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220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17"/>
      <c r="B58" s="218"/>
      <c r="C58" s="262" t="s">
        <v>259</v>
      </c>
      <c r="D58" s="246"/>
      <c r="E58" s="247">
        <v>1.6156999999999999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220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62" t="s">
        <v>260</v>
      </c>
      <c r="D59" s="246"/>
      <c r="E59" s="247">
        <v>4.1516000000000002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220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62" t="s">
        <v>261</v>
      </c>
      <c r="D60" s="246"/>
      <c r="E60" s="247">
        <v>0.72750000000000004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220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17"/>
      <c r="B61" s="218"/>
      <c r="C61" s="262" t="s">
        <v>262</v>
      </c>
      <c r="D61" s="246"/>
      <c r="E61" s="247">
        <v>0.40749999999999997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220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63" t="s">
        <v>239</v>
      </c>
      <c r="D62" s="248"/>
      <c r="E62" s="249">
        <v>7.8653000000000004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220</v>
      </c>
      <c r="AH62" s="210">
        <v>1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2" t="s">
        <v>263</v>
      </c>
      <c r="D63" s="246"/>
      <c r="E63" s="247">
        <v>3.9326500000000002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220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399999999999999" outlineLevel="1" x14ac:dyDescent="0.25">
      <c r="A64" s="231">
        <v>8</v>
      </c>
      <c r="B64" s="232" t="s">
        <v>264</v>
      </c>
      <c r="C64" s="241" t="s">
        <v>265</v>
      </c>
      <c r="D64" s="233" t="s">
        <v>266</v>
      </c>
      <c r="E64" s="234">
        <v>7.7249999999999996</v>
      </c>
      <c r="F64" s="235"/>
      <c r="G64" s="236">
        <f>ROUND(E64*F64,2)</f>
        <v>0</v>
      </c>
      <c r="H64" s="235"/>
      <c r="I64" s="236">
        <f>ROUND(E64*H64,2)</f>
        <v>0</v>
      </c>
      <c r="J64" s="235"/>
      <c r="K64" s="236">
        <f>ROUND(E64*J64,2)</f>
        <v>0</v>
      </c>
      <c r="L64" s="236">
        <v>21</v>
      </c>
      <c r="M64" s="236">
        <f>G64*(1+L64/100)</f>
        <v>0</v>
      </c>
      <c r="N64" s="234">
        <v>0</v>
      </c>
      <c r="O64" s="234">
        <f>ROUND(E64*N64,2)</f>
        <v>0</v>
      </c>
      <c r="P64" s="234">
        <v>0</v>
      </c>
      <c r="Q64" s="234">
        <f>ROUND(E64*P64,2)</f>
        <v>0</v>
      </c>
      <c r="R64" s="236" t="s">
        <v>253</v>
      </c>
      <c r="S64" s="236" t="s">
        <v>173</v>
      </c>
      <c r="T64" s="237" t="s">
        <v>173</v>
      </c>
      <c r="U64" s="221">
        <v>0.99999000000000005</v>
      </c>
      <c r="V64" s="221">
        <f>ROUND(E64*U64,2)</f>
        <v>7.72</v>
      </c>
      <c r="W64" s="221"/>
      <c r="X64" s="221" t="s">
        <v>215</v>
      </c>
      <c r="Y64" s="221" t="s">
        <v>267</v>
      </c>
      <c r="Z64" s="210"/>
      <c r="AA64" s="210"/>
      <c r="AB64" s="210"/>
      <c r="AC64" s="210"/>
      <c r="AD64" s="210"/>
      <c r="AE64" s="210"/>
      <c r="AF64" s="210"/>
      <c r="AG64" s="210" t="s">
        <v>216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17"/>
      <c r="B65" s="218"/>
      <c r="C65" s="242" t="s">
        <v>268</v>
      </c>
      <c r="D65" s="239"/>
      <c r="E65" s="239"/>
      <c r="F65" s="239"/>
      <c r="G65" s="239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179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38" t="str">
        <f>C65</f>
        <v>Vyvrtání otvorů (10 ks/m zdi), vyčištění vrtu od hrubých nečistot, osazení pakrů, nízkotlaká injektáž do 10 bar. Aplikce injektážním zařízením.</v>
      </c>
      <c r="BB65" s="210"/>
      <c r="BC65" s="210"/>
      <c r="BD65" s="210"/>
      <c r="BE65" s="210"/>
      <c r="BF65" s="210"/>
      <c r="BG65" s="210"/>
      <c r="BH65" s="210"/>
    </row>
    <row r="66" spans="1:60" outlineLevel="2" x14ac:dyDescent="0.25">
      <c r="A66" s="217"/>
      <c r="B66" s="218"/>
      <c r="C66" s="262" t="s">
        <v>269</v>
      </c>
      <c r="D66" s="246"/>
      <c r="E66" s="247"/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220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17"/>
      <c r="B67" s="218"/>
      <c r="C67" s="262" t="s">
        <v>270</v>
      </c>
      <c r="D67" s="246"/>
      <c r="E67" s="247"/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220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17"/>
      <c r="B68" s="218"/>
      <c r="C68" s="262" t="s">
        <v>271</v>
      </c>
      <c r="D68" s="246"/>
      <c r="E68" s="247">
        <v>7.7249999999999996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220</v>
      </c>
      <c r="AH68" s="210">
        <v>5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399999999999999" outlineLevel="1" x14ac:dyDescent="0.25">
      <c r="A69" s="231">
        <v>9</v>
      </c>
      <c r="B69" s="232" t="s">
        <v>272</v>
      </c>
      <c r="C69" s="241" t="s">
        <v>273</v>
      </c>
      <c r="D69" s="233" t="s">
        <v>266</v>
      </c>
      <c r="E69" s="234">
        <v>5.1029999999999998</v>
      </c>
      <c r="F69" s="235"/>
      <c r="G69" s="236">
        <f>ROUND(E69*F69,2)</f>
        <v>0</v>
      </c>
      <c r="H69" s="235"/>
      <c r="I69" s="236">
        <f>ROUND(E69*H69,2)</f>
        <v>0</v>
      </c>
      <c r="J69" s="235"/>
      <c r="K69" s="236">
        <f>ROUND(E69*J69,2)</f>
        <v>0</v>
      </c>
      <c r="L69" s="236">
        <v>21</v>
      </c>
      <c r="M69" s="236">
        <f>G69*(1+L69/100)</f>
        <v>0</v>
      </c>
      <c r="N69" s="234">
        <v>0</v>
      </c>
      <c r="O69" s="234">
        <f>ROUND(E69*N69,2)</f>
        <v>0</v>
      </c>
      <c r="P69" s="234">
        <v>0</v>
      </c>
      <c r="Q69" s="234">
        <f>ROUND(E69*P69,2)</f>
        <v>0</v>
      </c>
      <c r="R69" s="236" t="s">
        <v>253</v>
      </c>
      <c r="S69" s="236" t="s">
        <v>173</v>
      </c>
      <c r="T69" s="237" t="s">
        <v>173</v>
      </c>
      <c r="U69" s="221">
        <v>0.99999000000000005</v>
      </c>
      <c r="V69" s="221">
        <f>ROUND(E69*U69,2)</f>
        <v>5.0999999999999996</v>
      </c>
      <c r="W69" s="221"/>
      <c r="X69" s="221" t="s">
        <v>215</v>
      </c>
      <c r="Y69" s="221" t="s">
        <v>267</v>
      </c>
      <c r="Z69" s="210"/>
      <c r="AA69" s="210"/>
      <c r="AB69" s="210"/>
      <c r="AC69" s="210"/>
      <c r="AD69" s="210"/>
      <c r="AE69" s="210"/>
      <c r="AF69" s="210"/>
      <c r="AG69" s="210" t="s">
        <v>216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5">
      <c r="A70" s="217"/>
      <c r="B70" s="218"/>
      <c r="C70" s="242" t="s">
        <v>268</v>
      </c>
      <c r="D70" s="239"/>
      <c r="E70" s="239"/>
      <c r="F70" s="239"/>
      <c r="G70" s="239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179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38" t="str">
        <f>C70</f>
        <v>Vyvrtání otvorů (10 ks/m zdi), vyčištění vrtu od hrubých nečistot, osazení pakrů, nízkotlaká injektáž do 10 bar. Aplikce injektážním zařízením.</v>
      </c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62" t="s">
        <v>269</v>
      </c>
      <c r="D71" s="246"/>
      <c r="E71" s="247"/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220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17"/>
      <c r="B72" s="218"/>
      <c r="C72" s="262" t="s">
        <v>270</v>
      </c>
      <c r="D72" s="246"/>
      <c r="E72" s="247"/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5">
      <c r="A73" s="217"/>
      <c r="B73" s="218"/>
      <c r="C73" s="262" t="s">
        <v>274</v>
      </c>
      <c r="D73" s="246"/>
      <c r="E73" s="247">
        <v>5.1029999999999998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220</v>
      </c>
      <c r="AH73" s="210">
        <v>5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0.399999999999999" outlineLevel="1" x14ac:dyDescent="0.25">
      <c r="A74" s="231">
        <v>10</v>
      </c>
      <c r="B74" s="232" t="s">
        <v>275</v>
      </c>
      <c r="C74" s="241" t="s">
        <v>276</v>
      </c>
      <c r="D74" s="233" t="s">
        <v>266</v>
      </c>
      <c r="E74" s="234">
        <v>16.4145</v>
      </c>
      <c r="F74" s="235"/>
      <c r="G74" s="236">
        <f>ROUND(E74*F74,2)</f>
        <v>0</v>
      </c>
      <c r="H74" s="235"/>
      <c r="I74" s="236">
        <f>ROUND(E74*H74,2)</f>
        <v>0</v>
      </c>
      <c r="J74" s="235"/>
      <c r="K74" s="236">
        <f>ROUND(E74*J74,2)</f>
        <v>0</v>
      </c>
      <c r="L74" s="236">
        <v>21</v>
      </c>
      <c r="M74" s="236">
        <f>G74*(1+L74/100)</f>
        <v>0</v>
      </c>
      <c r="N74" s="234">
        <v>0</v>
      </c>
      <c r="O74" s="234">
        <f>ROUND(E74*N74,2)</f>
        <v>0</v>
      </c>
      <c r="P74" s="234">
        <v>0</v>
      </c>
      <c r="Q74" s="234">
        <f>ROUND(E74*P74,2)</f>
        <v>0</v>
      </c>
      <c r="R74" s="236" t="s">
        <v>253</v>
      </c>
      <c r="S74" s="236" t="s">
        <v>173</v>
      </c>
      <c r="T74" s="237" t="s">
        <v>173</v>
      </c>
      <c r="U74" s="221">
        <v>1.01999</v>
      </c>
      <c r="V74" s="221">
        <f>ROUND(E74*U74,2)</f>
        <v>16.739999999999998</v>
      </c>
      <c r="W74" s="221"/>
      <c r="X74" s="221" t="s">
        <v>215</v>
      </c>
      <c r="Y74" s="221" t="s">
        <v>267</v>
      </c>
      <c r="Z74" s="210"/>
      <c r="AA74" s="210"/>
      <c r="AB74" s="210"/>
      <c r="AC74" s="210"/>
      <c r="AD74" s="210"/>
      <c r="AE74" s="210"/>
      <c r="AF74" s="210"/>
      <c r="AG74" s="210" t="s">
        <v>216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5">
      <c r="A75" s="217"/>
      <c r="B75" s="218"/>
      <c r="C75" s="242" t="s">
        <v>268</v>
      </c>
      <c r="D75" s="239"/>
      <c r="E75" s="239"/>
      <c r="F75" s="239"/>
      <c r="G75" s="239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179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38" t="str">
        <f>C75</f>
        <v>Vyvrtání otvorů (10 ks/m zdi), vyčištění vrtu od hrubých nečistot, osazení pakrů, nízkotlaká injektáž do 10 bar. Aplikce injektážním zařízením.</v>
      </c>
      <c r="BB75" s="210"/>
      <c r="BC75" s="210"/>
      <c r="BD75" s="210"/>
      <c r="BE75" s="210"/>
      <c r="BF75" s="210"/>
      <c r="BG75" s="210"/>
      <c r="BH75" s="210"/>
    </row>
    <row r="76" spans="1:60" outlineLevel="2" x14ac:dyDescent="0.25">
      <c r="A76" s="217"/>
      <c r="B76" s="218"/>
      <c r="C76" s="262" t="s">
        <v>269</v>
      </c>
      <c r="D76" s="246"/>
      <c r="E76" s="247"/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220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5">
      <c r="A77" s="217"/>
      <c r="B77" s="218"/>
      <c r="C77" s="262" t="s">
        <v>270</v>
      </c>
      <c r="D77" s="246"/>
      <c r="E77" s="247"/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220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17"/>
      <c r="B78" s="218"/>
      <c r="C78" s="262" t="s">
        <v>277</v>
      </c>
      <c r="D78" s="246"/>
      <c r="E78" s="247">
        <v>16.4145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220</v>
      </c>
      <c r="AH78" s="210">
        <v>5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1" x14ac:dyDescent="0.25">
      <c r="A79" s="231">
        <v>11</v>
      </c>
      <c r="B79" s="232" t="s">
        <v>278</v>
      </c>
      <c r="C79" s="241" t="s">
        <v>279</v>
      </c>
      <c r="D79" s="233" t="s">
        <v>266</v>
      </c>
      <c r="E79" s="234">
        <v>25.75</v>
      </c>
      <c r="F79" s="235"/>
      <c r="G79" s="236">
        <f>ROUND(E79*F79,2)</f>
        <v>0</v>
      </c>
      <c r="H79" s="235"/>
      <c r="I79" s="236">
        <f>ROUND(E79*H79,2)</f>
        <v>0</v>
      </c>
      <c r="J79" s="235"/>
      <c r="K79" s="236">
        <f>ROUND(E79*J79,2)</f>
        <v>0</v>
      </c>
      <c r="L79" s="236">
        <v>21</v>
      </c>
      <c r="M79" s="236">
        <f>G79*(1+L79/100)</f>
        <v>0</v>
      </c>
      <c r="N79" s="234">
        <v>4.7299999999999998E-3</v>
      </c>
      <c r="O79" s="234">
        <f>ROUND(E79*N79,2)</f>
        <v>0.12</v>
      </c>
      <c r="P79" s="234">
        <v>0</v>
      </c>
      <c r="Q79" s="234">
        <f>ROUND(E79*P79,2)</f>
        <v>0</v>
      </c>
      <c r="R79" s="236" t="s">
        <v>253</v>
      </c>
      <c r="S79" s="236" t="s">
        <v>173</v>
      </c>
      <c r="T79" s="237" t="s">
        <v>173</v>
      </c>
      <c r="U79" s="221">
        <v>0.99999000000000005</v>
      </c>
      <c r="V79" s="221">
        <f>ROUND(E79*U79,2)</f>
        <v>25.75</v>
      </c>
      <c r="W79" s="221"/>
      <c r="X79" s="221" t="s">
        <v>215</v>
      </c>
      <c r="Y79" s="221" t="s">
        <v>267</v>
      </c>
      <c r="Z79" s="210"/>
      <c r="AA79" s="210"/>
      <c r="AB79" s="210"/>
      <c r="AC79" s="210"/>
      <c r="AD79" s="210"/>
      <c r="AE79" s="210"/>
      <c r="AF79" s="210"/>
      <c r="AG79" s="210" t="s">
        <v>216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1" outlineLevel="2" x14ac:dyDescent="0.25">
      <c r="A80" s="217"/>
      <c r="B80" s="218"/>
      <c r="C80" s="242" t="s">
        <v>280</v>
      </c>
      <c r="D80" s="239"/>
      <c r="E80" s="239"/>
      <c r="F80" s="239"/>
      <c r="G80" s="239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179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38" t="str">
        <f>C80</f>
        <v>Vyvrtání otvorů (10 ks/m zdi), vyčištění vrtu od hrubých nečistot, osazení pakrů, smíchání obou komponent injektážní hmoty, nízkotlaká injektáž do 10 barů. Spotřeba 4,5 kg/ m.</v>
      </c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17"/>
      <c r="B81" s="218"/>
      <c r="C81" s="262" t="s">
        <v>269</v>
      </c>
      <c r="D81" s="246"/>
      <c r="E81" s="247"/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220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5">
      <c r="A82" s="217"/>
      <c r="B82" s="218"/>
      <c r="C82" s="262" t="s">
        <v>281</v>
      </c>
      <c r="D82" s="246"/>
      <c r="E82" s="247">
        <v>25.15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5">
      <c r="A83" s="217"/>
      <c r="B83" s="218"/>
      <c r="C83" s="262" t="s">
        <v>282</v>
      </c>
      <c r="D83" s="246"/>
      <c r="E83" s="247">
        <v>0.6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220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0.399999999999999" outlineLevel="1" x14ac:dyDescent="0.25">
      <c r="A84" s="231">
        <v>12</v>
      </c>
      <c r="B84" s="232" t="s">
        <v>283</v>
      </c>
      <c r="C84" s="241" t="s">
        <v>284</v>
      </c>
      <c r="D84" s="233" t="s">
        <v>266</v>
      </c>
      <c r="E84" s="234">
        <v>17.010000000000002</v>
      </c>
      <c r="F84" s="235"/>
      <c r="G84" s="236">
        <f>ROUND(E84*F84,2)</f>
        <v>0</v>
      </c>
      <c r="H84" s="235"/>
      <c r="I84" s="236">
        <f>ROUND(E84*H84,2)</f>
        <v>0</v>
      </c>
      <c r="J84" s="235"/>
      <c r="K84" s="236">
        <f>ROUND(E84*J84,2)</f>
        <v>0</v>
      </c>
      <c r="L84" s="236">
        <v>21</v>
      </c>
      <c r="M84" s="236">
        <f>G84*(1+L84/100)</f>
        <v>0</v>
      </c>
      <c r="N84" s="234">
        <v>7.0899999999999999E-3</v>
      </c>
      <c r="O84" s="234">
        <f>ROUND(E84*N84,2)</f>
        <v>0.12</v>
      </c>
      <c r="P84" s="234">
        <v>0</v>
      </c>
      <c r="Q84" s="234">
        <f>ROUND(E84*P84,2)</f>
        <v>0</v>
      </c>
      <c r="R84" s="236" t="s">
        <v>253</v>
      </c>
      <c r="S84" s="236" t="s">
        <v>173</v>
      </c>
      <c r="T84" s="237" t="s">
        <v>173</v>
      </c>
      <c r="U84" s="221">
        <v>0.99999000000000005</v>
      </c>
      <c r="V84" s="221">
        <f>ROUND(E84*U84,2)</f>
        <v>17.010000000000002</v>
      </c>
      <c r="W84" s="221"/>
      <c r="X84" s="221" t="s">
        <v>215</v>
      </c>
      <c r="Y84" s="221" t="s">
        <v>267</v>
      </c>
      <c r="Z84" s="210"/>
      <c r="AA84" s="210"/>
      <c r="AB84" s="210"/>
      <c r="AC84" s="210"/>
      <c r="AD84" s="210"/>
      <c r="AE84" s="210"/>
      <c r="AF84" s="210"/>
      <c r="AG84" s="210" t="s">
        <v>216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1" outlineLevel="2" x14ac:dyDescent="0.25">
      <c r="A85" s="217"/>
      <c r="B85" s="218"/>
      <c r="C85" s="242" t="s">
        <v>285</v>
      </c>
      <c r="D85" s="239"/>
      <c r="E85" s="239"/>
      <c r="F85" s="239"/>
      <c r="G85" s="239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179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38" t="str">
        <f>C85</f>
        <v>Vyvrtání otvorů (10 ks/m zdi), vyčištění vrtu od hrubých nečistot, osazení pakrů, smíchání obou komponent injektážní hmoty, nízkotlaká injektáž do 10 barů. Spotřeba 6,75 kg/ m.</v>
      </c>
      <c r="BB85" s="210"/>
      <c r="BC85" s="210"/>
      <c r="BD85" s="210"/>
      <c r="BE85" s="210"/>
      <c r="BF85" s="210"/>
      <c r="BG85" s="210"/>
      <c r="BH85" s="210"/>
    </row>
    <row r="86" spans="1:60" outlineLevel="2" x14ac:dyDescent="0.25">
      <c r="A86" s="217"/>
      <c r="B86" s="218"/>
      <c r="C86" s="262" t="s">
        <v>269</v>
      </c>
      <c r="D86" s="246"/>
      <c r="E86" s="247"/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220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17"/>
      <c r="B87" s="218"/>
      <c r="C87" s="262" t="s">
        <v>286</v>
      </c>
      <c r="D87" s="246"/>
      <c r="E87" s="247">
        <v>13.29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220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5">
      <c r="A88" s="217"/>
      <c r="B88" s="218"/>
      <c r="C88" s="262" t="s">
        <v>287</v>
      </c>
      <c r="D88" s="246"/>
      <c r="E88" s="247">
        <v>3.72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220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0.399999999999999" outlineLevel="1" x14ac:dyDescent="0.25">
      <c r="A89" s="231">
        <v>13</v>
      </c>
      <c r="B89" s="232" t="s">
        <v>288</v>
      </c>
      <c r="C89" s="241" t="s">
        <v>289</v>
      </c>
      <c r="D89" s="233" t="s">
        <v>266</v>
      </c>
      <c r="E89" s="234">
        <v>54.715000000000003</v>
      </c>
      <c r="F89" s="235"/>
      <c r="G89" s="236">
        <f>ROUND(E89*F89,2)</f>
        <v>0</v>
      </c>
      <c r="H89" s="235"/>
      <c r="I89" s="236">
        <f>ROUND(E89*H89,2)</f>
        <v>0</v>
      </c>
      <c r="J89" s="235"/>
      <c r="K89" s="236">
        <f>ROUND(E89*J89,2)</f>
        <v>0</v>
      </c>
      <c r="L89" s="236">
        <v>21</v>
      </c>
      <c r="M89" s="236">
        <f>G89*(1+L89/100)</f>
        <v>0</v>
      </c>
      <c r="N89" s="234">
        <v>9.4500000000000001E-3</v>
      </c>
      <c r="O89" s="234">
        <f>ROUND(E89*N89,2)</f>
        <v>0.52</v>
      </c>
      <c r="P89" s="234">
        <v>0</v>
      </c>
      <c r="Q89" s="234">
        <f>ROUND(E89*P89,2)</f>
        <v>0</v>
      </c>
      <c r="R89" s="236" t="s">
        <v>253</v>
      </c>
      <c r="S89" s="236" t="s">
        <v>173</v>
      </c>
      <c r="T89" s="237" t="s">
        <v>173</v>
      </c>
      <c r="U89" s="221">
        <v>1.01999</v>
      </c>
      <c r="V89" s="221">
        <f>ROUND(E89*U89,2)</f>
        <v>55.81</v>
      </c>
      <c r="W89" s="221"/>
      <c r="X89" s="221" t="s">
        <v>215</v>
      </c>
      <c r="Y89" s="221" t="s">
        <v>267</v>
      </c>
      <c r="Z89" s="210"/>
      <c r="AA89" s="210"/>
      <c r="AB89" s="210"/>
      <c r="AC89" s="210"/>
      <c r="AD89" s="210"/>
      <c r="AE89" s="210"/>
      <c r="AF89" s="210"/>
      <c r="AG89" s="210" t="s">
        <v>216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1" outlineLevel="2" x14ac:dyDescent="0.25">
      <c r="A90" s="217"/>
      <c r="B90" s="218"/>
      <c r="C90" s="242" t="s">
        <v>290</v>
      </c>
      <c r="D90" s="239"/>
      <c r="E90" s="239"/>
      <c r="F90" s="239"/>
      <c r="G90" s="239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179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38" t="str">
        <f>C90</f>
        <v>Vyvrtání otvorů (10 ks/m zdi), vyčištění vrtu od hrubých nečistot, osazení pakrů, smíchání obou komponent injektážní hmoty, nízkotlaká injektáž do 10 barů. Spotřeba 9,0 kg/ m.</v>
      </c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17"/>
      <c r="B91" s="218"/>
      <c r="C91" s="262" t="s">
        <v>269</v>
      </c>
      <c r="D91" s="246"/>
      <c r="E91" s="247"/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220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17"/>
      <c r="B92" s="218"/>
      <c r="C92" s="262" t="s">
        <v>291</v>
      </c>
      <c r="D92" s="246"/>
      <c r="E92" s="247">
        <v>27.535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220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17"/>
      <c r="B93" s="218"/>
      <c r="C93" s="262" t="s">
        <v>292</v>
      </c>
      <c r="D93" s="246"/>
      <c r="E93" s="247">
        <v>23.16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220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17"/>
      <c r="B94" s="218"/>
      <c r="C94" s="262" t="s">
        <v>293</v>
      </c>
      <c r="D94" s="246"/>
      <c r="E94" s="247">
        <v>4.0199999999999996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220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0.399999999999999" outlineLevel="1" x14ac:dyDescent="0.25">
      <c r="A95" s="231">
        <v>14</v>
      </c>
      <c r="B95" s="232" t="s">
        <v>294</v>
      </c>
      <c r="C95" s="241" t="s">
        <v>295</v>
      </c>
      <c r="D95" s="233" t="s">
        <v>296</v>
      </c>
      <c r="E95" s="234">
        <v>36.553130000000003</v>
      </c>
      <c r="F95" s="235"/>
      <c r="G95" s="236">
        <f>ROUND(E95*F95,2)</f>
        <v>0</v>
      </c>
      <c r="H95" s="235"/>
      <c r="I95" s="236">
        <f>ROUND(E95*H95,2)</f>
        <v>0</v>
      </c>
      <c r="J95" s="235"/>
      <c r="K95" s="236">
        <f>ROUND(E95*J95,2)</f>
        <v>0</v>
      </c>
      <c r="L95" s="236">
        <v>21</v>
      </c>
      <c r="M95" s="236">
        <f>G95*(1+L95/100)</f>
        <v>0</v>
      </c>
      <c r="N95" s="234">
        <v>1E-3</v>
      </c>
      <c r="O95" s="234">
        <f>ROUND(E95*N95,2)</f>
        <v>0.04</v>
      </c>
      <c r="P95" s="234">
        <v>0</v>
      </c>
      <c r="Q95" s="234">
        <f>ROUND(E95*P95,2)</f>
        <v>0</v>
      </c>
      <c r="R95" s="236" t="s">
        <v>297</v>
      </c>
      <c r="S95" s="236" t="s">
        <v>173</v>
      </c>
      <c r="T95" s="237" t="s">
        <v>173</v>
      </c>
      <c r="U95" s="221">
        <v>0</v>
      </c>
      <c r="V95" s="221">
        <f>ROUND(E95*U95,2)</f>
        <v>0</v>
      </c>
      <c r="W95" s="221"/>
      <c r="X95" s="221" t="s">
        <v>298</v>
      </c>
      <c r="Y95" s="221" t="s">
        <v>267</v>
      </c>
      <c r="Z95" s="210"/>
      <c r="AA95" s="210"/>
      <c r="AB95" s="210"/>
      <c r="AC95" s="210"/>
      <c r="AD95" s="210"/>
      <c r="AE95" s="210"/>
      <c r="AF95" s="210"/>
      <c r="AG95" s="210" t="s">
        <v>299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17"/>
      <c r="B96" s="218"/>
      <c r="C96" s="262" t="s">
        <v>269</v>
      </c>
      <c r="D96" s="246"/>
      <c r="E96" s="247"/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220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17"/>
      <c r="B97" s="218"/>
      <c r="C97" s="262" t="s">
        <v>300</v>
      </c>
      <c r="D97" s="246"/>
      <c r="E97" s="247"/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220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17"/>
      <c r="B98" s="218"/>
      <c r="C98" s="262" t="s">
        <v>301</v>
      </c>
      <c r="D98" s="246"/>
      <c r="E98" s="247"/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5">
      <c r="A99" s="217"/>
      <c r="B99" s="218"/>
      <c r="C99" s="262" t="s">
        <v>302</v>
      </c>
      <c r="D99" s="246"/>
      <c r="E99" s="247">
        <v>9.4312500000000004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220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5">
      <c r="A100" s="217"/>
      <c r="B100" s="218"/>
      <c r="C100" s="262" t="s">
        <v>303</v>
      </c>
      <c r="D100" s="246"/>
      <c r="E100" s="247">
        <v>0.22500000000000001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220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5">
      <c r="A101" s="217"/>
      <c r="B101" s="218"/>
      <c r="C101" s="262" t="s">
        <v>304</v>
      </c>
      <c r="D101" s="246"/>
      <c r="E101" s="247">
        <v>4.9837499999999997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220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5">
      <c r="A102" s="217"/>
      <c r="B102" s="218"/>
      <c r="C102" s="262" t="s">
        <v>305</v>
      </c>
      <c r="D102" s="246"/>
      <c r="E102" s="247">
        <v>1.395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220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0.399999999999999" outlineLevel="3" x14ac:dyDescent="0.25">
      <c r="A103" s="217"/>
      <c r="B103" s="218"/>
      <c r="C103" s="262" t="s">
        <v>306</v>
      </c>
      <c r="D103" s="246"/>
      <c r="E103" s="247">
        <v>10.32563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220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17"/>
      <c r="B104" s="218"/>
      <c r="C104" s="262" t="s">
        <v>307</v>
      </c>
      <c r="D104" s="246"/>
      <c r="E104" s="247">
        <v>8.6850000000000005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220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17"/>
      <c r="B105" s="218"/>
      <c r="C105" s="262" t="s">
        <v>308</v>
      </c>
      <c r="D105" s="246"/>
      <c r="E105" s="247">
        <v>1.5075000000000001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220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5">
      <c r="A106" s="224" t="s">
        <v>168</v>
      </c>
      <c r="B106" s="225" t="s">
        <v>74</v>
      </c>
      <c r="C106" s="240" t="s">
        <v>75</v>
      </c>
      <c r="D106" s="226"/>
      <c r="E106" s="227"/>
      <c r="F106" s="228"/>
      <c r="G106" s="228">
        <f>SUMIF(AG107:AG185,"&lt;&gt;NOR",G107:G185)</f>
        <v>0</v>
      </c>
      <c r="H106" s="228"/>
      <c r="I106" s="228">
        <f>SUM(I107:I185)</f>
        <v>0</v>
      </c>
      <c r="J106" s="228"/>
      <c r="K106" s="228">
        <f>SUM(K107:K185)</f>
        <v>0</v>
      </c>
      <c r="L106" s="228"/>
      <c r="M106" s="228">
        <f>SUM(M107:M185)</f>
        <v>0</v>
      </c>
      <c r="N106" s="227"/>
      <c r="O106" s="227">
        <f>SUM(O107:O185)</f>
        <v>2.4799999999999995</v>
      </c>
      <c r="P106" s="227"/>
      <c r="Q106" s="227">
        <f>SUM(Q107:Q185)</f>
        <v>0</v>
      </c>
      <c r="R106" s="228"/>
      <c r="S106" s="228"/>
      <c r="T106" s="229"/>
      <c r="U106" s="223"/>
      <c r="V106" s="223">
        <f>SUM(V107:V185)</f>
        <v>85.899999999999991</v>
      </c>
      <c r="W106" s="223"/>
      <c r="X106" s="223"/>
      <c r="Y106" s="223"/>
      <c r="AG106" t="s">
        <v>169</v>
      </c>
    </row>
    <row r="107" spans="1:60" outlineLevel="1" x14ac:dyDescent="0.25">
      <c r="A107" s="231">
        <v>15</v>
      </c>
      <c r="B107" s="232" t="s">
        <v>309</v>
      </c>
      <c r="C107" s="241" t="s">
        <v>310</v>
      </c>
      <c r="D107" s="233" t="s">
        <v>311</v>
      </c>
      <c r="E107" s="234">
        <v>1</v>
      </c>
      <c r="F107" s="235"/>
      <c r="G107" s="236">
        <f>ROUND(E107*F107,2)</f>
        <v>0</v>
      </c>
      <c r="H107" s="235"/>
      <c r="I107" s="236">
        <f>ROUND(E107*H107,2)</f>
        <v>0</v>
      </c>
      <c r="J107" s="235"/>
      <c r="K107" s="236">
        <f>ROUND(E107*J107,2)</f>
        <v>0</v>
      </c>
      <c r="L107" s="236">
        <v>21</v>
      </c>
      <c r="M107" s="236">
        <f>G107*(1+L107/100)</f>
        <v>0</v>
      </c>
      <c r="N107" s="234">
        <v>3.9789999999999999E-2</v>
      </c>
      <c r="O107" s="234">
        <f>ROUND(E107*N107,2)</f>
        <v>0.04</v>
      </c>
      <c r="P107" s="234">
        <v>0</v>
      </c>
      <c r="Q107" s="234">
        <f>ROUND(E107*P107,2)</f>
        <v>0</v>
      </c>
      <c r="R107" s="236" t="s">
        <v>312</v>
      </c>
      <c r="S107" s="236" t="s">
        <v>173</v>
      </c>
      <c r="T107" s="237" t="s">
        <v>173</v>
      </c>
      <c r="U107" s="221">
        <v>0.24199999999999999</v>
      </c>
      <c r="V107" s="221">
        <f>ROUND(E107*U107,2)</f>
        <v>0.24</v>
      </c>
      <c r="W107" s="221"/>
      <c r="X107" s="221" t="s">
        <v>215</v>
      </c>
      <c r="Y107" s="221" t="s">
        <v>176</v>
      </c>
      <c r="Z107" s="210"/>
      <c r="AA107" s="210"/>
      <c r="AB107" s="210"/>
      <c r="AC107" s="210"/>
      <c r="AD107" s="210"/>
      <c r="AE107" s="210"/>
      <c r="AF107" s="210"/>
      <c r="AG107" s="210" t="s">
        <v>216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5">
      <c r="A108" s="217"/>
      <c r="B108" s="218"/>
      <c r="C108" s="262" t="s">
        <v>313</v>
      </c>
      <c r="D108" s="246"/>
      <c r="E108" s="247">
        <v>1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220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5">
      <c r="A109" s="231">
        <v>16</v>
      </c>
      <c r="B109" s="232" t="s">
        <v>314</v>
      </c>
      <c r="C109" s="241" t="s">
        <v>315</v>
      </c>
      <c r="D109" s="233" t="s">
        <v>252</v>
      </c>
      <c r="E109" s="234">
        <v>18.429480000000002</v>
      </c>
      <c r="F109" s="235"/>
      <c r="G109" s="236">
        <f>ROUND(E109*F109,2)</f>
        <v>0</v>
      </c>
      <c r="H109" s="235"/>
      <c r="I109" s="236">
        <f>ROUND(E109*H109,2)</f>
        <v>0</v>
      </c>
      <c r="J109" s="235"/>
      <c r="K109" s="236">
        <f>ROUND(E109*J109,2)</f>
        <v>0</v>
      </c>
      <c r="L109" s="236">
        <v>21</v>
      </c>
      <c r="M109" s="236">
        <f>G109*(1+L109/100)</f>
        <v>0</v>
      </c>
      <c r="N109" s="234">
        <v>3.7670000000000002E-2</v>
      </c>
      <c r="O109" s="234">
        <f>ROUND(E109*N109,2)</f>
        <v>0.69</v>
      </c>
      <c r="P109" s="234">
        <v>0</v>
      </c>
      <c r="Q109" s="234">
        <f>ROUND(E109*P109,2)</f>
        <v>0</v>
      </c>
      <c r="R109" s="236" t="s">
        <v>253</v>
      </c>
      <c r="S109" s="236" t="s">
        <v>173</v>
      </c>
      <c r="T109" s="237" t="s">
        <v>173</v>
      </c>
      <c r="U109" s="221">
        <v>0.41</v>
      </c>
      <c r="V109" s="221">
        <f>ROUND(E109*U109,2)</f>
        <v>7.56</v>
      </c>
      <c r="W109" s="221"/>
      <c r="X109" s="221" t="s">
        <v>215</v>
      </c>
      <c r="Y109" s="221" t="s">
        <v>316</v>
      </c>
      <c r="Z109" s="210"/>
      <c r="AA109" s="210"/>
      <c r="AB109" s="210"/>
      <c r="AC109" s="210"/>
      <c r="AD109" s="210"/>
      <c r="AE109" s="210"/>
      <c r="AF109" s="210"/>
      <c r="AG109" s="210" t="s">
        <v>216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5">
      <c r="A110" s="217"/>
      <c r="B110" s="218"/>
      <c r="C110" s="261" t="s">
        <v>317</v>
      </c>
      <c r="D110" s="250"/>
      <c r="E110" s="250"/>
      <c r="F110" s="250"/>
      <c r="G110" s="250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218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5">
      <c r="A111" s="217"/>
      <c r="B111" s="218"/>
      <c r="C111" s="262" t="s">
        <v>318</v>
      </c>
      <c r="D111" s="246"/>
      <c r="E111" s="247"/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220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5">
      <c r="A112" s="217"/>
      <c r="B112" s="218"/>
      <c r="C112" s="262" t="s">
        <v>319</v>
      </c>
      <c r="D112" s="246"/>
      <c r="E112" s="247">
        <v>11.3424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220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5">
      <c r="A113" s="217"/>
      <c r="B113" s="218"/>
      <c r="C113" s="262" t="s">
        <v>320</v>
      </c>
      <c r="D113" s="246"/>
      <c r="E113" s="247">
        <v>3.1406299999999998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220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5">
      <c r="A114" s="217"/>
      <c r="B114" s="218"/>
      <c r="C114" s="262" t="s">
        <v>321</v>
      </c>
      <c r="D114" s="246"/>
      <c r="E114" s="247">
        <v>3.25345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220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5">
      <c r="A115" s="217"/>
      <c r="B115" s="218"/>
      <c r="C115" s="262" t="s">
        <v>322</v>
      </c>
      <c r="D115" s="246"/>
      <c r="E115" s="247">
        <v>0.69299999999999995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220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5">
      <c r="A116" s="231">
        <v>17</v>
      </c>
      <c r="B116" s="232" t="s">
        <v>323</v>
      </c>
      <c r="C116" s="241" t="s">
        <v>324</v>
      </c>
      <c r="D116" s="233" t="s">
        <v>252</v>
      </c>
      <c r="E116" s="234">
        <v>3.9236900000000001</v>
      </c>
      <c r="F116" s="235"/>
      <c r="G116" s="236">
        <f>ROUND(E116*F116,2)</f>
        <v>0</v>
      </c>
      <c r="H116" s="235"/>
      <c r="I116" s="236">
        <f>ROUND(E116*H116,2)</f>
        <v>0</v>
      </c>
      <c r="J116" s="235"/>
      <c r="K116" s="236">
        <f>ROUND(E116*J116,2)</f>
        <v>0</v>
      </c>
      <c r="L116" s="236">
        <v>21</v>
      </c>
      <c r="M116" s="236">
        <f>G116*(1+L116/100)</f>
        <v>0</v>
      </c>
      <c r="N116" s="234">
        <v>5.2159999999999998E-2</v>
      </c>
      <c r="O116" s="234">
        <f>ROUND(E116*N116,2)</f>
        <v>0.2</v>
      </c>
      <c r="P116" s="234">
        <v>0</v>
      </c>
      <c r="Q116" s="234">
        <f>ROUND(E116*P116,2)</f>
        <v>0</v>
      </c>
      <c r="R116" s="236" t="s">
        <v>253</v>
      </c>
      <c r="S116" s="236" t="s">
        <v>173</v>
      </c>
      <c r="T116" s="237" t="s">
        <v>173</v>
      </c>
      <c r="U116" s="221">
        <v>0.61</v>
      </c>
      <c r="V116" s="221">
        <f>ROUND(E116*U116,2)</f>
        <v>2.39</v>
      </c>
      <c r="W116" s="221"/>
      <c r="X116" s="221" t="s">
        <v>215</v>
      </c>
      <c r="Y116" s="221" t="s">
        <v>316</v>
      </c>
      <c r="Z116" s="210"/>
      <c r="AA116" s="210"/>
      <c r="AB116" s="210"/>
      <c r="AC116" s="210"/>
      <c r="AD116" s="210"/>
      <c r="AE116" s="210"/>
      <c r="AF116" s="210"/>
      <c r="AG116" s="210" t="s">
        <v>216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5">
      <c r="A117" s="217"/>
      <c r="B117" s="218"/>
      <c r="C117" s="261" t="s">
        <v>317</v>
      </c>
      <c r="D117" s="250"/>
      <c r="E117" s="250"/>
      <c r="F117" s="250"/>
      <c r="G117" s="250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218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5">
      <c r="A118" s="217"/>
      <c r="B118" s="218"/>
      <c r="C118" s="262" t="s">
        <v>318</v>
      </c>
      <c r="D118" s="246"/>
      <c r="E118" s="247"/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220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5">
      <c r="A119" s="217"/>
      <c r="B119" s="218"/>
      <c r="C119" s="262" t="s">
        <v>325</v>
      </c>
      <c r="D119" s="246"/>
      <c r="E119" s="247">
        <v>2.3174399999999999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220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17"/>
      <c r="B120" s="218"/>
      <c r="C120" s="262" t="s">
        <v>326</v>
      </c>
      <c r="D120" s="246"/>
      <c r="E120" s="247">
        <v>0.64688000000000001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220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17"/>
      <c r="B121" s="218"/>
      <c r="C121" s="262" t="s">
        <v>327</v>
      </c>
      <c r="D121" s="246"/>
      <c r="E121" s="247">
        <v>0.68218000000000001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220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5">
      <c r="A122" s="217"/>
      <c r="B122" s="218"/>
      <c r="C122" s="262" t="s">
        <v>328</v>
      </c>
      <c r="D122" s="246"/>
      <c r="E122" s="247">
        <v>0.2772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220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5">
      <c r="A123" s="231">
        <v>18</v>
      </c>
      <c r="B123" s="232" t="s">
        <v>329</v>
      </c>
      <c r="C123" s="241" t="s">
        <v>330</v>
      </c>
      <c r="D123" s="233" t="s">
        <v>252</v>
      </c>
      <c r="E123" s="234">
        <v>9.09</v>
      </c>
      <c r="F123" s="235"/>
      <c r="G123" s="236">
        <f>ROUND(E123*F123,2)</f>
        <v>0</v>
      </c>
      <c r="H123" s="235"/>
      <c r="I123" s="236">
        <f>ROUND(E123*H123,2)</f>
        <v>0</v>
      </c>
      <c r="J123" s="235"/>
      <c r="K123" s="236">
        <f>ROUND(E123*J123,2)</f>
        <v>0</v>
      </c>
      <c r="L123" s="236">
        <v>21</v>
      </c>
      <c r="M123" s="236">
        <f>G123*(1+L123/100)</f>
        <v>0</v>
      </c>
      <c r="N123" s="234">
        <v>5.2500000000000003E-3</v>
      </c>
      <c r="O123" s="234">
        <f>ROUND(E123*N123,2)</f>
        <v>0.05</v>
      </c>
      <c r="P123" s="234">
        <v>0</v>
      </c>
      <c r="Q123" s="234">
        <f>ROUND(E123*P123,2)</f>
        <v>0</v>
      </c>
      <c r="R123" s="236" t="s">
        <v>253</v>
      </c>
      <c r="S123" s="236" t="s">
        <v>173</v>
      </c>
      <c r="T123" s="237" t="s">
        <v>173</v>
      </c>
      <c r="U123" s="221">
        <v>0.23</v>
      </c>
      <c r="V123" s="221">
        <f>ROUND(E123*U123,2)</f>
        <v>2.09</v>
      </c>
      <c r="W123" s="221"/>
      <c r="X123" s="221" t="s">
        <v>215</v>
      </c>
      <c r="Y123" s="221" t="s">
        <v>316</v>
      </c>
      <c r="Z123" s="210"/>
      <c r="AA123" s="210"/>
      <c r="AB123" s="210"/>
      <c r="AC123" s="210"/>
      <c r="AD123" s="210"/>
      <c r="AE123" s="210"/>
      <c r="AF123" s="210"/>
      <c r="AG123" s="210" t="s">
        <v>216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5">
      <c r="A124" s="217"/>
      <c r="B124" s="218"/>
      <c r="C124" s="262" t="s">
        <v>331</v>
      </c>
      <c r="D124" s="246"/>
      <c r="E124" s="247">
        <v>9.09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220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5">
      <c r="A125" s="231">
        <v>19</v>
      </c>
      <c r="B125" s="232" t="s">
        <v>332</v>
      </c>
      <c r="C125" s="241" t="s">
        <v>333</v>
      </c>
      <c r="D125" s="233" t="s">
        <v>252</v>
      </c>
      <c r="E125" s="234">
        <v>97.709900000000005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1.0500000000000001E-2</v>
      </c>
      <c r="O125" s="234">
        <f>ROUND(E125*N125,2)</f>
        <v>1.03</v>
      </c>
      <c r="P125" s="234">
        <v>0</v>
      </c>
      <c r="Q125" s="234">
        <f>ROUND(E125*P125,2)</f>
        <v>0</v>
      </c>
      <c r="R125" s="236" t="s">
        <v>253</v>
      </c>
      <c r="S125" s="236" t="s">
        <v>173</v>
      </c>
      <c r="T125" s="237" t="s">
        <v>173</v>
      </c>
      <c r="U125" s="221">
        <v>0.32</v>
      </c>
      <c r="V125" s="221">
        <f>ROUND(E125*U125,2)</f>
        <v>31.27</v>
      </c>
      <c r="W125" s="221"/>
      <c r="X125" s="221" t="s">
        <v>215</v>
      </c>
      <c r="Y125" s="221" t="s">
        <v>334</v>
      </c>
      <c r="Z125" s="210"/>
      <c r="AA125" s="210"/>
      <c r="AB125" s="210"/>
      <c r="AC125" s="210"/>
      <c r="AD125" s="210"/>
      <c r="AE125" s="210"/>
      <c r="AF125" s="210"/>
      <c r="AG125" s="210" t="s">
        <v>216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5">
      <c r="A126" s="217"/>
      <c r="B126" s="218"/>
      <c r="C126" s="262" t="s">
        <v>318</v>
      </c>
      <c r="D126" s="246"/>
      <c r="E126" s="247"/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220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5">
      <c r="A127" s="217"/>
      <c r="B127" s="218"/>
      <c r="C127" s="262" t="s">
        <v>335</v>
      </c>
      <c r="D127" s="246"/>
      <c r="E127" s="247">
        <v>23.174399999999999</v>
      </c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220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5">
      <c r="A128" s="217"/>
      <c r="B128" s="218"/>
      <c r="C128" s="262" t="s">
        <v>336</v>
      </c>
      <c r="D128" s="246"/>
      <c r="E128" s="247">
        <v>6.46875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220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5">
      <c r="A129" s="217"/>
      <c r="B129" s="218"/>
      <c r="C129" s="262" t="s">
        <v>337</v>
      </c>
      <c r="D129" s="246"/>
      <c r="E129" s="247">
        <v>6.8217499999999998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220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5">
      <c r="A130" s="217"/>
      <c r="B130" s="218"/>
      <c r="C130" s="262" t="s">
        <v>338</v>
      </c>
      <c r="D130" s="246"/>
      <c r="E130" s="247">
        <v>2.7719999999999998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220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5">
      <c r="A131" s="217"/>
      <c r="B131" s="218"/>
      <c r="C131" s="262" t="s">
        <v>234</v>
      </c>
      <c r="D131" s="246"/>
      <c r="E131" s="247"/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220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5">
      <c r="A132" s="217"/>
      <c r="B132" s="218"/>
      <c r="C132" s="262" t="s">
        <v>339</v>
      </c>
      <c r="D132" s="246"/>
      <c r="E132" s="247"/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220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5">
      <c r="A133" s="217"/>
      <c r="B133" s="218"/>
      <c r="C133" s="262" t="s">
        <v>340</v>
      </c>
      <c r="D133" s="246"/>
      <c r="E133" s="247">
        <v>3.17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220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17"/>
      <c r="B134" s="218"/>
      <c r="C134" s="262" t="s">
        <v>341</v>
      </c>
      <c r="D134" s="246"/>
      <c r="E134" s="247">
        <v>5.23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220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17"/>
      <c r="B135" s="218"/>
      <c r="C135" s="262" t="s">
        <v>342</v>
      </c>
      <c r="D135" s="246"/>
      <c r="E135" s="247">
        <v>4.3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220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17"/>
      <c r="B136" s="218"/>
      <c r="C136" s="262" t="s">
        <v>343</v>
      </c>
      <c r="D136" s="246"/>
      <c r="E136" s="247">
        <v>8.7100000000000009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220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17"/>
      <c r="B137" s="218"/>
      <c r="C137" s="262" t="s">
        <v>344</v>
      </c>
      <c r="D137" s="246"/>
      <c r="E137" s="247">
        <v>2.91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220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17"/>
      <c r="B138" s="218"/>
      <c r="C138" s="262" t="s">
        <v>345</v>
      </c>
      <c r="D138" s="246"/>
      <c r="E138" s="247">
        <v>0.83399999999999996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220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17"/>
      <c r="B139" s="218"/>
      <c r="C139" s="262" t="s">
        <v>346</v>
      </c>
      <c r="D139" s="246"/>
      <c r="E139" s="247">
        <v>5.4950000000000001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220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17"/>
      <c r="B140" s="218"/>
      <c r="C140" s="262" t="s">
        <v>347</v>
      </c>
      <c r="D140" s="246"/>
      <c r="E140" s="247">
        <v>2.169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220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5">
      <c r="A141" s="217"/>
      <c r="B141" s="218"/>
      <c r="C141" s="262" t="s">
        <v>348</v>
      </c>
      <c r="D141" s="246"/>
      <c r="E141" s="247">
        <v>2.5950000000000002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220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5">
      <c r="A142" s="217"/>
      <c r="B142" s="218"/>
      <c r="C142" s="262" t="s">
        <v>349</v>
      </c>
      <c r="D142" s="246"/>
      <c r="E142" s="247">
        <v>3.32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220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5">
      <c r="A143" s="217"/>
      <c r="B143" s="218"/>
      <c r="C143" s="262" t="s">
        <v>350</v>
      </c>
      <c r="D143" s="246"/>
      <c r="E143" s="247">
        <v>2.1779999999999999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220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5">
      <c r="A144" s="217"/>
      <c r="B144" s="218"/>
      <c r="C144" s="262" t="s">
        <v>351</v>
      </c>
      <c r="D144" s="246"/>
      <c r="E144" s="247">
        <v>4.5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220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17"/>
      <c r="B145" s="218"/>
      <c r="C145" s="262" t="s">
        <v>352</v>
      </c>
      <c r="D145" s="246"/>
      <c r="E145" s="247">
        <v>3.996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220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5">
      <c r="A146" s="217"/>
      <c r="B146" s="218"/>
      <c r="C146" s="262" t="s">
        <v>353</v>
      </c>
      <c r="D146" s="246"/>
      <c r="E146" s="247">
        <v>2.34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220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5">
      <c r="A147" s="217"/>
      <c r="B147" s="218"/>
      <c r="C147" s="262" t="s">
        <v>354</v>
      </c>
      <c r="D147" s="246"/>
      <c r="E147" s="247">
        <v>2.484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220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5">
      <c r="A148" s="217"/>
      <c r="B148" s="218"/>
      <c r="C148" s="262" t="s">
        <v>355</v>
      </c>
      <c r="D148" s="246"/>
      <c r="E148" s="247">
        <v>3.21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220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5">
      <c r="A149" s="217"/>
      <c r="B149" s="218"/>
      <c r="C149" s="262" t="s">
        <v>356</v>
      </c>
      <c r="D149" s="246"/>
      <c r="E149" s="247">
        <v>0.38700000000000001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220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17"/>
      <c r="B150" s="218"/>
      <c r="C150" s="262" t="s">
        <v>357</v>
      </c>
      <c r="D150" s="246"/>
      <c r="E150" s="247">
        <v>0.64500000000000002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220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5">
      <c r="A151" s="231">
        <v>20</v>
      </c>
      <c r="B151" s="232" t="s">
        <v>358</v>
      </c>
      <c r="C151" s="241" t="s">
        <v>359</v>
      </c>
      <c r="D151" s="233" t="s">
        <v>266</v>
      </c>
      <c r="E151" s="234">
        <v>4.9160000000000004</v>
      </c>
      <c r="F151" s="235"/>
      <c r="G151" s="236">
        <f>ROUND(E151*F151,2)</f>
        <v>0</v>
      </c>
      <c r="H151" s="235"/>
      <c r="I151" s="236">
        <f>ROUND(E151*H151,2)</f>
        <v>0</v>
      </c>
      <c r="J151" s="235"/>
      <c r="K151" s="236">
        <f>ROUND(E151*J151,2)</f>
        <v>0</v>
      </c>
      <c r="L151" s="236">
        <v>21</v>
      </c>
      <c r="M151" s="236">
        <f>G151*(1+L151/100)</f>
        <v>0</v>
      </c>
      <c r="N151" s="234">
        <v>4.0000000000000002E-4</v>
      </c>
      <c r="O151" s="234">
        <f>ROUND(E151*N151,2)</f>
        <v>0</v>
      </c>
      <c r="P151" s="234">
        <v>0</v>
      </c>
      <c r="Q151" s="234">
        <f>ROUND(E151*P151,2)</f>
        <v>0</v>
      </c>
      <c r="R151" s="236" t="s">
        <v>253</v>
      </c>
      <c r="S151" s="236" t="s">
        <v>173</v>
      </c>
      <c r="T151" s="237" t="s">
        <v>173</v>
      </c>
      <c r="U151" s="221">
        <v>0.2014</v>
      </c>
      <c r="V151" s="221">
        <f>ROUND(E151*U151,2)</f>
        <v>0.99</v>
      </c>
      <c r="W151" s="221"/>
      <c r="X151" s="221" t="s">
        <v>215</v>
      </c>
      <c r="Y151" s="221" t="s">
        <v>360</v>
      </c>
      <c r="Z151" s="210"/>
      <c r="AA151" s="210"/>
      <c r="AB151" s="210"/>
      <c r="AC151" s="210"/>
      <c r="AD151" s="210"/>
      <c r="AE151" s="210"/>
      <c r="AF151" s="210"/>
      <c r="AG151" s="210" t="s">
        <v>216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5">
      <c r="A152" s="217"/>
      <c r="B152" s="218"/>
      <c r="C152" s="262" t="s">
        <v>339</v>
      </c>
      <c r="D152" s="246"/>
      <c r="E152" s="247"/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220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5">
      <c r="A153" s="217"/>
      <c r="B153" s="218"/>
      <c r="C153" s="262" t="s">
        <v>361</v>
      </c>
      <c r="D153" s="246"/>
      <c r="E153" s="247">
        <v>4.9160000000000004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220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5">
      <c r="A154" s="231">
        <v>21</v>
      </c>
      <c r="B154" s="232" t="s">
        <v>362</v>
      </c>
      <c r="C154" s="241" t="s">
        <v>363</v>
      </c>
      <c r="D154" s="233" t="s">
        <v>266</v>
      </c>
      <c r="E154" s="234">
        <v>188.5</v>
      </c>
      <c r="F154" s="235"/>
      <c r="G154" s="236">
        <f>ROUND(E154*F154,2)</f>
        <v>0</v>
      </c>
      <c r="H154" s="235"/>
      <c r="I154" s="236">
        <f>ROUND(E154*H154,2)</f>
        <v>0</v>
      </c>
      <c r="J154" s="235"/>
      <c r="K154" s="236">
        <f>ROUND(E154*J154,2)</f>
        <v>0</v>
      </c>
      <c r="L154" s="236">
        <v>21</v>
      </c>
      <c r="M154" s="236">
        <f>G154*(1+L154/100)</f>
        <v>0</v>
      </c>
      <c r="N154" s="234">
        <v>1.6000000000000001E-3</v>
      </c>
      <c r="O154" s="234">
        <f>ROUND(E154*N154,2)</f>
        <v>0.3</v>
      </c>
      <c r="P154" s="234">
        <v>0</v>
      </c>
      <c r="Q154" s="234">
        <f>ROUND(E154*P154,2)</f>
        <v>0</v>
      </c>
      <c r="R154" s="236" t="s">
        <v>253</v>
      </c>
      <c r="S154" s="236" t="s">
        <v>173</v>
      </c>
      <c r="T154" s="237" t="s">
        <v>173</v>
      </c>
      <c r="U154" s="221">
        <v>0.21199999999999999</v>
      </c>
      <c r="V154" s="221">
        <f>ROUND(E154*U154,2)</f>
        <v>39.96</v>
      </c>
      <c r="W154" s="221"/>
      <c r="X154" s="221" t="s">
        <v>215</v>
      </c>
      <c r="Y154" s="221" t="s">
        <v>334</v>
      </c>
      <c r="Z154" s="210"/>
      <c r="AA154" s="210"/>
      <c r="AB154" s="210"/>
      <c r="AC154" s="210"/>
      <c r="AD154" s="210"/>
      <c r="AE154" s="210"/>
      <c r="AF154" s="210"/>
      <c r="AG154" s="210" t="s">
        <v>216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5">
      <c r="A155" s="217"/>
      <c r="B155" s="218"/>
      <c r="C155" s="262" t="s">
        <v>318</v>
      </c>
      <c r="D155" s="246"/>
      <c r="E155" s="247"/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220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5">
      <c r="A156" s="217"/>
      <c r="B156" s="218"/>
      <c r="C156" s="262" t="s">
        <v>364</v>
      </c>
      <c r="D156" s="246"/>
      <c r="E156" s="247">
        <v>32.64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220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5">
      <c r="A157" s="217"/>
      <c r="B157" s="218"/>
      <c r="C157" s="262" t="s">
        <v>365</v>
      </c>
      <c r="D157" s="246"/>
      <c r="E157" s="247">
        <v>12.5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220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5">
      <c r="A158" s="217"/>
      <c r="B158" s="218"/>
      <c r="C158" s="262" t="s">
        <v>366</v>
      </c>
      <c r="D158" s="246"/>
      <c r="E158" s="247">
        <v>20.99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220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5">
      <c r="A159" s="217"/>
      <c r="B159" s="218"/>
      <c r="C159" s="262" t="s">
        <v>367</v>
      </c>
      <c r="D159" s="246"/>
      <c r="E159" s="247">
        <v>9.24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220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5">
      <c r="A160" s="217"/>
      <c r="B160" s="218"/>
      <c r="C160" s="262" t="s">
        <v>234</v>
      </c>
      <c r="D160" s="246"/>
      <c r="E160" s="247"/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220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5">
      <c r="A161" s="217"/>
      <c r="B161" s="218"/>
      <c r="C161" s="262" t="s">
        <v>368</v>
      </c>
      <c r="D161" s="246"/>
      <c r="E161" s="247">
        <v>18.18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220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5">
      <c r="A162" s="217"/>
      <c r="B162" s="218"/>
      <c r="C162" s="262" t="s">
        <v>234</v>
      </c>
      <c r="D162" s="246"/>
      <c r="E162" s="247"/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220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5">
      <c r="A163" s="217"/>
      <c r="B163" s="218"/>
      <c r="C163" s="262" t="s">
        <v>339</v>
      </c>
      <c r="D163" s="246"/>
      <c r="E163" s="247"/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220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5">
      <c r="A164" s="217"/>
      <c r="B164" s="218"/>
      <c r="C164" s="262" t="s">
        <v>369</v>
      </c>
      <c r="D164" s="246"/>
      <c r="E164" s="247">
        <v>6.34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220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5">
      <c r="A165" s="217"/>
      <c r="B165" s="218"/>
      <c r="C165" s="262" t="s">
        <v>370</v>
      </c>
      <c r="D165" s="246"/>
      <c r="E165" s="247">
        <v>10.46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220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5">
      <c r="A166" s="217"/>
      <c r="B166" s="218"/>
      <c r="C166" s="262" t="s">
        <v>371</v>
      </c>
      <c r="D166" s="246"/>
      <c r="E166" s="247">
        <v>2.56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220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5">
      <c r="A167" s="217"/>
      <c r="B167" s="218"/>
      <c r="C167" s="262" t="s">
        <v>372</v>
      </c>
      <c r="D167" s="246"/>
      <c r="E167" s="247">
        <v>17.420000000000002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220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5">
      <c r="A168" s="217"/>
      <c r="B168" s="218"/>
      <c r="C168" s="262" t="s">
        <v>373</v>
      </c>
      <c r="D168" s="246"/>
      <c r="E168" s="247">
        <v>5.82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220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5">
      <c r="A169" s="217"/>
      <c r="B169" s="218"/>
      <c r="C169" s="262" t="s">
        <v>374</v>
      </c>
      <c r="D169" s="246"/>
      <c r="E169" s="247">
        <v>10.99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220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5">
      <c r="A170" s="217"/>
      <c r="B170" s="218"/>
      <c r="C170" s="262" t="s">
        <v>375</v>
      </c>
      <c r="D170" s="246"/>
      <c r="E170" s="247">
        <v>2.41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220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5">
      <c r="A171" s="217"/>
      <c r="B171" s="218"/>
      <c r="C171" s="262" t="s">
        <v>376</v>
      </c>
      <c r="D171" s="246"/>
      <c r="E171" s="247">
        <v>1.73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220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5">
      <c r="A172" s="217"/>
      <c r="B172" s="218"/>
      <c r="C172" s="262" t="s">
        <v>377</v>
      </c>
      <c r="D172" s="246"/>
      <c r="E172" s="247">
        <v>6.64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220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5">
      <c r="A173" s="217"/>
      <c r="B173" s="218"/>
      <c r="C173" s="262" t="s">
        <v>378</v>
      </c>
      <c r="D173" s="246"/>
      <c r="E173" s="247">
        <v>2.42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220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5">
      <c r="A174" s="217"/>
      <c r="B174" s="218"/>
      <c r="C174" s="262" t="s">
        <v>379</v>
      </c>
      <c r="D174" s="246"/>
      <c r="E174" s="247">
        <v>9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220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5">
      <c r="A175" s="217"/>
      <c r="B175" s="218"/>
      <c r="C175" s="262" t="s">
        <v>380</v>
      </c>
      <c r="D175" s="246"/>
      <c r="E175" s="247">
        <v>4.4400000000000004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220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5">
      <c r="A176" s="217"/>
      <c r="B176" s="218"/>
      <c r="C176" s="262" t="s">
        <v>381</v>
      </c>
      <c r="D176" s="246"/>
      <c r="E176" s="247">
        <v>4.68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220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5">
      <c r="A177" s="217"/>
      <c r="B177" s="218"/>
      <c r="C177" s="262" t="s">
        <v>382</v>
      </c>
      <c r="D177" s="246"/>
      <c r="E177" s="247">
        <v>2.76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220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5">
      <c r="A178" s="217"/>
      <c r="B178" s="218"/>
      <c r="C178" s="262" t="s">
        <v>383</v>
      </c>
      <c r="D178" s="246"/>
      <c r="E178" s="247">
        <v>6.42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220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5">
      <c r="A179" s="217"/>
      <c r="B179" s="218"/>
      <c r="C179" s="262" t="s">
        <v>384</v>
      </c>
      <c r="D179" s="246"/>
      <c r="E179" s="247">
        <v>0.43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220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5">
      <c r="A180" s="217"/>
      <c r="B180" s="218"/>
      <c r="C180" s="262" t="s">
        <v>384</v>
      </c>
      <c r="D180" s="246"/>
      <c r="E180" s="247">
        <v>0.43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220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20.399999999999999" outlineLevel="1" x14ac:dyDescent="0.25">
      <c r="A181" s="231">
        <v>22</v>
      </c>
      <c r="B181" s="232" t="s">
        <v>385</v>
      </c>
      <c r="C181" s="241" t="s">
        <v>386</v>
      </c>
      <c r="D181" s="233" t="s">
        <v>213</v>
      </c>
      <c r="E181" s="234">
        <v>0.1414</v>
      </c>
      <c r="F181" s="235"/>
      <c r="G181" s="236">
        <f>ROUND(E181*F181,2)</f>
        <v>0</v>
      </c>
      <c r="H181" s="235"/>
      <c r="I181" s="236">
        <f>ROUND(E181*H181,2)</f>
        <v>0</v>
      </c>
      <c r="J181" s="235"/>
      <c r="K181" s="236">
        <f>ROUND(E181*J181,2)</f>
        <v>0</v>
      </c>
      <c r="L181" s="236">
        <v>21</v>
      </c>
      <c r="M181" s="236">
        <f>G181*(1+L181/100)</f>
        <v>0</v>
      </c>
      <c r="N181" s="234">
        <v>0.76182000000000005</v>
      </c>
      <c r="O181" s="234">
        <f>ROUND(E181*N181,2)</f>
        <v>0.11</v>
      </c>
      <c r="P181" s="234">
        <v>0</v>
      </c>
      <c r="Q181" s="234">
        <f>ROUND(E181*P181,2)</f>
        <v>0</v>
      </c>
      <c r="R181" s="236" t="s">
        <v>253</v>
      </c>
      <c r="S181" s="236" t="s">
        <v>173</v>
      </c>
      <c r="T181" s="237" t="s">
        <v>173</v>
      </c>
      <c r="U181" s="221">
        <v>3.08188</v>
      </c>
      <c r="V181" s="221">
        <f>ROUND(E181*U181,2)</f>
        <v>0.44</v>
      </c>
      <c r="W181" s="221"/>
      <c r="X181" s="221" t="s">
        <v>215</v>
      </c>
      <c r="Y181" s="221" t="s">
        <v>176</v>
      </c>
      <c r="Z181" s="210"/>
      <c r="AA181" s="210"/>
      <c r="AB181" s="210"/>
      <c r="AC181" s="210"/>
      <c r="AD181" s="210"/>
      <c r="AE181" s="210"/>
      <c r="AF181" s="210"/>
      <c r="AG181" s="210" t="s">
        <v>216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17"/>
      <c r="B182" s="218"/>
      <c r="C182" s="261" t="s">
        <v>387</v>
      </c>
      <c r="D182" s="250"/>
      <c r="E182" s="250"/>
      <c r="F182" s="250"/>
      <c r="G182" s="250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218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5">
      <c r="A183" s="217"/>
      <c r="B183" s="218"/>
      <c r="C183" s="262" t="s">
        <v>388</v>
      </c>
      <c r="D183" s="246"/>
      <c r="E183" s="247">
        <v>0.1414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220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5">
      <c r="A184" s="231">
        <v>23</v>
      </c>
      <c r="B184" s="232" t="s">
        <v>389</v>
      </c>
      <c r="C184" s="241" t="s">
        <v>390</v>
      </c>
      <c r="D184" s="233" t="s">
        <v>252</v>
      </c>
      <c r="E184" s="234">
        <v>1.26</v>
      </c>
      <c r="F184" s="235"/>
      <c r="G184" s="236">
        <f>ROUND(E184*F184,2)</f>
        <v>0</v>
      </c>
      <c r="H184" s="235"/>
      <c r="I184" s="236">
        <f>ROUND(E184*H184,2)</f>
        <v>0</v>
      </c>
      <c r="J184" s="235"/>
      <c r="K184" s="236">
        <f>ROUND(E184*J184,2)</f>
        <v>0</v>
      </c>
      <c r="L184" s="236">
        <v>21</v>
      </c>
      <c r="M184" s="236">
        <f>G184*(1+L184/100)</f>
        <v>0</v>
      </c>
      <c r="N184" s="234">
        <v>4.5679999999999998E-2</v>
      </c>
      <c r="O184" s="234">
        <f>ROUND(E184*N184,2)</f>
        <v>0.06</v>
      </c>
      <c r="P184" s="234">
        <v>0</v>
      </c>
      <c r="Q184" s="234">
        <f>ROUND(E184*P184,2)</f>
        <v>0</v>
      </c>
      <c r="R184" s="236" t="s">
        <v>312</v>
      </c>
      <c r="S184" s="236" t="s">
        <v>173</v>
      </c>
      <c r="T184" s="237" t="s">
        <v>173</v>
      </c>
      <c r="U184" s="221">
        <v>0.76</v>
      </c>
      <c r="V184" s="221">
        <f>ROUND(E184*U184,2)</f>
        <v>0.96</v>
      </c>
      <c r="W184" s="221"/>
      <c r="X184" s="221" t="s">
        <v>215</v>
      </c>
      <c r="Y184" s="221" t="s">
        <v>176</v>
      </c>
      <c r="Z184" s="210"/>
      <c r="AA184" s="210"/>
      <c r="AB184" s="210"/>
      <c r="AC184" s="210"/>
      <c r="AD184" s="210"/>
      <c r="AE184" s="210"/>
      <c r="AF184" s="210"/>
      <c r="AG184" s="210" t="s">
        <v>216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5">
      <c r="A185" s="217"/>
      <c r="B185" s="218"/>
      <c r="C185" s="262" t="s">
        <v>391</v>
      </c>
      <c r="D185" s="246"/>
      <c r="E185" s="247">
        <v>1.26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220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x14ac:dyDescent="0.25">
      <c r="A186" s="224" t="s">
        <v>168</v>
      </c>
      <c r="B186" s="225" t="s">
        <v>78</v>
      </c>
      <c r="C186" s="240" t="s">
        <v>79</v>
      </c>
      <c r="D186" s="226"/>
      <c r="E186" s="227"/>
      <c r="F186" s="228"/>
      <c r="G186" s="228">
        <f>SUMIF(AG187:AG403,"&lt;&gt;NOR",G187:G403)</f>
        <v>0</v>
      </c>
      <c r="H186" s="228"/>
      <c r="I186" s="228">
        <f>SUM(I187:I403)</f>
        <v>0</v>
      </c>
      <c r="J186" s="228"/>
      <c r="K186" s="228">
        <f>SUM(K187:K403)</f>
        <v>0</v>
      </c>
      <c r="L186" s="228"/>
      <c r="M186" s="228">
        <f>SUM(M187:M403)</f>
        <v>0</v>
      </c>
      <c r="N186" s="227"/>
      <c r="O186" s="227">
        <f>SUM(O187:O403)</f>
        <v>22.81</v>
      </c>
      <c r="P186" s="227"/>
      <c r="Q186" s="227">
        <f>SUM(Q187:Q403)</f>
        <v>0</v>
      </c>
      <c r="R186" s="228"/>
      <c r="S186" s="228"/>
      <c r="T186" s="229"/>
      <c r="U186" s="223"/>
      <c r="V186" s="223">
        <f>SUM(V187:V403)</f>
        <v>384.15999999999997</v>
      </c>
      <c r="W186" s="223"/>
      <c r="X186" s="223"/>
      <c r="Y186" s="223"/>
      <c r="AG186" t="s">
        <v>169</v>
      </c>
    </row>
    <row r="187" spans="1:60" outlineLevel="1" x14ac:dyDescent="0.25">
      <c r="A187" s="231">
        <v>24</v>
      </c>
      <c r="B187" s="232" t="s">
        <v>392</v>
      </c>
      <c r="C187" s="241" t="s">
        <v>393</v>
      </c>
      <c r="D187" s="233" t="s">
        <v>252</v>
      </c>
      <c r="E187" s="234">
        <v>141.45580000000001</v>
      </c>
      <c r="F187" s="235"/>
      <c r="G187" s="236">
        <f>ROUND(E187*F187,2)</f>
        <v>0</v>
      </c>
      <c r="H187" s="235"/>
      <c r="I187" s="236">
        <f>ROUND(E187*H187,2)</f>
        <v>0</v>
      </c>
      <c r="J187" s="235"/>
      <c r="K187" s="236">
        <f>ROUND(E187*J187,2)</f>
        <v>0</v>
      </c>
      <c r="L187" s="236">
        <v>21</v>
      </c>
      <c r="M187" s="236">
        <f>G187*(1+L187/100)</f>
        <v>0</v>
      </c>
      <c r="N187" s="234">
        <v>6.0499999999999998E-3</v>
      </c>
      <c r="O187" s="234">
        <f>ROUND(E187*N187,2)</f>
        <v>0.86</v>
      </c>
      <c r="P187" s="234">
        <v>0</v>
      </c>
      <c r="Q187" s="234">
        <f>ROUND(E187*P187,2)</f>
        <v>0</v>
      </c>
      <c r="R187" s="236" t="s">
        <v>312</v>
      </c>
      <c r="S187" s="236" t="s">
        <v>173</v>
      </c>
      <c r="T187" s="237" t="s">
        <v>173</v>
      </c>
      <c r="U187" s="221">
        <v>8.1000000000000003E-2</v>
      </c>
      <c r="V187" s="221">
        <f>ROUND(E187*U187,2)</f>
        <v>11.46</v>
      </c>
      <c r="W187" s="221"/>
      <c r="X187" s="221" t="s">
        <v>215</v>
      </c>
      <c r="Y187" s="221" t="s">
        <v>176</v>
      </c>
      <c r="Z187" s="210"/>
      <c r="AA187" s="210"/>
      <c r="AB187" s="210"/>
      <c r="AC187" s="210"/>
      <c r="AD187" s="210"/>
      <c r="AE187" s="210"/>
      <c r="AF187" s="210"/>
      <c r="AG187" s="210" t="s">
        <v>216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5">
      <c r="A188" s="217"/>
      <c r="B188" s="218"/>
      <c r="C188" s="261" t="s">
        <v>394</v>
      </c>
      <c r="D188" s="250"/>
      <c r="E188" s="250"/>
      <c r="F188" s="250"/>
      <c r="G188" s="250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218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5">
      <c r="A189" s="217"/>
      <c r="B189" s="218"/>
      <c r="C189" s="262" t="s">
        <v>395</v>
      </c>
      <c r="D189" s="246"/>
      <c r="E189" s="247">
        <v>25.561199999999999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220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5">
      <c r="A190" s="217"/>
      <c r="B190" s="218"/>
      <c r="C190" s="262" t="s">
        <v>396</v>
      </c>
      <c r="D190" s="246"/>
      <c r="E190" s="247">
        <v>-9.0329999999999995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220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5">
      <c r="A191" s="217"/>
      <c r="B191" s="218"/>
      <c r="C191" s="262" t="s">
        <v>397</v>
      </c>
      <c r="D191" s="246"/>
      <c r="E191" s="247">
        <v>19.029399999999999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220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5">
      <c r="A192" s="217"/>
      <c r="B192" s="218"/>
      <c r="C192" s="262" t="s">
        <v>398</v>
      </c>
      <c r="D192" s="246"/>
      <c r="E192" s="247">
        <v>-1.9409000000000001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220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5">
      <c r="A193" s="217"/>
      <c r="B193" s="218"/>
      <c r="C193" s="262" t="s">
        <v>399</v>
      </c>
      <c r="D193" s="246"/>
      <c r="E193" s="247">
        <v>10.290699999999999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220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5">
      <c r="A194" s="217"/>
      <c r="B194" s="218"/>
      <c r="C194" s="262" t="s">
        <v>400</v>
      </c>
      <c r="D194" s="246"/>
      <c r="E194" s="247">
        <v>-1.8159000000000001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220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5">
      <c r="A195" s="217"/>
      <c r="B195" s="218"/>
      <c r="C195" s="262" t="s">
        <v>401</v>
      </c>
      <c r="D195" s="246"/>
      <c r="E195" s="247">
        <v>49.98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220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5">
      <c r="A196" s="217"/>
      <c r="B196" s="218"/>
      <c r="C196" s="262" t="s">
        <v>402</v>
      </c>
      <c r="D196" s="246"/>
      <c r="E196" s="247">
        <v>-4.3730000000000002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220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5">
      <c r="A197" s="217"/>
      <c r="B197" s="218"/>
      <c r="C197" s="262" t="s">
        <v>403</v>
      </c>
      <c r="D197" s="246"/>
      <c r="E197" s="247">
        <v>26.736000000000001</v>
      </c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220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5">
      <c r="A198" s="217"/>
      <c r="B198" s="218"/>
      <c r="C198" s="262" t="s">
        <v>404</v>
      </c>
      <c r="D198" s="246"/>
      <c r="E198" s="247">
        <v>-1.4139999999999999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220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5">
      <c r="A199" s="217"/>
      <c r="B199" s="218"/>
      <c r="C199" s="262" t="s">
        <v>405</v>
      </c>
      <c r="D199" s="246"/>
      <c r="E199" s="247">
        <v>0.83399999999999996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220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5">
      <c r="A200" s="217"/>
      <c r="B200" s="218"/>
      <c r="C200" s="262" t="s">
        <v>406</v>
      </c>
      <c r="D200" s="246"/>
      <c r="E200" s="247">
        <v>1.7625</v>
      </c>
      <c r="F200" s="221"/>
      <c r="G200" s="221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220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5">
      <c r="A201" s="217"/>
      <c r="B201" s="218"/>
      <c r="C201" s="262" t="s">
        <v>407</v>
      </c>
      <c r="D201" s="246"/>
      <c r="E201" s="247">
        <v>56.405999999999999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220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5">
      <c r="A202" s="217"/>
      <c r="B202" s="218"/>
      <c r="C202" s="262" t="s">
        <v>408</v>
      </c>
      <c r="D202" s="246"/>
      <c r="E202" s="247">
        <v>-13.5708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220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5">
      <c r="A203" s="217"/>
      <c r="B203" s="218"/>
      <c r="C203" s="262" t="s">
        <v>409</v>
      </c>
      <c r="D203" s="246"/>
      <c r="E203" s="247">
        <v>30.384</v>
      </c>
      <c r="F203" s="221"/>
      <c r="G203" s="221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220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5">
      <c r="A204" s="217"/>
      <c r="B204" s="218"/>
      <c r="C204" s="262" t="s">
        <v>410</v>
      </c>
      <c r="D204" s="246"/>
      <c r="E204" s="247">
        <v>-5.4539999999999997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220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5">
      <c r="A205" s="217"/>
      <c r="B205" s="218"/>
      <c r="C205" s="262" t="s">
        <v>411</v>
      </c>
      <c r="D205" s="246"/>
      <c r="E205" s="247">
        <v>36.1188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220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17"/>
      <c r="B206" s="218"/>
      <c r="C206" s="262" t="s">
        <v>412</v>
      </c>
      <c r="D206" s="246"/>
      <c r="E206" s="247">
        <v>-2.4194</v>
      </c>
      <c r="F206" s="221"/>
      <c r="G206" s="221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220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17"/>
      <c r="B207" s="218"/>
      <c r="C207" s="262" t="s">
        <v>413</v>
      </c>
      <c r="D207" s="246"/>
      <c r="E207" s="247">
        <v>26.783999999999999</v>
      </c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220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5">
      <c r="A208" s="217"/>
      <c r="B208" s="218"/>
      <c r="C208" s="262" t="s">
        <v>414</v>
      </c>
      <c r="D208" s="246"/>
      <c r="E208" s="247">
        <v>-2.4813999999999998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220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5">
      <c r="A209" s="217"/>
      <c r="B209" s="218"/>
      <c r="C209" s="262" t="s">
        <v>415</v>
      </c>
      <c r="D209" s="246"/>
      <c r="E209" s="247">
        <v>3.2320000000000002</v>
      </c>
      <c r="F209" s="221"/>
      <c r="G209" s="221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220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5">
      <c r="A210" s="217"/>
      <c r="B210" s="218"/>
      <c r="C210" s="262" t="s">
        <v>416</v>
      </c>
      <c r="D210" s="246"/>
      <c r="E210" s="247">
        <v>1.353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220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5">
      <c r="A211" s="217"/>
      <c r="B211" s="218"/>
      <c r="C211" s="262" t="s">
        <v>417</v>
      </c>
      <c r="D211" s="246"/>
      <c r="E211" s="247">
        <v>2.9039999999999999</v>
      </c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220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5">
      <c r="A212" s="217"/>
      <c r="B212" s="218"/>
      <c r="C212" s="262" t="s">
        <v>418</v>
      </c>
      <c r="D212" s="246"/>
      <c r="E212" s="247">
        <v>0.97399999999999998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220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5">
      <c r="A213" s="217"/>
      <c r="B213" s="218"/>
      <c r="C213" s="262" t="s">
        <v>234</v>
      </c>
      <c r="D213" s="246"/>
      <c r="E213" s="247"/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220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5">
      <c r="A214" s="217"/>
      <c r="B214" s="218"/>
      <c r="C214" s="262" t="s">
        <v>419</v>
      </c>
      <c r="D214" s="246"/>
      <c r="E214" s="247"/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220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5">
      <c r="A215" s="217"/>
      <c r="B215" s="218"/>
      <c r="C215" s="262" t="s">
        <v>420</v>
      </c>
      <c r="D215" s="246"/>
      <c r="E215" s="247">
        <v>-108.3914</v>
      </c>
      <c r="F215" s="221"/>
      <c r="G215" s="221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220</v>
      </c>
      <c r="AH215" s="210">
        <v>5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0.399999999999999" outlineLevel="1" x14ac:dyDescent="0.25">
      <c r="A216" s="231">
        <v>25</v>
      </c>
      <c r="B216" s="232" t="s">
        <v>421</v>
      </c>
      <c r="C216" s="241" t="s">
        <v>422</v>
      </c>
      <c r="D216" s="233" t="s">
        <v>252</v>
      </c>
      <c r="E216" s="234">
        <v>246.4427</v>
      </c>
      <c r="F216" s="235"/>
      <c r="G216" s="236">
        <f>ROUND(E216*F216,2)</f>
        <v>0</v>
      </c>
      <c r="H216" s="235"/>
      <c r="I216" s="236">
        <f>ROUND(E216*H216,2)</f>
        <v>0</v>
      </c>
      <c r="J216" s="235"/>
      <c r="K216" s="236">
        <f>ROUND(E216*J216,2)</f>
        <v>0</v>
      </c>
      <c r="L216" s="236">
        <v>21</v>
      </c>
      <c r="M216" s="236">
        <f>G216*(1+L216/100)</f>
        <v>0</v>
      </c>
      <c r="N216" s="234">
        <v>6.1999999999999998E-3</v>
      </c>
      <c r="O216" s="234">
        <f>ROUND(E216*N216,2)</f>
        <v>1.53</v>
      </c>
      <c r="P216" s="234">
        <v>0</v>
      </c>
      <c r="Q216" s="234">
        <f>ROUND(E216*P216,2)</f>
        <v>0</v>
      </c>
      <c r="R216" s="236" t="s">
        <v>312</v>
      </c>
      <c r="S216" s="236" t="s">
        <v>173</v>
      </c>
      <c r="T216" s="237" t="s">
        <v>173</v>
      </c>
      <c r="U216" s="221">
        <v>0.28499999999999998</v>
      </c>
      <c r="V216" s="221">
        <f>ROUND(E216*U216,2)</f>
        <v>70.239999999999995</v>
      </c>
      <c r="W216" s="221"/>
      <c r="X216" s="221" t="s">
        <v>215</v>
      </c>
      <c r="Y216" s="221" t="s">
        <v>176</v>
      </c>
      <c r="Z216" s="210"/>
      <c r="AA216" s="210"/>
      <c r="AB216" s="210"/>
      <c r="AC216" s="210"/>
      <c r="AD216" s="210"/>
      <c r="AE216" s="210"/>
      <c r="AF216" s="210"/>
      <c r="AG216" s="210" t="s">
        <v>216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5">
      <c r="A217" s="217"/>
      <c r="B217" s="218"/>
      <c r="C217" s="261" t="s">
        <v>394</v>
      </c>
      <c r="D217" s="250"/>
      <c r="E217" s="250"/>
      <c r="F217" s="250"/>
      <c r="G217" s="250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218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5">
      <c r="A218" s="217"/>
      <c r="B218" s="218"/>
      <c r="C218" s="262" t="s">
        <v>395</v>
      </c>
      <c r="D218" s="246"/>
      <c r="E218" s="247">
        <v>25.561199999999999</v>
      </c>
      <c r="F218" s="221"/>
      <c r="G218" s="221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220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5">
      <c r="A219" s="217"/>
      <c r="B219" s="218"/>
      <c r="C219" s="262" t="s">
        <v>396</v>
      </c>
      <c r="D219" s="246"/>
      <c r="E219" s="247">
        <v>-9.0329999999999995</v>
      </c>
      <c r="F219" s="221"/>
      <c r="G219" s="221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220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5">
      <c r="A220" s="217"/>
      <c r="B220" s="218"/>
      <c r="C220" s="262" t="s">
        <v>397</v>
      </c>
      <c r="D220" s="246"/>
      <c r="E220" s="247">
        <v>19.029399999999999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220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17"/>
      <c r="B221" s="218"/>
      <c r="C221" s="262" t="s">
        <v>398</v>
      </c>
      <c r="D221" s="246"/>
      <c r="E221" s="247">
        <v>-1.9409000000000001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220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5">
      <c r="A222" s="217"/>
      <c r="B222" s="218"/>
      <c r="C222" s="262" t="s">
        <v>399</v>
      </c>
      <c r="D222" s="246"/>
      <c r="E222" s="247">
        <v>10.290699999999999</v>
      </c>
      <c r="F222" s="221"/>
      <c r="G222" s="221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220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5">
      <c r="A223" s="217"/>
      <c r="B223" s="218"/>
      <c r="C223" s="262" t="s">
        <v>400</v>
      </c>
      <c r="D223" s="246"/>
      <c r="E223" s="247">
        <v>-1.8159000000000001</v>
      </c>
      <c r="F223" s="221"/>
      <c r="G223" s="221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220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5">
      <c r="A224" s="217"/>
      <c r="B224" s="218"/>
      <c r="C224" s="262" t="s">
        <v>401</v>
      </c>
      <c r="D224" s="246"/>
      <c r="E224" s="247">
        <v>49.98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220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5">
      <c r="A225" s="217"/>
      <c r="B225" s="218"/>
      <c r="C225" s="262" t="s">
        <v>423</v>
      </c>
      <c r="D225" s="246"/>
      <c r="E225" s="247">
        <v>-2.9590000000000001</v>
      </c>
      <c r="F225" s="221"/>
      <c r="G225" s="221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220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5">
      <c r="A226" s="217"/>
      <c r="B226" s="218"/>
      <c r="C226" s="262" t="s">
        <v>403</v>
      </c>
      <c r="D226" s="246"/>
      <c r="E226" s="247">
        <v>26.736000000000001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220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5">
      <c r="A227" s="217"/>
      <c r="B227" s="218"/>
      <c r="C227" s="262" t="s">
        <v>424</v>
      </c>
      <c r="D227" s="246"/>
      <c r="E227" s="247">
        <v>-1.8180000000000001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220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5">
      <c r="A228" s="217"/>
      <c r="B228" s="218"/>
      <c r="C228" s="262" t="s">
        <v>407</v>
      </c>
      <c r="D228" s="246"/>
      <c r="E228" s="247">
        <v>56.405999999999999</v>
      </c>
      <c r="F228" s="221"/>
      <c r="G228" s="221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220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5">
      <c r="A229" s="217"/>
      <c r="B229" s="218"/>
      <c r="C229" s="262" t="s">
        <v>408</v>
      </c>
      <c r="D229" s="246"/>
      <c r="E229" s="247">
        <v>-13.5708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220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5">
      <c r="A230" s="217"/>
      <c r="B230" s="218"/>
      <c r="C230" s="262" t="s">
        <v>409</v>
      </c>
      <c r="D230" s="246"/>
      <c r="E230" s="247">
        <v>30.384</v>
      </c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220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17"/>
      <c r="B231" s="218"/>
      <c r="C231" s="262" t="s">
        <v>410</v>
      </c>
      <c r="D231" s="246"/>
      <c r="E231" s="247">
        <v>-5.4539999999999997</v>
      </c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220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17"/>
      <c r="B232" s="218"/>
      <c r="C232" s="262" t="s">
        <v>411</v>
      </c>
      <c r="D232" s="246"/>
      <c r="E232" s="247">
        <v>36.1188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220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5">
      <c r="A233" s="217"/>
      <c r="B233" s="218"/>
      <c r="C233" s="262" t="s">
        <v>425</v>
      </c>
      <c r="D233" s="246"/>
      <c r="E233" s="247">
        <v>-4.2374000000000001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220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5">
      <c r="A234" s="217"/>
      <c r="B234" s="218"/>
      <c r="C234" s="262" t="s">
        <v>413</v>
      </c>
      <c r="D234" s="246"/>
      <c r="E234" s="247">
        <v>26.783999999999999</v>
      </c>
      <c r="F234" s="221"/>
      <c r="G234" s="221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220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5">
      <c r="A235" s="217"/>
      <c r="B235" s="218"/>
      <c r="C235" s="262" t="s">
        <v>414</v>
      </c>
      <c r="D235" s="246"/>
      <c r="E235" s="247">
        <v>-2.4813999999999998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220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5">
      <c r="A236" s="217"/>
      <c r="B236" s="218"/>
      <c r="C236" s="262" t="s">
        <v>415</v>
      </c>
      <c r="D236" s="246"/>
      <c r="E236" s="247">
        <v>3.2320000000000002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220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5">
      <c r="A237" s="217"/>
      <c r="B237" s="218"/>
      <c r="C237" s="262" t="s">
        <v>416</v>
      </c>
      <c r="D237" s="246"/>
      <c r="E237" s="247">
        <v>1.353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220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5">
      <c r="A238" s="217"/>
      <c r="B238" s="218"/>
      <c r="C238" s="262" t="s">
        <v>417</v>
      </c>
      <c r="D238" s="246"/>
      <c r="E238" s="247">
        <v>2.9039999999999999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220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5">
      <c r="A239" s="217"/>
      <c r="B239" s="218"/>
      <c r="C239" s="262" t="s">
        <v>418</v>
      </c>
      <c r="D239" s="246"/>
      <c r="E239" s="247">
        <v>0.97399999999999998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220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1" x14ac:dyDescent="0.25">
      <c r="A240" s="231">
        <v>26</v>
      </c>
      <c r="B240" s="232" t="s">
        <v>426</v>
      </c>
      <c r="C240" s="241" t="s">
        <v>427</v>
      </c>
      <c r="D240" s="233" t="s">
        <v>252</v>
      </c>
      <c r="E240" s="234">
        <v>79.134399999999999</v>
      </c>
      <c r="F240" s="235"/>
      <c r="G240" s="236">
        <f>ROUND(E240*F240,2)</f>
        <v>0</v>
      </c>
      <c r="H240" s="235"/>
      <c r="I240" s="236">
        <f>ROUND(E240*H240,2)</f>
        <v>0</v>
      </c>
      <c r="J240" s="235"/>
      <c r="K240" s="236">
        <f>ROUND(E240*J240,2)</f>
        <v>0</v>
      </c>
      <c r="L240" s="236">
        <v>21</v>
      </c>
      <c r="M240" s="236">
        <f>G240*(1+L240/100)</f>
        <v>0</v>
      </c>
      <c r="N240" s="234">
        <v>5.1200000000000004E-3</v>
      </c>
      <c r="O240" s="234">
        <f>ROUND(E240*N240,2)</f>
        <v>0.41</v>
      </c>
      <c r="P240" s="234">
        <v>0</v>
      </c>
      <c r="Q240" s="234">
        <f>ROUND(E240*P240,2)</f>
        <v>0</v>
      </c>
      <c r="R240" s="236" t="s">
        <v>312</v>
      </c>
      <c r="S240" s="236" t="s">
        <v>173</v>
      </c>
      <c r="T240" s="237" t="s">
        <v>173</v>
      </c>
      <c r="U240" s="221">
        <v>8.1000000000000003E-2</v>
      </c>
      <c r="V240" s="221">
        <f>ROUND(E240*U240,2)</f>
        <v>6.41</v>
      </c>
      <c r="W240" s="221"/>
      <c r="X240" s="221" t="s">
        <v>215</v>
      </c>
      <c r="Y240" s="221" t="s">
        <v>428</v>
      </c>
      <c r="Z240" s="210"/>
      <c r="AA240" s="210"/>
      <c r="AB240" s="210"/>
      <c r="AC240" s="210"/>
      <c r="AD240" s="210"/>
      <c r="AE240" s="210"/>
      <c r="AF240" s="210"/>
      <c r="AG240" s="210" t="s">
        <v>216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5">
      <c r="A241" s="217"/>
      <c r="B241" s="218"/>
      <c r="C241" s="261" t="s">
        <v>394</v>
      </c>
      <c r="D241" s="250"/>
      <c r="E241" s="250"/>
      <c r="F241" s="250"/>
      <c r="G241" s="250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218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5">
      <c r="A242" s="217"/>
      <c r="B242" s="218"/>
      <c r="C242" s="262" t="s">
        <v>429</v>
      </c>
      <c r="D242" s="246"/>
      <c r="E242" s="247"/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220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5">
      <c r="A243" s="217"/>
      <c r="B243" s="218"/>
      <c r="C243" s="262" t="s">
        <v>430</v>
      </c>
      <c r="D243" s="246"/>
      <c r="E243" s="247">
        <v>108.3914</v>
      </c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220</v>
      </c>
      <c r="AH243" s="210">
        <v>5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5">
      <c r="A244" s="217"/>
      <c r="B244" s="218"/>
      <c r="C244" s="262" t="s">
        <v>234</v>
      </c>
      <c r="D244" s="246"/>
      <c r="E244" s="247"/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220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5">
      <c r="A245" s="217"/>
      <c r="B245" s="218"/>
      <c r="C245" s="262" t="s">
        <v>431</v>
      </c>
      <c r="D245" s="246"/>
      <c r="E245" s="247"/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220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5">
      <c r="A246" s="217"/>
      <c r="B246" s="218"/>
      <c r="C246" s="262" t="s">
        <v>432</v>
      </c>
      <c r="D246" s="246"/>
      <c r="E246" s="247">
        <v>-29.257000000000001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220</v>
      </c>
      <c r="AH246" s="210">
        <v>5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1" x14ac:dyDescent="0.25">
      <c r="A247" s="231">
        <v>27</v>
      </c>
      <c r="B247" s="232" t="s">
        <v>433</v>
      </c>
      <c r="C247" s="241" t="s">
        <v>434</v>
      </c>
      <c r="D247" s="233" t="s">
        <v>252</v>
      </c>
      <c r="E247" s="234">
        <v>29.257000000000001</v>
      </c>
      <c r="F247" s="235"/>
      <c r="G247" s="236">
        <f>ROUND(E247*F247,2)</f>
        <v>0</v>
      </c>
      <c r="H247" s="235"/>
      <c r="I247" s="236">
        <f>ROUND(E247*H247,2)</f>
        <v>0</v>
      </c>
      <c r="J247" s="235"/>
      <c r="K247" s="236">
        <f>ROUND(E247*J247,2)</f>
        <v>0</v>
      </c>
      <c r="L247" s="236">
        <v>21</v>
      </c>
      <c r="M247" s="236">
        <f>G247*(1+L247/100)</f>
        <v>0</v>
      </c>
      <c r="N247" s="234">
        <v>7.6899999999999998E-3</v>
      </c>
      <c r="O247" s="234">
        <f>ROUND(E247*N247,2)</f>
        <v>0.22</v>
      </c>
      <c r="P247" s="234">
        <v>0</v>
      </c>
      <c r="Q247" s="234">
        <f>ROUND(E247*P247,2)</f>
        <v>0</v>
      </c>
      <c r="R247" s="236" t="s">
        <v>312</v>
      </c>
      <c r="S247" s="236" t="s">
        <v>173</v>
      </c>
      <c r="T247" s="237" t="s">
        <v>173</v>
      </c>
      <c r="U247" s="221">
        <v>0.104</v>
      </c>
      <c r="V247" s="221">
        <f>ROUND(E247*U247,2)</f>
        <v>3.04</v>
      </c>
      <c r="W247" s="221"/>
      <c r="X247" s="221" t="s">
        <v>215</v>
      </c>
      <c r="Y247" s="221" t="s">
        <v>360</v>
      </c>
      <c r="Z247" s="210"/>
      <c r="AA247" s="210"/>
      <c r="AB247" s="210"/>
      <c r="AC247" s="210"/>
      <c r="AD247" s="210"/>
      <c r="AE247" s="210"/>
      <c r="AF247" s="210"/>
      <c r="AG247" s="210" t="s">
        <v>216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5">
      <c r="A248" s="217"/>
      <c r="B248" s="218"/>
      <c r="C248" s="261" t="s">
        <v>394</v>
      </c>
      <c r="D248" s="250"/>
      <c r="E248" s="250"/>
      <c r="F248" s="250"/>
      <c r="G248" s="250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218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5">
      <c r="A249" s="217"/>
      <c r="B249" s="218"/>
      <c r="C249" s="262" t="s">
        <v>339</v>
      </c>
      <c r="D249" s="246"/>
      <c r="E249" s="247"/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220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5">
      <c r="A250" s="217"/>
      <c r="B250" s="218"/>
      <c r="C250" s="262" t="s">
        <v>435</v>
      </c>
      <c r="D250" s="246"/>
      <c r="E250" s="247">
        <v>1.268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220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5">
      <c r="A251" s="217"/>
      <c r="B251" s="218"/>
      <c r="C251" s="262" t="s">
        <v>436</v>
      </c>
      <c r="D251" s="246"/>
      <c r="E251" s="247">
        <v>2.0920000000000001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220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5">
      <c r="A252" s="217"/>
      <c r="B252" s="218"/>
      <c r="C252" s="262" t="s">
        <v>437</v>
      </c>
      <c r="D252" s="246"/>
      <c r="E252" s="247">
        <v>3.0790000000000002</v>
      </c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220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5">
      <c r="A253" s="217"/>
      <c r="B253" s="218"/>
      <c r="C253" s="262" t="s">
        <v>438</v>
      </c>
      <c r="D253" s="246"/>
      <c r="E253" s="247">
        <v>3.484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220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5">
      <c r="A254" s="217"/>
      <c r="B254" s="218"/>
      <c r="C254" s="262" t="s">
        <v>439</v>
      </c>
      <c r="D254" s="246"/>
      <c r="E254" s="247">
        <v>1.1639999999999999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220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5">
      <c r="A255" s="217"/>
      <c r="B255" s="218"/>
      <c r="C255" s="262" t="s">
        <v>440</v>
      </c>
      <c r="D255" s="246"/>
      <c r="E255" s="247">
        <v>0.55600000000000005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220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5">
      <c r="A256" s="217"/>
      <c r="B256" s="218"/>
      <c r="C256" s="262" t="s">
        <v>441</v>
      </c>
      <c r="D256" s="246"/>
      <c r="E256" s="247">
        <v>2.198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220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5">
      <c r="A257" s="217"/>
      <c r="B257" s="218"/>
      <c r="C257" s="262" t="s">
        <v>442</v>
      </c>
      <c r="D257" s="246"/>
      <c r="E257" s="247">
        <v>1.446</v>
      </c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220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5">
      <c r="A258" s="217"/>
      <c r="B258" s="218"/>
      <c r="C258" s="262" t="s">
        <v>443</v>
      </c>
      <c r="D258" s="246"/>
      <c r="E258" s="247">
        <v>2.0760000000000001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220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5">
      <c r="A259" s="217"/>
      <c r="B259" s="218"/>
      <c r="C259" s="262" t="s">
        <v>444</v>
      </c>
      <c r="D259" s="246"/>
      <c r="E259" s="247">
        <v>1.3280000000000001</v>
      </c>
      <c r="F259" s="221"/>
      <c r="G259" s="221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0"/>
      <c r="AA259" s="210"/>
      <c r="AB259" s="210"/>
      <c r="AC259" s="210"/>
      <c r="AD259" s="210"/>
      <c r="AE259" s="210"/>
      <c r="AF259" s="210"/>
      <c r="AG259" s="210" t="s">
        <v>220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5">
      <c r="A260" s="217"/>
      <c r="B260" s="218"/>
      <c r="C260" s="262" t="s">
        <v>445</v>
      </c>
      <c r="D260" s="246"/>
      <c r="E260" s="247">
        <v>1.452</v>
      </c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220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5">
      <c r="A261" s="217"/>
      <c r="B261" s="218"/>
      <c r="C261" s="262" t="s">
        <v>446</v>
      </c>
      <c r="D261" s="246"/>
      <c r="E261" s="247">
        <v>1.8</v>
      </c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220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5">
      <c r="A262" s="217"/>
      <c r="B262" s="218"/>
      <c r="C262" s="262" t="s">
        <v>447</v>
      </c>
      <c r="D262" s="246"/>
      <c r="E262" s="247">
        <v>2.6640000000000001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220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5">
      <c r="A263" s="217"/>
      <c r="B263" s="218"/>
      <c r="C263" s="262" t="s">
        <v>448</v>
      </c>
      <c r="D263" s="246"/>
      <c r="E263" s="247">
        <v>0.93600000000000005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220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5">
      <c r="A264" s="217"/>
      <c r="B264" s="218"/>
      <c r="C264" s="262" t="s">
        <v>449</v>
      </c>
      <c r="D264" s="246"/>
      <c r="E264" s="247">
        <v>1.6559999999999999</v>
      </c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220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5">
      <c r="A265" s="217"/>
      <c r="B265" s="218"/>
      <c r="C265" s="262" t="s">
        <v>450</v>
      </c>
      <c r="D265" s="246"/>
      <c r="E265" s="247">
        <v>1.284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220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5">
      <c r="A266" s="217"/>
      <c r="B266" s="218"/>
      <c r="C266" s="262" t="s">
        <v>451</v>
      </c>
      <c r="D266" s="246"/>
      <c r="E266" s="247">
        <v>0.25800000000000001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220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5">
      <c r="A267" s="217"/>
      <c r="B267" s="218"/>
      <c r="C267" s="262" t="s">
        <v>452</v>
      </c>
      <c r="D267" s="246"/>
      <c r="E267" s="247">
        <v>0.51600000000000001</v>
      </c>
      <c r="F267" s="221"/>
      <c r="G267" s="221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220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1" x14ac:dyDescent="0.25">
      <c r="A268" s="231">
        <v>28</v>
      </c>
      <c r="B268" s="232" t="s">
        <v>453</v>
      </c>
      <c r="C268" s="241" t="s">
        <v>454</v>
      </c>
      <c r="D268" s="233" t="s">
        <v>252</v>
      </c>
      <c r="E268" s="234">
        <v>108.3914</v>
      </c>
      <c r="F268" s="235"/>
      <c r="G268" s="236">
        <f>ROUND(E268*F268,2)</f>
        <v>0</v>
      </c>
      <c r="H268" s="235"/>
      <c r="I268" s="236">
        <f>ROUND(E268*H268,2)</f>
        <v>0</v>
      </c>
      <c r="J268" s="235"/>
      <c r="K268" s="236">
        <f>ROUND(E268*J268,2)</f>
        <v>0</v>
      </c>
      <c r="L268" s="236">
        <v>21</v>
      </c>
      <c r="M268" s="236">
        <f>G268*(1+L268/100)</f>
        <v>0</v>
      </c>
      <c r="N268" s="234">
        <v>1.0580000000000001E-2</v>
      </c>
      <c r="O268" s="234">
        <f>ROUND(E268*N268,2)</f>
        <v>1.1499999999999999</v>
      </c>
      <c r="P268" s="234">
        <v>0</v>
      </c>
      <c r="Q268" s="234">
        <f>ROUND(E268*P268,2)</f>
        <v>0</v>
      </c>
      <c r="R268" s="236" t="s">
        <v>312</v>
      </c>
      <c r="S268" s="236" t="s">
        <v>173</v>
      </c>
      <c r="T268" s="237" t="s">
        <v>173</v>
      </c>
      <c r="U268" s="221">
        <v>0.24</v>
      </c>
      <c r="V268" s="221">
        <f>ROUND(E268*U268,2)</f>
        <v>26.01</v>
      </c>
      <c r="W268" s="221"/>
      <c r="X268" s="221" t="s">
        <v>215</v>
      </c>
      <c r="Y268" s="221" t="s">
        <v>428</v>
      </c>
      <c r="Z268" s="210"/>
      <c r="AA268" s="210"/>
      <c r="AB268" s="210"/>
      <c r="AC268" s="210"/>
      <c r="AD268" s="210"/>
      <c r="AE268" s="210"/>
      <c r="AF268" s="210"/>
      <c r="AG268" s="210" t="s">
        <v>216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5">
      <c r="A269" s="217"/>
      <c r="B269" s="218"/>
      <c r="C269" s="261" t="s">
        <v>394</v>
      </c>
      <c r="D269" s="250"/>
      <c r="E269" s="250"/>
      <c r="F269" s="250"/>
      <c r="G269" s="250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218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5">
      <c r="A270" s="217"/>
      <c r="B270" s="218"/>
      <c r="C270" s="262" t="s">
        <v>429</v>
      </c>
      <c r="D270" s="246"/>
      <c r="E270" s="247"/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220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5">
      <c r="A271" s="217"/>
      <c r="B271" s="218"/>
      <c r="C271" s="262" t="s">
        <v>455</v>
      </c>
      <c r="D271" s="246"/>
      <c r="E271" s="247">
        <v>0.86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220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5">
      <c r="A272" s="217"/>
      <c r="B272" s="218"/>
      <c r="C272" s="262" t="s">
        <v>456</v>
      </c>
      <c r="D272" s="246"/>
      <c r="E272" s="247">
        <v>3.1949999999999998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220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5">
      <c r="A273" s="217"/>
      <c r="B273" s="218"/>
      <c r="C273" s="262" t="s">
        <v>457</v>
      </c>
      <c r="D273" s="246"/>
      <c r="E273" s="247">
        <v>4.68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220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5">
      <c r="A274" s="217"/>
      <c r="B274" s="218"/>
      <c r="C274" s="262" t="s">
        <v>458</v>
      </c>
      <c r="D274" s="246"/>
      <c r="E274" s="247">
        <v>-1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220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5">
      <c r="A275" s="217"/>
      <c r="B275" s="218"/>
      <c r="C275" s="262" t="s">
        <v>459</v>
      </c>
      <c r="D275" s="246"/>
      <c r="E275" s="247">
        <v>2.66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220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5">
      <c r="A276" s="217"/>
      <c r="B276" s="218"/>
      <c r="C276" s="262" t="s">
        <v>460</v>
      </c>
      <c r="D276" s="246"/>
      <c r="E276" s="247">
        <v>4.5</v>
      </c>
      <c r="F276" s="221"/>
      <c r="G276" s="221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220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5">
      <c r="A277" s="217"/>
      <c r="B277" s="218"/>
      <c r="C277" s="262" t="s">
        <v>461</v>
      </c>
      <c r="D277" s="246"/>
      <c r="E277" s="247">
        <v>6.93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220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5">
      <c r="A278" s="217"/>
      <c r="B278" s="218"/>
      <c r="C278" s="262" t="s">
        <v>462</v>
      </c>
      <c r="D278" s="246"/>
      <c r="E278" s="247">
        <v>-0.8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220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5">
      <c r="A279" s="217"/>
      <c r="B279" s="218"/>
      <c r="C279" s="262" t="s">
        <v>463</v>
      </c>
      <c r="D279" s="246"/>
      <c r="E279" s="247">
        <v>9.64</v>
      </c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220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5">
      <c r="A280" s="217"/>
      <c r="B280" s="218"/>
      <c r="C280" s="262" t="s">
        <v>400</v>
      </c>
      <c r="D280" s="246"/>
      <c r="E280" s="247">
        <v>-1.8159000000000001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220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5">
      <c r="A281" s="217"/>
      <c r="B281" s="218"/>
      <c r="C281" s="262" t="s">
        <v>464</v>
      </c>
      <c r="D281" s="246"/>
      <c r="E281" s="247">
        <v>16.559999999999999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220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5">
      <c r="A282" s="217"/>
      <c r="B282" s="218"/>
      <c r="C282" s="262" t="s">
        <v>458</v>
      </c>
      <c r="D282" s="246"/>
      <c r="E282" s="247">
        <v>-1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220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5">
      <c r="A283" s="217"/>
      <c r="B283" s="218"/>
      <c r="C283" s="262" t="s">
        <v>465</v>
      </c>
      <c r="D283" s="246"/>
      <c r="E283" s="247">
        <v>6.72</v>
      </c>
      <c r="F283" s="221"/>
      <c r="G283" s="221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220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5">
      <c r="A284" s="217"/>
      <c r="B284" s="218"/>
      <c r="C284" s="262" t="s">
        <v>466</v>
      </c>
      <c r="D284" s="246"/>
      <c r="E284" s="247">
        <v>-0.9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220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5">
      <c r="A285" s="217"/>
      <c r="B285" s="218"/>
      <c r="C285" s="262" t="s">
        <v>405</v>
      </c>
      <c r="D285" s="246"/>
      <c r="E285" s="247">
        <v>0.83399999999999996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220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5">
      <c r="A286" s="217"/>
      <c r="B286" s="218"/>
      <c r="C286" s="262" t="s">
        <v>406</v>
      </c>
      <c r="D286" s="246"/>
      <c r="E286" s="247">
        <v>1.7625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220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5">
      <c r="A287" s="217"/>
      <c r="B287" s="218"/>
      <c r="C287" s="262" t="s">
        <v>467</v>
      </c>
      <c r="D287" s="246"/>
      <c r="E287" s="247">
        <v>18.350000000000001</v>
      </c>
      <c r="F287" s="221"/>
      <c r="G287" s="221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220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5">
      <c r="A288" s="217"/>
      <c r="B288" s="218"/>
      <c r="C288" s="262" t="s">
        <v>468</v>
      </c>
      <c r="D288" s="246"/>
      <c r="E288" s="247">
        <v>8.0250000000000004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220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5">
      <c r="A289" s="217"/>
      <c r="B289" s="218"/>
      <c r="C289" s="262" t="s">
        <v>469</v>
      </c>
      <c r="D289" s="246"/>
      <c r="E289" s="247">
        <v>-12.1328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220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5">
      <c r="A290" s="217"/>
      <c r="B290" s="218"/>
      <c r="C290" s="262" t="s">
        <v>470</v>
      </c>
      <c r="D290" s="246"/>
      <c r="E290" s="247">
        <v>12.66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220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5">
      <c r="A291" s="217"/>
      <c r="B291" s="218"/>
      <c r="C291" s="262" t="s">
        <v>471</v>
      </c>
      <c r="D291" s="246"/>
      <c r="E291" s="247">
        <v>-2.7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220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5">
      <c r="A292" s="217"/>
      <c r="B292" s="218"/>
      <c r="C292" s="262" t="s">
        <v>472</v>
      </c>
      <c r="D292" s="246"/>
      <c r="E292" s="247">
        <v>12.06</v>
      </c>
      <c r="F292" s="221"/>
      <c r="G292" s="221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220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5">
      <c r="A293" s="217"/>
      <c r="B293" s="218"/>
      <c r="C293" s="262" t="s">
        <v>473</v>
      </c>
      <c r="D293" s="246"/>
      <c r="E293" s="247">
        <v>4.7699999999999996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220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5">
      <c r="A294" s="217"/>
      <c r="B294" s="218"/>
      <c r="C294" s="262" t="s">
        <v>474</v>
      </c>
      <c r="D294" s="246"/>
      <c r="E294" s="247">
        <v>-2.4014000000000002</v>
      </c>
      <c r="F294" s="221"/>
      <c r="G294" s="221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220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5">
      <c r="A295" s="217"/>
      <c r="B295" s="218"/>
      <c r="C295" s="262" t="s">
        <v>475</v>
      </c>
      <c r="D295" s="246"/>
      <c r="E295" s="247">
        <v>11.16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220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5">
      <c r="A296" s="217"/>
      <c r="B296" s="218"/>
      <c r="C296" s="262" t="s">
        <v>466</v>
      </c>
      <c r="D296" s="246"/>
      <c r="E296" s="247">
        <v>-0.9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220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5">
      <c r="A297" s="217"/>
      <c r="B297" s="218"/>
      <c r="C297" s="262" t="s">
        <v>476</v>
      </c>
      <c r="D297" s="246"/>
      <c r="E297" s="247">
        <v>1.6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220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5">
      <c r="A298" s="217"/>
      <c r="B298" s="218"/>
      <c r="C298" s="262" t="s">
        <v>477</v>
      </c>
      <c r="D298" s="246"/>
      <c r="E298" s="247">
        <v>0.82499999999999996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220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5">
      <c r="A299" s="217"/>
      <c r="B299" s="218"/>
      <c r="C299" s="262" t="s">
        <v>478</v>
      </c>
      <c r="D299" s="246"/>
      <c r="E299" s="247">
        <v>1.69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220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5">
      <c r="A300" s="217"/>
      <c r="B300" s="218"/>
      <c r="C300" s="262" t="s">
        <v>479</v>
      </c>
      <c r="D300" s="246"/>
      <c r="E300" s="247">
        <v>2.56</v>
      </c>
      <c r="F300" s="221"/>
      <c r="G300" s="221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220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1" x14ac:dyDescent="0.25">
      <c r="A301" s="231">
        <v>29</v>
      </c>
      <c r="B301" s="232" t="s">
        <v>480</v>
      </c>
      <c r="C301" s="241" t="s">
        <v>481</v>
      </c>
      <c r="D301" s="233" t="s">
        <v>252</v>
      </c>
      <c r="E301" s="234">
        <v>108.3914</v>
      </c>
      <c r="F301" s="235"/>
      <c r="G301" s="236">
        <f>ROUND(E301*F301,2)</f>
        <v>0</v>
      </c>
      <c r="H301" s="235"/>
      <c r="I301" s="236">
        <f>ROUND(E301*H301,2)</f>
        <v>0</v>
      </c>
      <c r="J301" s="235"/>
      <c r="K301" s="236">
        <f>ROUND(E301*J301,2)</f>
        <v>0</v>
      </c>
      <c r="L301" s="236">
        <v>21</v>
      </c>
      <c r="M301" s="236">
        <f>G301*(1+L301/100)</f>
        <v>0</v>
      </c>
      <c r="N301" s="234">
        <v>3.175E-2</v>
      </c>
      <c r="O301" s="234">
        <f>ROUND(E301*N301,2)</f>
        <v>3.44</v>
      </c>
      <c r="P301" s="234">
        <v>0</v>
      </c>
      <c r="Q301" s="234">
        <f>ROUND(E301*P301,2)</f>
        <v>0</v>
      </c>
      <c r="R301" s="236" t="s">
        <v>312</v>
      </c>
      <c r="S301" s="236" t="s">
        <v>173</v>
      </c>
      <c r="T301" s="237" t="s">
        <v>173</v>
      </c>
      <c r="U301" s="221">
        <v>0.45</v>
      </c>
      <c r="V301" s="221">
        <f>ROUND(E301*U301,2)</f>
        <v>48.78</v>
      </c>
      <c r="W301" s="221"/>
      <c r="X301" s="221" t="s">
        <v>215</v>
      </c>
      <c r="Y301" s="221" t="s">
        <v>428</v>
      </c>
      <c r="Z301" s="210"/>
      <c r="AA301" s="210"/>
      <c r="AB301" s="210"/>
      <c r="AC301" s="210"/>
      <c r="AD301" s="210"/>
      <c r="AE301" s="210"/>
      <c r="AF301" s="210"/>
      <c r="AG301" s="210" t="s">
        <v>216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5">
      <c r="A302" s="217"/>
      <c r="B302" s="218"/>
      <c r="C302" s="261" t="s">
        <v>394</v>
      </c>
      <c r="D302" s="250"/>
      <c r="E302" s="250"/>
      <c r="F302" s="250"/>
      <c r="G302" s="250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218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5">
      <c r="A303" s="217"/>
      <c r="B303" s="218"/>
      <c r="C303" s="262" t="s">
        <v>429</v>
      </c>
      <c r="D303" s="246"/>
      <c r="E303" s="247"/>
      <c r="F303" s="221"/>
      <c r="G303" s="221"/>
      <c r="H303" s="221"/>
      <c r="I303" s="221"/>
      <c r="J303" s="221"/>
      <c r="K303" s="221"/>
      <c r="L303" s="221"/>
      <c r="M303" s="221"/>
      <c r="N303" s="220"/>
      <c r="O303" s="220"/>
      <c r="P303" s="220"/>
      <c r="Q303" s="220"/>
      <c r="R303" s="221"/>
      <c r="S303" s="221"/>
      <c r="T303" s="221"/>
      <c r="U303" s="221"/>
      <c r="V303" s="221"/>
      <c r="W303" s="221"/>
      <c r="X303" s="221"/>
      <c r="Y303" s="221"/>
      <c r="Z303" s="210"/>
      <c r="AA303" s="210"/>
      <c r="AB303" s="210"/>
      <c r="AC303" s="210"/>
      <c r="AD303" s="210"/>
      <c r="AE303" s="210"/>
      <c r="AF303" s="210"/>
      <c r="AG303" s="210" t="s">
        <v>220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5">
      <c r="A304" s="217"/>
      <c r="B304" s="218"/>
      <c r="C304" s="262" t="s">
        <v>430</v>
      </c>
      <c r="D304" s="246"/>
      <c r="E304" s="247">
        <v>108.3914</v>
      </c>
      <c r="F304" s="221"/>
      <c r="G304" s="221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220</v>
      </c>
      <c r="AH304" s="210">
        <v>5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1" x14ac:dyDescent="0.25">
      <c r="A305" s="231">
        <v>30</v>
      </c>
      <c r="B305" s="232" t="s">
        <v>482</v>
      </c>
      <c r="C305" s="241" t="s">
        <v>483</v>
      </c>
      <c r="D305" s="233" t="s">
        <v>252</v>
      </c>
      <c r="E305" s="234">
        <v>2.5964999999999998</v>
      </c>
      <c r="F305" s="235"/>
      <c r="G305" s="236">
        <f>ROUND(E305*F305,2)</f>
        <v>0</v>
      </c>
      <c r="H305" s="235"/>
      <c r="I305" s="236">
        <f>ROUND(E305*H305,2)</f>
        <v>0</v>
      </c>
      <c r="J305" s="235"/>
      <c r="K305" s="236">
        <f>ROUND(E305*J305,2)</f>
        <v>0</v>
      </c>
      <c r="L305" s="236">
        <v>21</v>
      </c>
      <c r="M305" s="236">
        <f>G305*(1+L305/100)</f>
        <v>0</v>
      </c>
      <c r="N305" s="234">
        <v>4.64E-3</v>
      </c>
      <c r="O305" s="234">
        <f>ROUND(E305*N305,2)</f>
        <v>0.01</v>
      </c>
      <c r="P305" s="234">
        <v>0</v>
      </c>
      <c r="Q305" s="234">
        <f>ROUND(E305*P305,2)</f>
        <v>0</v>
      </c>
      <c r="R305" s="236" t="s">
        <v>312</v>
      </c>
      <c r="S305" s="236" t="s">
        <v>173</v>
      </c>
      <c r="T305" s="237" t="s">
        <v>173</v>
      </c>
      <c r="U305" s="221">
        <v>0.245</v>
      </c>
      <c r="V305" s="221">
        <f>ROUND(E305*U305,2)</f>
        <v>0.64</v>
      </c>
      <c r="W305" s="221"/>
      <c r="X305" s="221" t="s">
        <v>215</v>
      </c>
      <c r="Y305" s="221" t="s">
        <v>428</v>
      </c>
      <c r="Z305" s="210"/>
      <c r="AA305" s="210"/>
      <c r="AB305" s="210"/>
      <c r="AC305" s="210"/>
      <c r="AD305" s="210"/>
      <c r="AE305" s="210"/>
      <c r="AF305" s="210"/>
      <c r="AG305" s="210" t="s">
        <v>216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5">
      <c r="A306" s="217"/>
      <c r="B306" s="218"/>
      <c r="C306" s="261" t="s">
        <v>394</v>
      </c>
      <c r="D306" s="250"/>
      <c r="E306" s="250"/>
      <c r="F306" s="250"/>
      <c r="G306" s="250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218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5">
      <c r="A307" s="217"/>
      <c r="B307" s="218"/>
      <c r="C307" s="262" t="s">
        <v>405</v>
      </c>
      <c r="D307" s="246"/>
      <c r="E307" s="247">
        <v>0.83399999999999996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220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5">
      <c r="A308" s="217"/>
      <c r="B308" s="218"/>
      <c r="C308" s="262" t="s">
        <v>406</v>
      </c>
      <c r="D308" s="246"/>
      <c r="E308" s="247">
        <v>1.7625</v>
      </c>
      <c r="F308" s="221"/>
      <c r="G308" s="221"/>
      <c r="H308" s="221"/>
      <c r="I308" s="221"/>
      <c r="J308" s="221"/>
      <c r="K308" s="221"/>
      <c r="L308" s="221"/>
      <c r="M308" s="221"/>
      <c r="N308" s="220"/>
      <c r="O308" s="220"/>
      <c r="P308" s="220"/>
      <c r="Q308" s="220"/>
      <c r="R308" s="221"/>
      <c r="S308" s="221"/>
      <c r="T308" s="221"/>
      <c r="U308" s="221"/>
      <c r="V308" s="221"/>
      <c r="W308" s="221"/>
      <c r="X308" s="221"/>
      <c r="Y308" s="221"/>
      <c r="Z308" s="210"/>
      <c r="AA308" s="210"/>
      <c r="AB308" s="210"/>
      <c r="AC308" s="210"/>
      <c r="AD308" s="210"/>
      <c r="AE308" s="210"/>
      <c r="AF308" s="210"/>
      <c r="AG308" s="210" t="s">
        <v>220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1" x14ac:dyDescent="0.25">
      <c r="A309" s="231">
        <v>31</v>
      </c>
      <c r="B309" s="232" t="s">
        <v>484</v>
      </c>
      <c r="C309" s="241" t="s">
        <v>485</v>
      </c>
      <c r="D309" s="233" t="s">
        <v>252</v>
      </c>
      <c r="E309" s="234">
        <v>141.45580000000001</v>
      </c>
      <c r="F309" s="235"/>
      <c r="G309" s="236">
        <f>ROUND(E309*F309,2)</f>
        <v>0</v>
      </c>
      <c r="H309" s="235"/>
      <c r="I309" s="236">
        <f>ROUND(E309*H309,2)</f>
        <v>0</v>
      </c>
      <c r="J309" s="235"/>
      <c r="K309" s="236">
        <f>ROUND(E309*J309,2)</f>
        <v>0</v>
      </c>
      <c r="L309" s="236">
        <v>21</v>
      </c>
      <c r="M309" s="236">
        <f>G309*(1+L309/100)</f>
        <v>0</v>
      </c>
      <c r="N309" s="234">
        <v>4.8719999999999999E-2</v>
      </c>
      <c r="O309" s="234">
        <f>ROUND(E309*N309,2)</f>
        <v>6.89</v>
      </c>
      <c r="P309" s="234">
        <v>0</v>
      </c>
      <c r="Q309" s="234">
        <f>ROUND(E309*P309,2)</f>
        <v>0</v>
      </c>
      <c r="R309" s="236" t="s">
        <v>312</v>
      </c>
      <c r="S309" s="236" t="s">
        <v>173</v>
      </c>
      <c r="T309" s="237" t="s">
        <v>173</v>
      </c>
      <c r="U309" s="221">
        <v>0.54200000000000004</v>
      </c>
      <c r="V309" s="221">
        <f>ROUND(E309*U309,2)</f>
        <v>76.67</v>
      </c>
      <c r="W309" s="221"/>
      <c r="X309" s="221" t="s">
        <v>215</v>
      </c>
      <c r="Y309" s="221" t="s">
        <v>176</v>
      </c>
      <c r="Z309" s="210"/>
      <c r="AA309" s="210"/>
      <c r="AB309" s="210"/>
      <c r="AC309" s="210"/>
      <c r="AD309" s="210"/>
      <c r="AE309" s="210"/>
      <c r="AF309" s="210"/>
      <c r="AG309" s="210" t="s">
        <v>216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5">
      <c r="A310" s="217"/>
      <c r="B310" s="218"/>
      <c r="C310" s="262" t="s">
        <v>395</v>
      </c>
      <c r="D310" s="246"/>
      <c r="E310" s="247">
        <v>25.561199999999999</v>
      </c>
      <c r="F310" s="221"/>
      <c r="G310" s="221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220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5">
      <c r="A311" s="217"/>
      <c r="B311" s="218"/>
      <c r="C311" s="262" t="s">
        <v>396</v>
      </c>
      <c r="D311" s="246"/>
      <c r="E311" s="247">
        <v>-9.0329999999999995</v>
      </c>
      <c r="F311" s="221"/>
      <c r="G311" s="221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220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5">
      <c r="A312" s="217"/>
      <c r="B312" s="218"/>
      <c r="C312" s="262" t="s">
        <v>397</v>
      </c>
      <c r="D312" s="246"/>
      <c r="E312" s="247">
        <v>19.029399999999999</v>
      </c>
      <c r="F312" s="221"/>
      <c r="G312" s="221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220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5">
      <c r="A313" s="217"/>
      <c r="B313" s="218"/>
      <c r="C313" s="262" t="s">
        <v>398</v>
      </c>
      <c r="D313" s="246"/>
      <c r="E313" s="247">
        <v>-1.9409000000000001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220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5">
      <c r="A314" s="217"/>
      <c r="B314" s="218"/>
      <c r="C314" s="262" t="s">
        <v>399</v>
      </c>
      <c r="D314" s="246"/>
      <c r="E314" s="247">
        <v>10.290699999999999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220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5">
      <c r="A315" s="217"/>
      <c r="B315" s="218"/>
      <c r="C315" s="262" t="s">
        <v>400</v>
      </c>
      <c r="D315" s="246"/>
      <c r="E315" s="247">
        <v>-1.8159000000000001</v>
      </c>
      <c r="F315" s="221"/>
      <c r="G315" s="221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220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5">
      <c r="A316" s="217"/>
      <c r="B316" s="218"/>
      <c r="C316" s="262" t="s">
        <v>401</v>
      </c>
      <c r="D316" s="246"/>
      <c r="E316" s="247">
        <v>49.98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220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5">
      <c r="A317" s="217"/>
      <c r="B317" s="218"/>
      <c r="C317" s="262" t="s">
        <v>402</v>
      </c>
      <c r="D317" s="246"/>
      <c r="E317" s="247">
        <v>-4.3730000000000002</v>
      </c>
      <c r="F317" s="221"/>
      <c r="G317" s="221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220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5">
      <c r="A318" s="217"/>
      <c r="B318" s="218"/>
      <c r="C318" s="262" t="s">
        <v>403</v>
      </c>
      <c r="D318" s="246"/>
      <c r="E318" s="247">
        <v>26.736000000000001</v>
      </c>
      <c r="F318" s="221"/>
      <c r="G318" s="221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220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5">
      <c r="A319" s="217"/>
      <c r="B319" s="218"/>
      <c r="C319" s="262" t="s">
        <v>404</v>
      </c>
      <c r="D319" s="246"/>
      <c r="E319" s="247">
        <v>-1.4139999999999999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220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5">
      <c r="A320" s="217"/>
      <c r="B320" s="218"/>
      <c r="C320" s="262" t="s">
        <v>405</v>
      </c>
      <c r="D320" s="246"/>
      <c r="E320" s="247">
        <v>0.83399999999999996</v>
      </c>
      <c r="F320" s="221"/>
      <c r="G320" s="221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220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5">
      <c r="A321" s="217"/>
      <c r="B321" s="218"/>
      <c r="C321" s="262" t="s">
        <v>406</v>
      </c>
      <c r="D321" s="246"/>
      <c r="E321" s="247">
        <v>1.7625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220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5">
      <c r="A322" s="217"/>
      <c r="B322" s="218"/>
      <c r="C322" s="262" t="s">
        <v>407</v>
      </c>
      <c r="D322" s="246"/>
      <c r="E322" s="247">
        <v>56.405999999999999</v>
      </c>
      <c r="F322" s="221"/>
      <c r="G322" s="221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220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5">
      <c r="A323" s="217"/>
      <c r="B323" s="218"/>
      <c r="C323" s="262" t="s">
        <v>408</v>
      </c>
      <c r="D323" s="246"/>
      <c r="E323" s="247">
        <v>-13.5708</v>
      </c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220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5">
      <c r="A324" s="217"/>
      <c r="B324" s="218"/>
      <c r="C324" s="262" t="s">
        <v>409</v>
      </c>
      <c r="D324" s="246"/>
      <c r="E324" s="247">
        <v>30.384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220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5">
      <c r="A325" s="217"/>
      <c r="B325" s="218"/>
      <c r="C325" s="262" t="s">
        <v>410</v>
      </c>
      <c r="D325" s="246"/>
      <c r="E325" s="247">
        <v>-5.4539999999999997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220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5">
      <c r="A326" s="217"/>
      <c r="B326" s="218"/>
      <c r="C326" s="262" t="s">
        <v>411</v>
      </c>
      <c r="D326" s="246"/>
      <c r="E326" s="247">
        <v>36.1188</v>
      </c>
      <c r="F326" s="221"/>
      <c r="G326" s="221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220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5">
      <c r="A327" s="217"/>
      <c r="B327" s="218"/>
      <c r="C327" s="262" t="s">
        <v>412</v>
      </c>
      <c r="D327" s="246"/>
      <c r="E327" s="247">
        <v>-2.4194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220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5">
      <c r="A328" s="217"/>
      <c r="B328" s="218"/>
      <c r="C328" s="262" t="s">
        <v>413</v>
      </c>
      <c r="D328" s="246"/>
      <c r="E328" s="247">
        <v>26.783999999999999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220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5">
      <c r="A329" s="217"/>
      <c r="B329" s="218"/>
      <c r="C329" s="262" t="s">
        <v>414</v>
      </c>
      <c r="D329" s="246"/>
      <c r="E329" s="247">
        <v>-2.4813999999999998</v>
      </c>
      <c r="F329" s="221"/>
      <c r="G329" s="221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220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5">
      <c r="A330" s="217"/>
      <c r="B330" s="218"/>
      <c r="C330" s="262" t="s">
        <v>415</v>
      </c>
      <c r="D330" s="246"/>
      <c r="E330" s="247">
        <v>3.2320000000000002</v>
      </c>
      <c r="F330" s="221"/>
      <c r="G330" s="221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220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5">
      <c r="A331" s="217"/>
      <c r="B331" s="218"/>
      <c r="C331" s="262" t="s">
        <v>416</v>
      </c>
      <c r="D331" s="246"/>
      <c r="E331" s="247">
        <v>1.353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220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5">
      <c r="A332" s="217"/>
      <c r="B332" s="218"/>
      <c r="C332" s="262" t="s">
        <v>417</v>
      </c>
      <c r="D332" s="246"/>
      <c r="E332" s="247">
        <v>2.9039999999999999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220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5">
      <c r="A333" s="217"/>
      <c r="B333" s="218"/>
      <c r="C333" s="262" t="s">
        <v>418</v>
      </c>
      <c r="D333" s="246"/>
      <c r="E333" s="247">
        <v>0.97399999999999998</v>
      </c>
      <c r="F333" s="221"/>
      <c r="G333" s="221"/>
      <c r="H333" s="221"/>
      <c r="I333" s="221"/>
      <c r="J333" s="221"/>
      <c r="K333" s="221"/>
      <c r="L333" s="221"/>
      <c r="M333" s="221"/>
      <c r="N333" s="220"/>
      <c r="O333" s="220"/>
      <c r="P333" s="220"/>
      <c r="Q333" s="220"/>
      <c r="R333" s="221"/>
      <c r="S333" s="221"/>
      <c r="T333" s="221"/>
      <c r="U333" s="221"/>
      <c r="V333" s="221"/>
      <c r="W333" s="221"/>
      <c r="X333" s="221"/>
      <c r="Y333" s="221"/>
      <c r="Z333" s="210"/>
      <c r="AA333" s="210"/>
      <c r="AB333" s="210"/>
      <c r="AC333" s="210"/>
      <c r="AD333" s="210"/>
      <c r="AE333" s="210"/>
      <c r="AF333" s="210"/>
      <c r="AG333" s="210" t="s">
        <v>220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5">
      <c r="A334" s="217"/>
      <c r="B334" s="218"/>
      <c r="C334" s="262" t="s">
        <v>234</v>
      </c>
      <c r="D334" s="246"/>
      <c r="E334" s="247"/>
      <c r="F334" s="221"/>
      <c r="G334" s="221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220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25">
      <c r="A335" s="217"/>
      <c r="B335" s="218"/>
      <c r="C335" s="262" t="s">
        <v>419</v>
      </c>
      <c r="D335" s="246"/>
      <c r="E335" s="247"/>
      <c r="F335" s="221"/>
      <c r="G335" s="221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220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5">
      <c r="A336" s="217"/>
      <c r="B336" s="218"/>
      <c r="C336" s="262" t="s">
        <v>420</v>
      </c>
      <c r="D336" s="246"/>
      <c r="E336" s="247">
        <v>-108.3914</v>
      </c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220</v>
      </c>
      <c r="AH336" s="210">
        <v>5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ht="20.399999999999999" outlineLevel="1" x14ac:dyDescent="0.25">
      <c r="A337" s="231">
        <v>32</v>
      </c>
      <c r="B337" s="232" t="s">
        <v>486</v>
      </c>
      <c r="C337" s="241" t="s">
        <v>487</v>
      </c>
      <c r="D337" s="233" t="s">
        <v>252</v>
      </c>
      <c r="E337" s="234">
        <v>141.45580000000001</v>
      </c>
      <c r="F337" s="235"/>
      <c r="G337" s="236">
        <f>ROUND(E337*F337,2)</f>
        <v>0</v>
      </c>
      <c r="H337" s="235"/>
      <c r="I337" s="236">
        <f>ROUND(E337*H337,2)</f>
        <v>0</v>
      </c>
      <c r="J337" s="235"/>
      <c r="K337" s="236">
        <f>ROUND(E337*J337,2)</f>
        <v>0</v>
      </c>
      <c r="L337" s="236">
        <v>21</v>
      </c>
      <c r="M337" s="236">
        <f>G337*(1+L337/100)</f>
        <v>0</v>
      </c>
      <c r="N337" s="234">
        <v>2.12E-2</v>
      </c>
      <c r="O337" s="234">
        <f>ROUND(E337*N337,2)</f>
        <v>3</v>
      </c>
      <c r="P337" s="234">
        <v>0</v>
      </c>
      <c r="Q337" s="234">
        <f>ROUND(E337*P337,2)</f>
        <v>0</v>
      </c>
      <c r="R337" s="236" t="s">
        <v>488</v>
      </c>
      <c r="S337" s="236" t="s">
        <v>173</v>
      </c>
      <c r="T337" s="237" t="s">
        <v>173</v>
      </c>
      <c r="U337" s="221">
        <v>0.32</v>
      </c>
      <c r="V337" s="221">
        <f>ROUND(E337*U337,2)</f>
        <v>45.27</v>
      </c>
      <c r="W337" s="221"/>
      <c r="X337" s="221" t="s">
        <v>215</v>
      </c>
      <c r="Y337" s="221" t="s">
        <v>176</v>
      </c>
      <c r="Z337" s="210"/>
      <c r="AA337" s="210"/>
      <c r="AB337" s="210"/>
      <c r="AC337" s="210"/>
      <c r="AD337" s="210"/>
      <c r="AE337" s="210"/>
      <c r="AF337" s="210"/>
      <c r="AG337" s="210" t="s">
        <v>216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ht="21" outlineLevel="2" x14ac:dyDescent="0.25">
      <c r="A338" s="217"/>
      <c r="B338" s="218"/>
      <c r="C338" s="261" t="s">
        <v>489</v>
      </c>
      <c r="D338" s="250"/>
      <c r="E338" s="250"/>
      <c r="F338" s="250"/>
      <c r="G338" s="250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218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38" t="str">
        <f>C338</f>
        <v>betonových konstrukcí čistíren odpadních vod (mimo budovy), nadrží, vodojemů, žlabů nebo kanálů s přísadou na zvýšení vodotěsnosti, o tl. 20 mm, dvouvrstvé štukové, ocelovým hladítkem hlazené, s penetračním nátěrem, postřikem a dvojnásobným uzavíracím nátěrem</v>
      </c>
      <c r="BB338" s="210"/>
      <c r="BC338" s="210"/>
      <c r="BD338" s="210"/>
      <c r="BE338" s="210"/>
      <c r="BF338" s="210"/>
      <c r="BG338" s="210"/>
      <c r="BH338" s="210"/>
    </row>
    <row r="339" spans="1:60" outlineLevel="2" x14ac:dyDescent="0.25">
      <c r="A339" s="217"/>
      <c r="B339" s="218"/>
      <c r="C339" s="262" t="s">
        <v>395</v>
      </c>
      <c r="D339" s="246"/>
      <c r="E339" s="247">
        <v>25.561199999999999</v>
      </c>
      <c r="F339" s="221"/>
      <c r="G339" s="221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220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5">
      <c r="A340" s="217"/>
      <c r="B340" s="218"/>
      <c r="C340" s="262" t="s">
        <v>396</v>
      </c>
      <c r="D340" s="246"/>
      <c r="E340" s="247">
        <v>-9.0329999999999995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220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5">
      <c r="A341" s="217"/>
      <c r="B341" s="218"/>
      <c r="C341" s="262" t="s">
        <v>397</v>
      </c>
      <c r="D341" s="246"/>
      <c r="E341" s="247">
        <v>19.029399999999999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220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5">
      <c r="A342" s="217"/>
      <c r="B342" s="218"/>
      <c r="C342" s="262" t="s">
        <v>398</v>
      </c>
      <c r="D342" s="246"/>
      <c r="E342" s="247">
        <v>-1.9409000000000001</v>
      </c>
      <c r="F342" s="221"/>
      <c r="G342" s="221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220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5">
      <c r="A343" s="217"/>
      <c r="B343" s="218"/>
      <c r="C343" s="262" t="s">
        <v>399</v>
      </c>
      <c r="D343" s="246"/>
      <c r="E343" s="247">
        <v>10.290699999999999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220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5">
      <c r="A344" s="217"/>
      <c r="B344" s="218"/>
      <c r="C344" s="262" t="s">
        <v>400</v>
      </c>
      <c r="D344" s="246"/>
      <c r="E344" s="247">
        <v>-1.8159000000000001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220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5">
      <c r="A345" s="217"/>
      <c r="B345" s="218"/>
      <c r="C345" s="262" t="s">
        <v>401</v>
      </c>
      <c r="D345" s="246"/>
      <c r="E345" s="247">
        <v>49.98</v>
      </c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220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5">
      <c r="A346" s="217"/>
      <c r="B346" s="218"/>
      <c r="C346" s="262" t="s">
        <v>402</v>
      </c>
      <c r="D346" s="246"/>
      <c r="E346" s="247">
        <v>-4.3730000000000002</v>
      </c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220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5">
      <c r="A347" s="217"/>
      <c r="B347" s="218"/>
      <c r="C347" s="262" t="s">
        <v>403</v>
      </c>
      <c r="D347" s="246"/>
      <c r="E347" s="247">
        <v>26.736000000000001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220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5">
      <c r="A348" s="217"/>
      <c r="B348" s="218"/>
      <c r="C348" s="262" t="s">
        <v>404</v>
      </c>
      <c r="D348" s="246"/>
      <c r="E348" s="247">
        <v>-1.4139999999999999</v>
      </c>
      <c r="F348" s="221"/>
      <c r="G348" s="221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220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5">
      <c r="A349" s="217"/>
      <c r="B349" s="218"/>
      <c r="C349" s="262" t="s">
        <v>405</v>
      </c>
      <c r="D349" s="246"/>
      <c r="E349" s="247">
        <v>0.83399999999999996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220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5">
      <c r="A350" s="217"/>
      <c r="B350" s="218"/>
      <c r="C350" s="262" t="s">
        <v>406</v>
      </c>
      <c r="D350" s="246"/>
      <c r="E350" s="247">
        <v>1.7625</v>
      </c>
      <c r="F350" s="221"/>
      <c r="G350" s="221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220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5">
      <c r="A351" s="217"/>
      <c r="B351" s="218"/>
      <c r="C351" s="262" t="s">
        <v>407</v>
      </c>
      <c r="D351" s="246"/>
      <c r="E351" s="247">
        <v>56.405999999999999</v>
      </c>
      <c r="F351" s="221"/>
      <c r="G351" s="221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220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5">
      <c r="A352" s="217"/>
      <c r="B352" s="218"/>
      <c r="C352" s="262" t="s">
        <v>408</v>
      </c>
      <c r="D352" s="246"/>
      <c r="E352" s="247">
        <v>-13.5708</v>
      </c>
      <c r="F352" s="221"/>
      <c r="G352" s="221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220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5">
      <c r="A353" s="217"/>
      <c r="B353" s="218"/>
      <c r="C353" s="262" t="s">
        <v>409</v>
      </c>
      <c r="D353" s="246"/>
      <c r="E353" s="247">
        <v>30.384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220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5">
      <c r="A354" s="217"/>
      <c r="B354" s="218"/>
      <c r="C354" s="262" t="s">
        <v>410</v>
      </c>
      <c r="D354" s="246"/>
      <c r="E354" s="247">
        <v>-5.4539999999999997</v>
      </c>
      <c r="F354" s="221"/>
      <c r="G354" s="221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220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5">
      <c r="A355" s="217"/>
      <c r="B355" s="218"/>
      <c r="C355" s="262" t="s">
        <v>411</v>
      </c>
      <c r="D355" s="246"/>
      <c r="E355" s="247">
        <v>36.1188</v>
      </c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220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5">
      <c r="A356" s="217"/>
      <c r="B356" s="218"/>
      <c r="C356" s="262" t="s">
        <v>412</v>
      </c>
      <c r="D356" s="246"/>
      <c r="E356" s="247">
        <v>-2.4194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220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25">
      <c r="A357" s="217"/>
      <c r="B357" s="218"/>
      <c r="C357" s="262" t="s">
        <v>413</v>
      </c>
      <c r="D357" s="246"/>
      <c r="E357" s="247">
        <v>26.783999999999999</v>
      </c>
      <c r="F357" s="221"/>
      <c r="G357" s="221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220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5">
      <c r="A358" s="217"/>
      <c r="B358" s="218"/>
      <c r="C358" s="262" t="s">
        <v>414</v>
      </c>
      <c r="D358" s="246"/>
      <c r="E358" s="247">
        <v>-2.4813999999999998</v>
      </c>
      <c r="F358" s="221"/>
      <c r="G358" s="221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220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5">
      <c r="A359" s="217"/>
      <c r="B359" s="218"/>
      <c r="C359" s="262" t="s">
        <v>415</v>
      </c>
      <c r="D359" s="246"/>
      <c r="E359" s="247">
        <v>3.2320000000000002</v>
      </c>
      <c r="F359" s="221"/>
      <c r="G359" s="221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220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5">
      <c r="A360" s="217"/>
      <c r="B360" s="218"/>
      <c r="C360" s="262" t="s">
        <v>416</v>
      </c>
      <c r="D360" s="246"/>
      <c r="E360" s="247">
        <v>1.353</v>
      </c>
      <c r="F360" s="221"/>
      <c r="G360" s="221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220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5">
      <c r="A361" s="217"/>
      <c r="B361" s="218"/>
      <c r="C361" s="262" t="s">
        <v>417</v>
      </c>
      <c r="D361" s="246"/>
      <c r="E361" s="247">
        <v>2.9039999999999999</v>
      </c>
      <c r="F361" s="221"/>
      <c r="G361" s="221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220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5">
      <c r="A362" s="217"/>
      <c r="B362" s="218"/>
      <c r="C362" s="262" t="s">
        <v>418</v>
      </c>
      <c r="D362" s="246"/>
      <c r="E362" s="247">
        <v>0.97399999999999998</v>
      </c>
      <c r="F362" s="221"/>
      <c r="G362" s="221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220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5">
      <c r="A363" s="217"/>
      <c r="B363" s="218"/>
      <c r="C363" s="262" t="s">
        <v>234</v>
      </c>
      <c r="D363" s="246"/>
      <c r="E363" s="247"/>
      <c r="F363" s="221"/>
      <c r="G363" s="221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220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5">
      <c r="A364" s="217"/>
      <c r="B364" s="218"/>
      <c r="C364" s="262" t="s">
        <v>419</v>
      </c>
      <c r="D364" s="246"/>
      <c r="E364" s="247"/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220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5">
      <c r="A365" s="217"/>
      <c r="B365" s="218"/>
      <c r="C365" s="262" t="s">
        <v>420</v>
      </c>
      <c r="D365" s="246"/>
      <c r="E365" s="247">
        <v>-108.3914</v>
      </c>
      <c r="F365" s="221"/>
      <c r="G365" s="221"/>
      <c r="H365" s="221"/>
      <c r="I365" s="221"/>
      <c r="J365" s="221"/>
      <c r="K365" s="221"/>
      <c r="L365" s="221"/>
      <c r="M365" s="221"/>
      <c r="N365" s="220"/>
      <c r="O365" s="220"/>
      <c r="P365" s="220"/>
      <c r="Q365" s="220"/>
      <c r="R365" s="221"/>
      <c r="S365" s="221"/>
      <c r="T365" s="221"/>
      <c r="U365" s="221"/>
      <c r="V365" s="221"/>
      <c r="W365" s="221"/>
      <c r="X365" s="221"/>
      <c r="Y365" s="221"/>
      <c r="Z365" s="210"/>
      <c r="AA365" s="210"/>
      <c r="AB365" s="210"/>
      <c r="AC365" s="210"/>
      <c r="AD365" s="210"/>
      <c r="AE365" s="210"/>
      <c r="AF365" s="210"/>
      <c r="AG365" s="210" t="s">
        <v>220</v>
      </c>
      <c r="AH365" s="210">
        <v>5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ht="20.399999999999999" outlineLevel="1" x14ac:dyDescent="0.25">
      <c r="A366" s="231">
        <v>33</v>
      </c>
      <c r="B366" s="232" t="s">
        <v>490</v>
      </c>
      <c r="C366" s="241" t="s">
        <v>491</v>
      </c>
      <c r="D366" s="233" t="s">
        <v>252</v>
      </c>
      <c r="E366" s="234">
        <v>97.6</v>
      </c>
      <c r="F366" s="235"/>
      <c r="G366" s="236">
        <f>ROUND(E366*F366,2)</f>
        <v>0</v>
      </c>
      <c r="H366" s="235"/>
      <c r="I366" s="236">
        <f>ROUND(E366*H366,2)</f>
        <v>0</v>
      </c>
      <c r="J366" s="235"/>
      <c r="K366" s="236">
        <f>ROUND(E366*J366,2)</f>
        <v>0</v>
      </c>
      <c r="L366" s="236">
        <v>21</v>
      </c>
      <c r="M366" s="236">
        <f>G366*(1+L366/100)</f>
        <v>0</v>
      </c>
      <c r="N366" s="234">
        <v>5.1229999999999998E-2</v>
      </c>
      <c r="O366" s="234">
        <f>ROUND(E366*N366,2)</f>
        <v>5</v>
      </c>
      <c r="P366" s="234">
        <v>0</v>
      </c>
      <c r="Q366" s="234">
        <f>ROUND(E366*P366,2)</f>
        <v>0</v>
      </c>
      <c r="R366" s="236" t="s">
        <v>312</v>
      </c>
      <c r="S366" s="236" t="s">
        <v>173</v>
      </c>
      <c r="T366" s="237" t="s">
        <v>173</v>
      </c>
      <c r="U366" s="221">
        <v>0.90800000000000003</v>
      </c>
      <c r="V366" s="221">
        <f>ROUND(E366*U366,2)</f>
        <v>88.62</v>
      </c>
      <c r="W366" s="221"/>
      <c r="X366" s="221" t="s">
        <v>215</v>
      </c>
      <c r="Y366" s="221" t="s">
        <v>176</v>
      </c>
      <c r="Z366" s="210"/>
      <c r="AA366" s="210"/>
      <c r="AB366" s="210"/>
      <c r="AC366" s="210"/>
      <c r="AD366" s="210"/>
      <c r="AE366" s="210"/>
      <c r="AF366" s="210"/>
      <c r="AG366" s="210" t="s">
        <v>216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2" x14ac:dyDescent="0.25">
      <c r="A367" s="217"/>
      <c r="B367" s="218"/>
      <c r="C367" s="261" t="s">
        <v>492</v>
      </c>
      <c r="D367" s="250"/>
      <c r="E367" s="250"/>
      <c r="F367" s="250"/>
      <c r="G367" s="250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218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25">
      <c r="A368" s="217"/>
      <c r="B368" s="218"/>
      <c r="C368" s="262" t="s">
        <v>493</v>
      </c>
      <c r="D368" s="246"/>
      <c r="E368" s="247">
        <v>97.6</v>
      </c>
      <c r="F368" s="221"/>
      <c r="G368" s="221"/>
      <c r="H368" s="221"/>
      <c r="I368" s="221"/>
      <c r="J368" s="221"/>
      <c r="K368" s="221"/>
      <c r="L368" s="221"/>
      <c r="M368" s="221"/>
      <c r="N368" s="220"/>
      <c r="O368" s="220"/>
      <c r="P368" s="220"/>
      <c r="Q368" s="220"/>
      <c r="R368" s="221"/>
      <c r="S368" s="221"/>
      <c r="T368" s="221"/>
      <c r="U368" s="221"/>
      <c r="V368" s="221"/>
      <c r="W368" s="221"/>
      <c r="X368" s="221"/>
      <c r="Y368" s="221"/>
      <c r="Z368" s="210"/>
      <c r="AA368" s="210"/>
      <c r="AB368" s="210"/>
      <c r="AC368" s="210"/>
      <c r="AD368" s="210"/>
      <c r="AE368" s="210"/>
      <c r="AF368" s="210"/>
      <c r="AG368" s="210" t="s">
        <v>220</v>
      </c>
      <c r="AH368" s="210">
        <v>5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5">
      <c r="A369" s="231">
        <v>34</v>
      </c>
      <c r="B369" s="232" t="s">
        <v>494</v>
      </c>
      <c r="C369" s="241" t="s">
        <v>495</v>
      </c>
      <c r="D369" s="233" t="s">
        <v>266</v>
      </c>
      <c r="E369" s="234">
        <v>47.69</v>
      </c>
      <c r="F369" s="235"/>
      <c r="G369" s="236">
        <f>ROUND(E369*F369,2)</f>
        <v>0</v>
      </c>
      <c r="H369" s="235"/>
      <c r="I369" s="236">
        <f>ROUND(E369*H369,2)</f>
        <v>0</v>
      </c>
      <c r="J369" s="235"/>
      <c r="K369" s="236">
        <f>ROUND(E369*J369,2)</f>
        <v>0</v>
      </c>
      <c r="L369" s="236">
        <v>21</v>
      </c>
      <c r="M369" s="236">
        <f>G369*(1+L369/100)</f>
        <v>0</v>
      </c>
      <c r="N369" s="234">
        <v>4.6000000000000001E-4</v>
      </c>
      <c r="O369" s="234">
        <f>ROUND(E369*N369,2)</f>
        <v>0.02</v>
      </c>
      <c r="P369" s="234">
        <v>0</v>
      </c>
      <c r="Q369" s="234">
        <f>ROUND(E369*P369,2)</f>
        <v>0</v>
      </c>
      <c r="R369" s="236" t="s">
        <v>312</v>
      </c>
      <c r="S369" s="236" t="s">
        <v>173</v>
      </c>
      <c r="T369" s="237" t="s">
        <v>173</v>
      </c>
      <c r="U369" s="221">
        <v>0</v>
      </c>
      <c r="V369" s="221">
        <f>ROUND(E369*U369,2)</f>
        <v>0</v>
      </c>
      <c r="W369" s="221"/>
      <c r="X369" s="221" t="s">
        <v>215</v>
      </c>
      <c r="Y369" s="221" t="s">
        <v>176</v>
      </c>
      <c r="Z369" s="210"/>
      <c r="AA369" s="210"/>
      <c r="AB369" s="210"/>
      <c r="AC369" s="210"/>
      <c r="AD369" s="210"/>
      <c r="AE369" s="210"/>
      <c r="AF369" s="210"/>
      <c r="AG369" s="210" t="s">
        <v>216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2" x14ac:dyDescent="0.25">
      <c r="A370" s="217"/>
      <c r="B370" s="218"/>
      <c r="C370" s="261" t="s">
        <v>496</v>
      </c>
      <c r="D370" s="250"/>
      <c r="E370" s="250"/>
      <c r="F370" s="250"/>
      <c r="G370" s="250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218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38" t="str">
        <f>C370</f>
        <v>omítka vápenocementová, strojně nebo ručně nanášená v podlaží i ve schodišti na jakýkoliv druh podkladu, kompletní souvrství</v>
      </c>
      <c r="BB370" s="210"/>
      <c r="BC370" s="210"/>
      <c r="BD370" s="210"/>
      <c r="BE370" s="210"/>
      <c r="BF370" s="210"/>
      <c r="BG370" s="210"/>
      <c r="BH370" s="210"/>
    </row>
    <row r="371" spans="1:60" outlineLevel="2" x14ac:dyDescent="0.25">
      <c r="A371" s="217"/>
      <c r="B371" s="218"/>
      <c r="C371" s="262" t="s">
        <v>497</v>
      </c>
      <c r="D371" s="246"/>
      <c r="E371" s="247">
        <v>4.76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220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3" x14ac:dyDescent="0.25">
      <c r="A372" s="217"/>
      <c r="B372" s="218"/>
      <c r="C372" s="262" t="s">
        <v>498</v>
      </c>
      <c r="D372" s="246"/>
      <c r="E372" s="247">
        <v>9.52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220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5">
      <c r="A373" s="217"/>
      <c r="B373" s="218"/>
      <c r="C373" s="262" t="s">
        <v>499</v>
      </c>
      <c r="D373" s="246"/>
      <c r="E373" s="247">
        <v>4.8</v>
      </c>
      <c r="F373" s="221"/>
      <c r="G373" s="221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220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5">
      <c r="A374" s="217"/>
      <c r="B374" s="218"/>
      <c r="C374" s="262" t="s">
        <v>500</v>
      </c>
      <c r="D374" s="246"/>
      <c r="E374" s="247">
        <v>19.04</v>
      </c>
      <c r="F374" s="221"/>
      <c r="G374" s="221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220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5">
      <c r="A375" s="217"/>
      <c r="B375" s="218"/>
      <c r="C375" s="262" t="s">
        <v>501</v>
      </c>
      <c r="D375" s="246"/>
      <c r="E375" s="247">
        <v>4.8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220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5">
      <c r="A376" s="217"/>
      <c r="B376" s="218"/>
      <c r="C376" s="262" t="s">
        <v>502</v>
      </c>
      <c r="D376" s="246"/>
      <c r="E376" s="247">
        <v>2.37</v>
      </c>
      <c r="F376" s="221"/>
      <c r="G376" s="221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220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5">
      <c r="A377" s="217"/>
      <c r="B377" s="218"/>
      <c r="C377" s="262" t="s">
        <v>503</v>
      </c>
      <c r="D377" s="246"/>
      <c r="E377" s="247">
        <v>2.4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220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ht="20.399999999999999" outlineLevel="1" x14ac:dyDescent="0.25">
      <c r="A378" s="231">
        <v>35</v>
      </c>
      <c r="B378" s="232" t="s">
        <v>504</v>
      </c>
      <c r="C378" s="241" t="s">
        <v>505</v>
      </c>
      <c r="D378" s="233" t="s">
        <v>252</v>
      </c>
      <c r="E378" s="234">
        <v>0.75209999999999999</v>
      </c>
      <c r="F378" s="235"/>
      <c r="G378" s="236">
        <f>ROUND(E378*F378,2)</f>
        <v>0</v>
      </c>
      <c r="H378" s="235"/>
      <c r="I378" s="236">
        <f>ROUND(E378*H378,2)</f>
        <v>0</v>
      </c>
      <c r="J378" s="235"/>
      <c r="K378" s="236">
        <f>ROUND(E378*J378,2)</f>
        <v>0</v>
      </c>
      <c r="L378" s="236">
        <v>21</v>
      </c>
      <c r="M378" s="236">
        <f>G378*(1+L378/100)</f>
        <v>0</v>
      </c>
      <c r="N378" s="234">
        <v>1.89E-3</v>
      </c>
      <c r="O378" s="234">
        <f>ROUND(E378*N378,2)</f>
        <v>0</v>
      </c>
      <c r="P378" s="234">
        <v>0</v>
      </c>
      <c r="Q378" s="234">
        <f>ROUND(E378*P378,2)</f>
        <v>0</v>
      </c>
      <c r="R378" s="236" t="s">
        <v>253</v>
      </c>
      <c r="S378" s="236" t="s">
        <v>173</v>
      </c>
      <c r="T378" s="237" t="s">
        <v>173</v>
      </c>
      <c r="U378" s="221">
        <v>0.26</v>
      </c>
      <c r="V378" s="221">
        <f>ROUND(E378*U378,2)</f>
        <v>0.2</v>
      </c>
      <c r="W378" s="221"/>
      <c r="X378" s="221" t="s">
        <v>215</v>
      </c>
      <c r="Y378" s="221" t="s">
        <v>176</v>
      </c>
      <c r="Z378" s="210"/>
      <c r="AA378" s="210"/>
      <c r="AB378" s="210"/>
      <c r="AC378" s="210"/>
      <c r="AD378" s="210"/>
      <c r="AE378" s="210"/>
      <c r="AF378" s="210"/>
      <c r="AG378" s="210" t="s">
        <v>216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2" x14ac:dyDescent="0.25">
      <c r="A379" s="217"/>
      <c r="B379" s="218"/>
      <c r="C379" s="262" t="s">
        <v>506</v>
      </c>
      <c r="D379" s="246"/>
      <c r="E379" s="247"/>
      <c r="F379" s="221"/>
      <c r="G379" s="221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220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5">
      <c r="A380" s="217"/>
      <c r="B380" s="218"/>
      <c r="C380" s="262" t="s">
        <v>507</v>
      </c>
      <c r="D380" s="246"/>
      <c r="E380" s="247"/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220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5">
      <c r="A381" s="217"/>
      <c r="B381" s="218"/>
      <c r="C381" s="262" t="s">
        <v>508</v>
      </c>
      <c r="D381" s="246"/>
      <c r="E381" s="247">
        <v>0.75209999999999999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220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5">
      <c r="A382" s="231">
        <v>36</v>
      </c>
      <c r="B382" s="232" t="s">
        <v>509</v>
      </c>
      <c r="C382" s="241" t="s">
        <v>510</v>
      </c>
      <c r="D382" s="233" t="s">
        <v>252</v>
      </c>
      <c r="E382" s="234">
        <v>17.458100000000002</v>
      </c>
      <c r="F382" s="235"/>
      <c r="G382" s="236">
        <f>ROUND(E382*F382,2)</f>
        <v>0</v>
      </c>
      <c r="H382" s="235"/>
      <c r="I382" s="236">
        <f>ROUND(E382*H382,2)</f>
        <v>0</v>
      </c>
      <c r="J382" s="235"/>
      <c r="K382" s="236">
        <f>ROUND(E382*J382,2)</f>
        <v>0</v>
      </c>
      <c r="L382" s="236">
        <v>21</v>
      </c>
      <c r="M382" s="236">
        <f>G382*(1+L382/100)</f>
        <v>0</v>
      </c>
      <c r="N382" s="234">
        <v>4.0000000000000003E-5</v>
      </c>
      <c r="O382" s="234">
        <f>ROUND(E382*N382,2)</f>
        <v>0</v>
      </c>
      <c r="P382" s="234">
        <v>0</v>
      </c>
      <c r="Q382" s="234">
        <f>ROUND(E382*P382,2)</f>
        <v>0</v>
      </c>
      <c r="R382" s="236" t="s">
        <v>312</v>
      </c>
      <c r="S382" s="236" t="s">
        <v>173</v>
      </c>
      <c r="T382" s="237" t="s">
        <v>173</v>
      </c>
      <c r="U382" s="221">
        <v>0.08</v>
      </c>
      <c r="V382" s="221">
        <f>ROUND(E382*U382,2)</f>
        <v>1.4</v>
      </c>
      <c r="W382" s="221"/>
      <c r="X382" s="221" t="s">
        <v>215</v>
      </c>
      <c r="Y382" s="221" t="s">
        <v>176</v>
      </c>
      <c r="Z382" s="210"/>
      <c r="AA382" s="210"/>
      <c r="AB382" s="210"/>
      <c r="AC382" s="210"/>
      <c r="AD382" s="210"/>
      <c r="AE382" s="210"/>
      <c r="AF382" s="210"/>
      <c r="AG382" s="210" t="s">
        <v>216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ht="21" outlineLevel="2" x14ac:dyDescent="0.25">
      <c r="A383" s="217"/>
      <c r="B383" s="218"/>
      <c r="C383" s="261" t="s">
        <v>511</v>
      </c>
      <c r="D383" s="250"/>
      <c r="E383" s="250"/>
      <c r="F383" s="250"/>
      <c r="G383" s="250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218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38" t="str">
        <f>C383</f>
        <v>s rámy a zárubněmi, zábradlí, předmětů oplechování apod., které se zřizují ještě před úpravami povrchu, před jejich znečištěním při úpravách povrchu nástřikem plastických (lepivých) maltovin</v>
      </c>
      <c r="BB383" s="210"/>
      <c r="BC383" s="210"/>
      <c r="BD383" s="210"/>
      <c r="BE383" s="210"/>
      <c r="BF383" s="210"/>
      <c r="BG383" s="210"/>
      <c r="BH383" s="210"/>
    </row>
    <row r="384" spans="1:60" outlineLevel="2" x14ac:dyDescent="0.25">
      <c r="A384" s="217"/>
      <c r="B384" s="218"/>
      <c r="C384" s="262" t="s">
        <v>512</v>
      </c>
      <c r="D384" s="246"/>
      <c r="E384" s="247">
        <v>1.8620000000000001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220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25">
      <c r="A385" s="217"/>
      <c r="B385" s="218"/>
      <c r="C385" s="262" t="s">
        <v>513</v>
      </c>
      <c r="D385" s="246"/>
      <c r="E385" s="247">
        <v>0.32490000000000002</v>
      </c>
      <c r="F385" s="221"/>
      <c r="G385" s="221"/>
      <c r="H385" s="221"/>
      <c r="I385" s="221"/>
      <c r="J385" s="221"/>
      <c r="K385" s="221"/>
      <c r="L385" s="221"/>
      <c r="M385" s="221"/>
      <c r="N385" s="220"/>
      <c r="O385" s="220"/>
      <c r="P385" s="220"/>
      <c r="Q385" s="220"/>
      <c r="R385" s="221"/>
      <c r="S385" s="221"/>
      <c r="T385" s="221"/>
      <c r="U385" s="221"/>
      <c r="V385" s="221"/>
      <c r="W385" s="221"/>
      <c r="X385" s="221"/>
      <c r="Y385" s="221"/>
      <c r="Z385" s="210"/>
      <c r="AA385" s="210"/>
      <c r="AB385" s="210"/>
      <c r="AC385" s="210"/>
      <c r="AD385" s="210"/>
      <c r="AE385" s="210"/>
      <c r="AF385" s="210"/>
      <c r="AG385" s="210" t="s">
        <v>220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5">
      <c r="A386" s="217"/>
      <c r="B386" s="218"/>
      <c r="C386" s="262" t="s">
        <v>514</v>
      </c>
      <c r="D386" s="246"/>
      <c r="E386" s="247">
        <v>0.3009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220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5">
      <c r="A387" s="217"/>
      <c r="B387" s="218"/>
      <c r="C387" s="262" t="s">
        <v>515</v>
      </c>
      <c r="D387" s="246"/>
      <c r="E387" s="247">
        <v>3.0390000000000001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220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5">
      <c r="A388" s="217"/>
      <c r="B388" s="218"/>
      <c r="C388" s="262" t="s">
        <v>516</v>
      </c>
      <c r="D388" s="246"/>
      <c r="E388" s="247">
        <v>2.1105</v>
      </c>
      <c r="F388" s="221"/>
      <c r="G388" s="221"/>
      <c r="H388" s="221"/>
      <c r="I388" s="221"/>
      <c r="J388" s="221"/>
      <c r="K388" s="221"/>
      <c r="L388" s="221"/>
      <c r="M388" s="221"/>
      <c r="N388" s="220"/>
      <c r="O388" s="220"/>
      <c r="P388" s="220"/>
      <c r="Q388" s="220"/>
      <c r="R388" s="221"/>
      <c r="S388" s="221"/>
      <c r="T388" s="221"/>
      <c r="U388" s="221"/>
      <c r="V388" s="221"/>
      <c r="W388" s="221"/>
      <c r="X388" s="221"/>
      <c r="Y388" s="221"/>
      <c r="Z388" s="210"/>
      <c r="AA388" s="210"/>
      <c r="AB388" s="210"/>
      <c r="AC388" s="210"/>
      <c r="AD388" s="210"/>
      <c r="AE388" s="210"/>
      <c r="AF388" s="210"/>
      <c r="AG388" s="210" t="s">
        <v>220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5">
      <c r="A389" s="217"/>
      <c r="B389" s="218"/>
      <c r="C389" s="262" t="s">
        <v>517</v>
      </c>
      <c r="D389" s="246"/>
      <c r="E389" s="247">
        <v>4.92</v>
      </c>
      <c r="F389" s="221"/>
      <c r="G389" s="221"/>
      <c r="H389" s="221"/>
      <c r="I389" s="221"/>
      <c r="J389" s="221"/>
      <c r="K389" s="221"/>
      <c r="L389" s="221"/>
      <c r="M389" s="221"/>
      <c r="N389" s="220"/>
      <c r="O389" s="220"/>
      <c r="P389" s="220"/>
      <c r="Q389" s="220"/>
      <c r="R389" s="221"/>
      <c r="S389" s="221"/>
      <c r="T389" s="221"/>
      <c r="U389" s="221"/>
      <c r="V389" s="221"/>
      <c r="W389" s="221"/>
      <c r="X389" s="221"/>
      <c r="Y389" s="221"/>
      <c r="Z389" s="210"/>
      <c r="AA389" s="210"/>
      <c r="AB389" s="210"/>
      <c r="AC389" s="210"/>
      <c r="AD389" s="210"/>
      <c r="AE389" s="210"/>
      <c r="AF389" s="210"/>
      <c r="AG389" s="210" t="s">
        <v>220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5">
      <c r="A390" s="217"/>
      <c r="B390" s="218"/>
      <c r="C390" s="262" t="s">
        <v>518</v>
      </c>
      <c r="D390" s="246"/>
      <c r="E390" s="247">
        <v>3.6360000000000001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220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5">
      <c r="A391" s="217"/>
      <c r="B391" s="218"/>
      <c r="C391" s="262" t="s">
        <v>519</v>
      </c>
      <c r="D391" s="246"/>
      <c r="E391" s="247">
        <v>0.60140000000000005</v>
      </c>
      <c r="F391" s="221"/>
      <c r="G391" s="221"/>
      <c r="H391" s="221"/>
      <c r="I391" s="221"/>
      <c r="J391" s="221"/>
      <c r="K391" s="221"/>
      <c r="L391" s="221"/>
      <c r="M391" s="221"/>
      <c r="N391" s="220"/>
      <c r="O391" s="220"/>
      <c r="P391" s="220"/>
      <c r="Q391" s="220"/>
      <c r="R391" s="221"/>
      <c r="S391" s="221"/>
      <c r="T391" s="221"/>
      <c r="U391" s="221"/>
      <c r="V391" s="221"/>
      <c r="W391" s="221"/>
      <c r="X391" s="221"/>
      <c r="Y391" s="221"/>
      <c r="Z391" s="210"/>
      <c r="AA391" s="210"/>
      <c r="AB391" s="210"/>
      <c r="AC391" s="210"/>
      <c r="AD391" s="210"/>
      <c r="AE391" s="210"/>
      <c r="AF391" s="210"/>
      <c r="AG391" s="210" t="s">
        <v>220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5">
      <c r="A392" s="217"/>
      <c r="B392" s="218"/>
      <c r="C392" s="262" t="s">
        <v>520</v>
      </c>
      <c r="D392" s="246"/>
      <c r="E392" s="247">
        <v>0.66339999999999999</v>
      </c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220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1" x14ac:dyDescent="0.25">
      <c r="A393" s="231">
        <v>37</v>
      </c>
      <c r="B393" s="232" t="s">
        <v>521</v>
      </c>
      <c r="C393" s="241" t="s">
        <v>522</v>
      </c>
      <c r="D393" s="233" t="s">
        <v>252</v>
      </c>
      <c r="E393" s="234">
        <v>5.7190000000000003</v>
      </c>
      <c r="F393" s="235"/>
      <c r="G393" s="236">
        <f>ROUND(E393*F393,2)</f>
        <v>0</v>
      </c>
      <c r="H393" s="235"/>
      <c r="I393" s="236">
        <f>ROUND(E393*H393,2)</f>
        <v>0</v>
      </c>
      <c r="J393" s="235"/>
      <c r="K393" s="236">
        <f>ROUND(E393*J393,2)</f>
        <v>0</v>
      </c>
      <c r="L393" s="236">
        <v>21</v>
      </c>
      <c r="M393" s="236">
        <f>G393*(1+L393/100)</f>
        <v>0</v>
      </c>
      <c r="N393" s="234">
        <v>4.8559999999999999E-2</v>
      </c>
      <c r="O393" s="234">
        <f>ROUND(E393*N393,2)</f>
        <v>0.28000000000000003</v>
      </c>
      <c r="P393" s="234">
        <v>0</v>
      </c>
      <c r="Q393" s="234">
        <f>ROUND(E393*P393,2)</f>
        <v>0</v>
      </c>
      <c r="R393" s="236" t="s">
        <v>488</v>
      </c>
      <c r="S393" s="236" t="s">
        <v>173</v>
      </c>
      <c r="T393" s="237" t="s">
        <v>173</v>
      </c>
      <c r="U393" s="221">
        <v>0.46</v>
      </c>
      <c r="V393" s="221">
        <f>ROUND(E393*U393,2)</f>
        <v>2.63</v>
      </c>
      <c r="W393" s="221"/>
      <c r="X393" s="221" t="s">
        <v>215</v>
      </c>
      <c r="Y393" s="221" t="s">
        <v>176</v>
      </c>
      <c r="Z393" s="210"/>
      <c r="AA393" s="210"/>
      <c r="AB393" s="210"/>
      <c r="AC393" s="210"/>
      <c r="AD393" s="210"/>
      <c r="AE393" s="210"/>
      <c r="AF393" s="210"/>
      <c r="AG393" s="210" t="s">
        <v>216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2" x14ac:dyDescent="0.25">
      <c r="A394" s="217"/>
      <c r="B394" s="218"/>
      <c r="C394" s="262" t="s">
        <v>523</v>
      </c>
      <c r="D394" s="246"/>
      <c r="E394" s="247"/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220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5">
      <c r="A395" s="217"/>
      <c r="B395" s="218"/>
      <c r="C395" s="262" t="s">
        <v>524</v>
      </c>
      <c r="D395" s="246"/>
      <c r="E395" s="247">
        <v>5.7190000000000003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220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1" x14ac:dyDescent="0.25">
      <c r="A396" s="231">
        <v>38</v>
      </c>
      <c r="B396" s="232" t="s">
        <v>525</v>
      </c>
      <c r="C396" s="241" t="s">
        <v>526</v>
      </c>
      <c r="D396" s="233" t="s">
        <v>266</v>
      </c>
      <c r="E396" s="234">
        <v>19.95</v>
      </c>
      <c r="F396" s="235"/>
      <c r="G396" s="236">
        <f>ROUND(E396*F396,2)</f>
        <v>0</v>
      </c>
      <c r="H396" s="235"/>
      <c r="I396" s="236">
        <f>ROUND(E396*H396,2)</f>
        <v>0</v>
      </c>
      <c r="J396" s="235"/>
      <c r="K396" s="236">
        <f>ROUND(E396*J396,2)</f>
        <v>0</v>
      </c>
      <c r="L396" s="236">
        <v>21</v>
      </c>
      <c r="M396" s="236">
        <f>G396*(1+L396/100)</f>
        <v>0</v>
      </c>
      <c r="N396" s="234">
        <v>0</v>
      </c>
      <c r="O396" s="234">
        <f>ROUND(E396*N396,2)</f>
        <v>0</v>
      </c>
      <c r="P396" s="234">
        <v>0</v>
      </c>
      <c r="Q396" s="234">
        <f>ROUND(E396*P396,2)</f>
        <v>0</v>
      </c>
      <c r="R396" s="236" t="s">
        <v>488</v>
      </c>
      <c r="S396" s="236" t="s">
        <v>173</v>
      </c>
      <c r="T396" s="237" t="s">
        <v>173</v>
      </c>
      <c r="U396" s="221">
        <v>0.14000000000000001</v>
      </c>
      <c r="V396" s="221">
        <f>ROUND(E396*U396,2)</f>
        <v>2.79</v>
      </c>
      <c r="W396" s="221"/>
      <c r="X396" s="221" t="s">
        <v>215</v>
      </c>
      <c r="Y396" s="221" t="s">
        <v>176</v>
      </c>
      <c r="Z396" s="210"/>
      <c r="AA396" s="210"/>
      <c r="AB396" s="210"/>
      <c r="AC396" s="210"/>
      <c r="AD396" s="210"/>
      <c r="AE396" s="210"/>
      <c r="AF396" s="210"/>
      <c r="AG396" s="210" t="s">
        <v>216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2" x14ac:dyDescent="0.25">
      <c r="A397" s="217"/>
      <c r="B397" s="218"/>
      <c r="C397" s="262" t="s">
        <v>507</v>
      </c>
      <c r="D397" s="246"/>
      <c r="E397" s="247"/>
      <c r="F397" s="221"/>
      <c r="G397" s="221"/>
      <c r="H397" s="221"/>
      <c r="I397" s="221"/>
      <c r="J397" s="221"/>
      <c r="K397" s="221"/>
      <c r="L397" s="221"/>
      <c r="M397" s="221"/>
      <c r="N397" s="220"/>
      <c r="O397" s="220"/>
      <c r="P397" s="220"/>
      <c r="Q397" s="220"/>
      <c r="R397" s="221"/>
      <c r="S397" s="221"/>
      <c r="T397" s="221"/>
      <c r="U397" s="221"/>
      <c r="V397" s="221"/>
      <c r="W397" s="221"/>
      <c r="X397" s="221"/>
      <c r="Y397" s="221"/>
      <c r="Z397" s="210"/>
      <c r="AA397" s="210"/>
      <c r="AB397" s="210"/>
      <c r="AC397" s="210"/>
      <c r="AD397" s="210"/>
      <c r="AE397" s="210"/>
      <c r="AF397" s="210"/>
      <c r="AG397" s="210" t="s">
        <v>220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5">
      <c r="A398" s="217"/>
      <c r="B398" s="218"/>
      <c r="C398" s="262" t="s">
        <v>527</v>
      </c>
      <c r="D398" s="246"/>
      <c r="E398" s="247">
        <v>19.95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220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5">
      <c r="A399" s="231">
        <v>39</v>
      </c>
      <c r="B399" s="232" t="s">
        <v>528</v>
      </c>
      <c r="C399" s="241" t="s">
        <v>529</v>
      </c>
      <c r="D399" s="233" t="s">
        <v>252</v>
      </c>
      <c r="E399" s="234">
        <v>5.7190000000000003</v>
      </c>
      <c r="F399" s="235"/>
      <c r="G399" s="236">
        <f>ROUND(E399*F399,2)</f>
        <v>0</v>
      </c>
      <c r="H399" s="235"/>
      <c r="I399" s="236">
        <f>ROUND(E399*H399,2)</f>
        <v>0</v>
      </c>
      <c r="J399" s="235"/>
      <c r="K399" s="236">
        <f>ROUND(E399*J399,2)</f>
        <v>0</v>
      </c>
      <c r="L399" s="236">
        <v>21</v>
      </c>
      <c r="M399" s="236">
        <f>G399*(1+L399/100)</f>
        <v>0</v>
      </c>
      <c r="N399" s="234">
        <v>0</v>
      </c>
      <c r="O399" s="234">
        <f>ROUND(E399*N399,2)</f>
        <v>0</v>
      </c>
      <c r="P399" s="234">
        <v>0</v>
      </c>
      <c r="Q399" s="234">
        <f>ROUND(E399*P399,2)</f>
        <v>0</v>
      </c>
      <c r="R399" s="236" t="s">
        <v>488</v>
      </c>
      <c r="S399" s="236" t="s">
        <v>173</v>
      </c>
      <c r="T399" s="237" t="s">
        <v>173</v>
      </c>
      <c r="U399" s="221">
        <v>0</v>
      </c>
      <c r="V399" s="221">
        <f>ROUND(E399*U399,2)</f>
        <v>0</v>
      </c>
      <c r="W399" s="221"/>
      <c r="X399" s="221" t="s">
        <v>215</v>
      </c>
      <c r="Y399" s="221" t="s">
        <v>176</v>
      </c>
      <c r="Z399" s="210"/>
      <c r="AA399" s="210"/>
      <c r="AB399" s="210"/>
      <c r="AC399" s="210"/>
      <c r="AD399" s="210"/>
      <c r="AE399" s="210"/>
      <c r="AF399" s="210"/>
      <c r="AG399" s="210" t="s">
        <v>216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2" x14ac:dyDescent="0.25">
      <c r="A400" s="217"/>
      <c r="B400" s="218"/>
      <c r="C400" s="262" t="s">
        <v>524</v>
      </c>
      <c r="D400" s="246"/>
      <c r="E400" s="247">
        <v>5.7190000000000003</v>
      </c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220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ht="20.399999999999999" outlineLevel="1" x14ac:dyDescent="0.25">
      <c r="A401" s="231">
        <v>40</v>
      </c>
      <c r="B401" s="232" t="s">
        <v>530</v>
      </c>
      <c r="C401" s="241" t="s">
        <v>531</v>
      </c>
      <c r="D401" s="233" t="s">
        <v>532</v>
      </c>
      <c r="E401" s="234">
        <v>2.8595000000000002</v>
      </c>
      <c r="F401" s="235"/>
      <c r="G401" s="236">
        <f>ROUND(E401*F401,2)</f>
        <v>0</v>
      </c>
      <c r="H401" s="235"/>
      <c r="I401" s="236">
        <f>ROUND(E401*H401,2)</f>
        <v>0</v>
      </c>
      <c r="J401" s="235"/>
      <c r="K401" s="236">
        <f>ROUND(E401*J401,2)</f>
        <v>0</v>
      </c>
      <c r="L401" s="236">
        <v>21</v>
      </c>
      <c r="M401" s="236">
        <f>G401*(1+L401/100)</f>
        <v>0</v>
      </c>
      <c r="N401" s="234">
        <v>0</v>
      </c>
      <c r="O401" s="234">
        <f>ROUND(E401*N401,2)</f>
        <v>0</v>
      </c>
      <c r="P401" s="234">
        <v>0</v>
      </c>
      <c r="Q401" s="234">
        <f>ROUND(E401*P401,2)</f>
        <v>0</v>
      </c>
      <c r="R401" s="236"/>
      <c r="S401" s="236" t="s">
        <v>533</v>
      </c>
      <c r="T401" s="237" t="s">
        <v>534</v>
      </c>
      <c r="U401" s="221">
        <v>0</v>
      </c>
      <c r="V401" s="221">
        <f>ROUND(E401*U401,2)</f>
        <v>0</v>
      </c>
      <c r="W401" s="221"/>
      <c r="X401" s="221" t="s">
        <v>215</v>
      </c>
      <c r="Y401" s="221" t="s">
        <v>176</v>
      </c>
      <c r="Z401" s="210"/>
      <c r="AA401" s="210"/>
      <c r="AB401" s="210"/>
      <c r="AC401" s="210"/>
      <c r="AD401" s="210"/>
      <c r="AE401" s="210"/>
      <c r="AF401" s="210"/>
      <c r="AG401" s="210" t="s">
        <v>216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5">
      <c r="A402" s="217"/>
      <c r="B402" s="218"/>
      <c r="C402" s="262" t="s">
        <v>535</v>
      </c>
      <c r="D402" s="246"/>
      <c r="E402" s="247"/>
      <c r="F402" s="221"/>
      <c r="G402" s="221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220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5">
      <c r="A403" s="217"/>
      <c r="B403" s="218"/>
      <c r="C403" s="262" t="s">
        <v>536</v>
      </c>
      <c r="D403" s="246"/>
      <c r="E403" s="247">
        <v>2.8595000000000002</v>
      </c>
      <c r="F403" s="221"/>
      <c r="G403" s="221"/>
      <c r="H403" s="221"/>
      <c r="I403" s="221"/>
      <c r="J403" s="221"/>
      <c r="K403" s="221"/>
      <c r="L403" s="221"/>
      <c r="M403" s="221"/>
      <c r="N403" s="220"/>
      <c r="O403" s="220"/>
      <c r="P403" s="220"/>
      <c r="Q403" s="220"/>
      <c r="R403" s="221"/>
      <c r="S403" s="221"/>
      <c r="T403" s="221"/>
      <c r="U403" s="221"/>
      <c r="V403" s="221"/>
      <c r="W403" s="221"/>
      <c r="X403" s="221"/>
      <c r="Y403" s="221"/>
      <c r="Z403" s="210"/>
      <c r="AA403" s="210"/>
      <c r="AB403" s="210"/>
      <c r="AC403" s="210"/>
      <c r="AD403" s="210"/>
      <c r="AE403" s="210"/>
      <c r="AF403" s="210"/>
      <c r="AG403" s="210" t="s">
        <v>220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x14ac:dyDescent="0.25">
      <c r="A404" s="224" t="s">
        <v>168</v>
      </c>
      <c r="B404" s="225" t="s">
        <v>80</v>
      </c>
      <c r="C404" s="240" t="s">
        <v>81</v>
      </c>
      <c r="D404" s="226"/>
      <c r="E404" s="227"/>
      <c r="F404" s="228"/>
      <c r="G404" s="228">
        <f>SUMIF(AG405:AG413,"&lt;&gt;NOR",G405:G413)</f>
        <v>0</v>
      </c>
      <c r="H404" s="228"/>
      <c r="I404" s="228">
        <f>SUM(I405:I413)</f>
        <v>0</v>
      </c>
      <c r="J404" s="228"/>
      <c r="K404" s="228">
        <f>SUM(K405:K413)</f>
        <v>0</v>
      </c>
      <c r="L404" s="228"/>
      <c r="M404" s="228">
        <f>SUM(M405:M413)</f>
        <v>0</v>
      </c>
      <c r="N404" s="227"/>
      <c r="O404" s="227">
        <f>SUM(O405:O413)</f>
        <v>0.21</v>
      </c>
      <c r="P404" s="227"/>
      <c r="Q404" s="227">
        <f>SUM(Q405:Q413)</f>
        <v>0</v>
      </c>
      <c r="R404" s="228"/>
      <c r="S404" s="228"/>
      <c r="T404" s="229"/>
      <c r="U404" s="223"/>
      <c r="V404" s="223">
        <f>SUM(V405:V413)</f>
        <v>13.22</v>
      </c>
      <c r="W404" s="223"/>
      <c r="X404" s="223"/>
      <c r="Y404" s="223"/>
      <c r="AG404" t="s">
        <v>169</v>
      </c>
    </row>
    <row r="405" spans="1:60" ht="20.399999999999999" outlineLevel="1" x14ac:dyDescent="0.25">
      <c r="A405" s="231">
        <v>41</v>
      </c>
      <c r="B405" s="232" t="s">
        <v>537</v>
      </c>
      <c r="C405" s="241" t="s">
        <v>538</v>
      </c>
      <c r="D405" s="233" t="s">
        <v>252</v>
      </c>
      <c r="E405" s="234">
        <v>5.7190000000000003</v>
      </c>
      <c r="F405" s="235"/>
      <c r="G405" s="236">
        <f>ROUND(E405*F405,2)</f>
        <v>0</v>
      </c>
      <c r="H405" s="235"/>
      <c r="I405" s="236">
        <f>ROUND(E405*H405,2)</f>
        <v>0</v>
      </c>
      <c r="J405" s="235"/>
      <c r="K405" s="236">
        <f>ROUND(E405*J405,2)</f>
        <v>0</v>
      </c>
      <c r="L405" s="236">
        <v>21</v>
      </c>
      <c r="M405" s="236">
        <f>G405*(1+L405/100)</f>
        <v>0</v>
      </c>
      <c r="N405" s="234">
        <v>5.0000000000000001E-4</v>
      </c>
      <c r="O405" s="234">
        <f>ROUND(E405*N405,2)</f>
        <v>0</v>
      </c>
      <c r="P405" s="234">
        <v>0</v>
      </c>
      <c r="Q405" s="234">
        <f>ROUND(E405*P405,2)</f>
        <v>0</v>
      </c>
      <c r="R405" s="236" t="s">
        <v>312</v>
      </c>
      <c r="S405" s="236" t="s">
        <v>173</v>
      </c>
      <c r="T405" s="237" t="s">
        <v>173</v>
      </c>
      <c r="U405" s="221">
        <v>0.08</v>
      </c>
      <c r="V405" s="221">
        <f>ROUND(E405*U405,2)</f>
        <v>0.46</v>
      </c>
      <c r="W405" s="221"/>
      <c r="X405" s="221" t="s">
        <v>215</v>
      </c>
      <c r="Y405" s="221" t="s">
        <v>428</v>
      </c>
      <c r="Z405" s="210"/>
      <c r="AA405" s="210"/>
      <c r="AB405" s="210"/>
      <c r="AC405" s="210"/>
      <c r="AD405" s="210"/>
      <c r="AE405" s="210"/>
      <c r="AF405" s="210"/>
      <c r="AG405" s="210" t="s">
        <v>216</v>
      </c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2" x14ac:dyDescent="0.25">
      <c r="A406" s="217"/>
      <c r="B406" s="218"/>
      <c r="C406" s="262" t="s">
        <v>429</v>
      </c>
      <c r="D406" s="246"/>
      <c r="E406" s="247"/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220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5">
      <c r="A407" s="217"/>
      <c r="B407" s="218"/>
      <c r="C407" s="262" t="s">
        <v>539</v>
      </c>
      <c r="D407" s="246"/>
      <c r="E407" s="247">
        <v>5.7190000000000003</v>
      </c>
      <c r="F407" s="221"/>
      <c r="G407" s="221"/>
      <c r="H407" s="221"/>
      <c r="I407" s="221"/>
      <c r="J407" s="221"/>
      <c r="K407" s="221"/>
      <c r="L407" s="221"/>
      <c r="M407" s="221"/>
      <c r="N407" s="220"/>
      <c r="O407" s="220"/>
      <c r="P407" s="220"/>
      <c r="Q407" s="220"/>
      <c r="R407" s="221"/>
      <c r="S407" s="221"/>
      <c r="T407" s="221"/>
      <c r="U407" s="221"/>
      <c r="V407" s="221"/>
      <c r="W407" s="221"/>
      <c r="X407" s="221"/>
      <c r="Y407" s="221"/>
      <c r="Z407" s="210"/>
      <c r="AA407" s="210"/>
      <c r="AB407" s="210"/>
      <c r="AC407" s="210"/>
      <c r="AD407" s="210"/>
      <c r="AE407" s="210"/>
      <c r="AF407" s="210"/>
      <c r="AG407" s="210" t="s">
        <v>220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1" x14ac:dyDescent="0.25">
      <c r="A408" s="231">
        <v>42</v>
      </c>
      <c r="B408" s="232" t="s">
        <v>540</v>
      </c>
      <c r="C408" s="241" t="s">
        <v>541</v>
      </c>
      <c r="D408" s="233" t="s">
        <v>252</v>
      </c>
      <c r="E408" s="234">
        <v>25.8841</v>
      </c>
      <c r="F408" s="235"/>
      <c r="G408" s="236">
        <f>ROUND(E408*F408,2)</f>
        <v>0</v>
      </c>
      <c r="H408" s="235"/>
      <c r="I408" s="236">
        <f>ROUND(E408*H408,2)</f>
        <v>0</v>
      </c>
      <c r="J408" s="235"/>
      <c r="K408" s="236">
        <f>ROUND(E408*J408,2)</f>
        <v>0</v>
      </c>
      <c r="L408" s="236">
        <v>21</v>
      </c>
      <c r="M408" s="236">
        <f>G408*(1+L408/100)</f>
        <v>0</v>
      </c>
      <c r="N408" s="234">
        <v>8.1799999999999998E-3</v>
      </c>
      <c r="O408" s="234">
        <f>ROUND(E408*N408,2)</f>
        <v>0.21</v>
      </c>
      <c r="P408" s="234">
        <v>0</v>
      </c>
      <c r="Q408" s="234">
        <f>ROUND(E408*P408,2)</f>
        <v>0</v>
      </c>
      <c r="R408" s="236" t="s">
        <v>312</v>
      </c>
      <c r="S408" s="236" t="s">
        <v>173</v>
      </c>
      <c r="T408" s="237" t="s">
        <v>173</v>
      </c>
      <c r="U408" s="221">
        <v>0.49299999999999999</v>
      </c>
      <c r="V408" s="221">
        <f>ROUND(E408*U408,2)</f>
        <v>12.76</v>
      </c>
      <c r="W408" s="221"/>
      <c r="X408" s="221" t="s">
        <v>215</v>
      </c>
      <c r="Y408" s="221" t="s">
        <v>316</v>
      </c>
      <c r="Z408" s="210"/>
      <c r="AA408" s="210"/>
      <c r="AB408" s="210"/>
      <c r="AC408" s="210"/>
      <c r="AD408" s="210"/>
      <c r="AE408" s="210"/>
      <c r="AF408" s="210"/>
      <c r="AG408" s="210" t="s">
        <v>216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2" x14ac:dyDescent="0.25">
      <c r="A409" s="217"/>
      <c r="B409" s="218"/>
      <c r="C409" s="261" t="s">
        <v>542</v>
      </c>
      <c r="D409" s="250"/>
      <c r="E409" s="250"/>
      <c r="F409" s="250"/>
      <c r="G409" s="250"/>
      <c r="H409" s="221"/>
      <c r="I409" s="221"/>
      <c r="J409" s="221"/>
      <c r="K409" s="221"/>
      <c r="L409" s="221"/>
      <c r="M409" s="221"/>
      <c r="N409" s="220"/>
      <c r="O409" s="220"/>
      <c r="P409" s="220"/>
      <c r="Q409" s="220"/>
      <c r="R409" s="221"/>
      <c r="S409" s="221"/>
      <c r="T409" s="221"/>
      <c r="U409" s="221"/>
      <c r="V409" s="221"/>
      <c r="W409" s="221"/>
      <c r="X409" s="221"/>
      <c r="Y409" s="221"/>
      <c r="Z409" s="210"/>
      <c r="AA409" s="210"/>
      <c r="AB409" s="210"/>
      <c r="AC409" s="210"/>
      <c r="AD409" s="210"/>
      <c r="AE409" s="210"/>
      <c r="AF409" s="210"/>
      <c r="AG409" s="210" t="s">
        <v>218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38" t="str">
        <f>C409</f>
        <v>nanesení lepicího tmelu na izolační desky, nalepení desek a zajištění talířovými hmoždinkami (6 ks/m2). Bez povrchové úpravy desek.</v>
      </c>
      <c r="BB409" s="210"/>
      <c r="BC409" s="210"/>
      <c r="BD409" s="210"/>
      <c r="BE409" s="210"/>
      <c r="BF409" s="210"/>
      <c r="BG409" s="210"/>
      <c r="BH409" s="210"/>
    </row>
    <row r="410" spans="1:60" outlineLevel="2" x14ac:dyDescent="0.25">
      <c r="A410" s="217"/>
      <c r="B410" s="218"/>
      <c r="C410" s="262" t="s">
        <v>318</v>
      </c>
      <c r="D410" s="246"/>
      <c r="E410" s="247"/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220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5">
      <c r="A411" s="217"/>
      <c r="B411" s="218"/>
      <c r="C411" s="262" t="s">
        <v>543</v>
      </c>
      <c r="D411" s="246"/>
      <c r="E411" s="247">
        <v>17.952000000000002</v>
      </c>
      <c r="F411" s="221"/>
      <c r="G411" s="221"/>
      <c r="H411" s="221"/>
      <c r="I411" s="221"/>
      <c r="J411" s="221"/>
      <c r="K411" s="221"/>
      <c r="L411" s="221"/>
      <c r="M411" s="221"/>
      <c r="N411" s="220"/>
      <c r="O411" s="220"/>
      <c r="P411" s="220"/>
      <c r="Q411" s="220"/>
      <c r="R411" s="221"/>
      <c r="S411" s="221"/>
      <c r="T411" s="221"/>
      <c r="U411" s="221"/>
      <c r="V411" s="221"/>
      <c r="W411" s="221"/>
      <c r="X411" s="221"/>
      <c r="Y411" s="221"/>
      <c r="Z411" s="210"/>
      <c r="AA411" s="210"/>
      <c r="AB411" s="210"/>
      <c r="AC411" s="210"/>
      <c r="AD411" s="210"/>
      <c r="AE411" s="210"/>
      <c r="AF411" s="210"/>
      <c r="AG411" s="210" t="s">
        <v>220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25">
      <c r="A412" s="217"/>
      <c r="B412" s="218"/>
      <c r="C412" s="262" t="s">
        <v>544</v>
      </c>
      <c r="D412" s="246"/>
      <c r="E412" s="247">
        <v>4.46875</v>
      </c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220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5">
      <c r="A413" s="217"/>
      <c r="B413" s="218"/>
      <c r="C413" s="262" t="s">
        <v>545</v>
      </c>
      <c r="D413" s="246"/>
      <c r="E413" s="247">
        <v>3.4633500000000002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220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x14ac:dyDescent="0.25">
      <c r="A414" s="224" t="s">
        <v>168</v>
      </c>
      <c r="B414" s="225" t="s">
        <v>82</v>
      </c>
      <c r="C414" s="240" t="s">
        <v>83</v>
      </c>
      <c r="D414" s="226"/>
      <c r="E414" s="227"/>
      <c r="F414" s="228"/>
      <c r="G414" s="228">
        <f>SUMIF(AG415:AG486,"&lt;&gt;NOR",G415:G486)</f>
        <v>0</v>
      </c>
      <c r="H414" s="228"/>
      <c r="I414" s="228">
        <f>SUM(I415:I486)</f>
        <v>0</v>
      </c>
      <c r="J414" s="228"/>
      <c r="K414" s="228">
        <f>SUM(K415:K486)</f>
        <v>0</v>
      </c>
      <c r="L414" s="228"/>
      <c r="M414" s="228">
        <f>SUM(M415:M486)</f>
        <v>0</v>
      </c>
      <c r="N414" s="227"/>
      <c r="O414" s="227">
        <f>SUM(O415:O486)</f>
        <v>23.939999999999998</v>
      </c>
      <c r="P414" s="227"/>
      <c r="Q414" s="227">
        <f>SUM(Q415:Q486)</f>
        <v>0</v>
      </c>
      <c r="R414" s="228"/>
      <c r="S414" s="228"/>
      <c r="T414" s="229"/>
      <c r="U414" s="223"/>
      <c r="V414" s="223">
        <f>SUM(V415:V486)</f>
        <v>100.68</v>
      </c>
      <c r="W414" s="223"/>
      <c r="X414" s="223"/>
      <c r="Y414" s="223"/>
      <c r="AG414" t="s">
        <v>169</v>
      </c>
    </row>
    <row r="415" spans="1:60" outlineLevel="1" x14ac:dyDescent="0.25">
      <c r="A415" s="231">
        <v>43</v>
      </c>
      <c r="B415" s="232" t="s">
        <v>546</v>
      </c>
      <c r="C415" s="241" t="s">
        <v>547</v>
      </c>
      <c r="D415" s="233" t="s">
        <v>252</v>
      </c>
      <c r="E415" s="234">
        <v>98.93</v>
      </c>
      <c r="F415" s="235"/>
      <c r="G415" s="236">
        <f>ROUND(E415*F415,2)</f>
        <v>0</v>
      </c>
      <c r="H415" s="235"/>
      <c r="I415" s="236">
        <f>ROUND(E415*H415,2)</f>
        <v>0</v>
      </c>
      <c r="J415" s="235"/>
      <c r="K415" s="236">
        <f>ROUND(E415*J415,2)</f>
        <v>0</v>
      </c>
      <c r="L415" s="236">
        <v>21</v>
      </c>
      <c r="M415" s="236">
        <f>G415*(1+L415/100)</f>
        <v>0</v>
      </c>
      <c r="N415" s="234">
        <v>8.523E-2</v>
      </c>
      <c r="O415" s="234">
        <f>ROUND(E415*N415,2)</f>
        <v>8.43</v>
      </c>
      <c r="P415" s="234">
        <v>0</v>
      </c>
      <c r="Q415" s="234">
        <f>ROUND(E415*P415,2)</f>
        <v>0</v>
      </c>
      <c r="R415" s="236" t="s">
        <v>548</v>
      </c>
      <c r="S415" s="236" t="s">
        <v>173</v>
      </c>
      <c r="T415" s="237" t="s">
        <v>173</v>
      </c>
      <c r="U415" s="221">
        <v>0.32</v>
      </c>
      <c r="V415" s="221">
        <f>ROUND(E415*U415,2)</f>
        <v>31.66</v>
      </c>
      <c r="W415" s="221"/>
      <c r="X415" s="221" t="s">
        <v>215</v>
      </c>
      <c r="Y415" s="221" t="s">
        <v>176</v>
      </c>
      <c r="Z415" s="210"/>
      <c r="AA415" s="210"/>
      <c r="AB415" s="210"/>
      <c r="AC415" s="210"/>
      <c r="AD415" s="210"/>
      <c r="AE415" s="210"/>
      <c r="AF415" s="210"/>
      <c r="AG415" s="210" t="s">
        <v>216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2" x14ac:dyDescent="0.25">
      <c r="A416" s="217"/>
      <c r="B416" s="218"/>
      <c r="C416" s="261" t="s">
        <v>549</v>
      </c>
      <c r="D416" s="250"/>
      <c r="E416" s="250"/>
      <c r="F416" s="250"/>
      <c r="G416" s="250"/>
      <c r="H416" s="221"/>
      <c r="I416" s="221"/>
      <c r="J416" s="221"/>
      <c r="K416" s="221"/>
      <c r="L416" s="221"/>
      <c r="M416" s="221"/>
      <c r="N416" s="220"/>
      <c r="O416" s="220"/>
      <c r="P416" s="220"/>
      <c r="Q416" s="220"/>
      <c r="R416" s="221"/>
      <c r="S416" s="221"/>
      <c r="T416" s="221"/>
      <c r="U416" s="221"/>
      <c r="V416" s="221"/>
      <c r="W416" s="221"/>
      <c r="X416" s="221"/>
      <c r="Y416" s="221"/>
      <c r="Z416" s="210"/>
      <c r="AA416" s="210"/>
      <c r="AB416" s="210"/>
      <c r="AC416" s="210"/>
      <c r="AD416" s="210"/>
      <c r="AE416" s="210"/>
      <c r="AF416" s="210"/>
      <c r="AG416" s="210" t="s">
        <v>218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5">
      <c r="A417" s="217"/>
      <c r="B417" s="218"/>
      <c r="C417" s="262" t="s">
        <v>550</v>
      </c>
      <c r="D417" s="246"/>
      <c r="E417" s="247">
        <v>97.61</v>
      </c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220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5">
      <c r="A418" s="217"/>
      <c r="B418" s="218"/>
      <c r="C418" s="262" t="s">
        <v>551</v>
      </c>
      <c r="D418" s="246"/>
      <c r="E418" s="247">
        <v>1.32</v>
      </c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220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1" x14ac:dyDescent="0.25">
      <c r="A419" s="231">
        <v>44</v>
      </c>
      <c r="B419" s="232" t="s">
        <v>552</v>
      </c>
      <c r="C419" s="241" t="s">
        <v>553</v>
      </c>
      <c r="D419" s="233" t="s">
        <v>213</v>
      </c>
      <c r="E419" s="234">
        <v>5.8368700000000002</v>
      </c>
      <c r="F419" s="235"/>
      <c r="G419" s="236">
        <f>ROUND(E419*F419,2)</f>
        <v>0</v>
      </c>
      <c r="H419" s="235"/>
      <c r="I419" s="236">
        <f>ROUND(E419*H419,2)</f>
        <v>0</v>
      </c>
      <c r="J419" s="235"/>
      <c r="K419" s="236">
        <f>ROUND(E419*J419,2)</f>
        <v>0</v>
      </c>
      <c r="L419" s="236">
        <v>21</v>
      </c>
      <c r="M419" s="236">
        <f>G419*(1+L419/100)</f>
        <v>0</v>
      </c>
      <c r="N419" s="234">
        <v>0</v>
      </c>
      <c r="O419" s="234">
        <f>ROUND(E419*N419,2)</f>
        <v>0</v>
      </c>
      <c r="P419" s="234">
        <v>0</v>
      </c>
      <c r="Q419" s="234">
        <f>ROUND(E419*P419,2)</f>
        <v>0</v>
      </c>
      <c r="R419" s="236" t="s">
        <v>312</v>
      </c>
      <c r="S419" s="236" t="s">
        <v>173</v>
      </c>
      <c r="T419" s="237" t="s">
        <v>173</v>
      </c>
      <c r="U419" s="221">
        <v>0.82</v>
      </c>
      <c r="V419" s="221">
        <f>ROUND(E419*U419,2)</f>
        <v>4.79</v>
      </c>
      <c r="W419" s="221"/>
      <c r="X419" s="221" t="s">
        <v>215</v>
      </c>
      <c r="Y419" s="221" t="s">
        <v>176</v>
      </c>
      <c r="Z419" s="210"/>
      <c r="AA419" s="210"/>
      <c r="AB419" s="210"/>
      <c r="AC419" s="210"/>
      <c r="AD419" s="210"/>
      <c r="AE419" s="210"/>
      <c r="AF419" s="210"/>
      <c r="AG419" s="210" t="s">
        <v>216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2" x14ac:dyDescent="0.25">
      <c r="A420" s="217"/>
      <c r="B420" s="218"/>
      <c r="C420" s="261" t="s">
        <v>554</v>
      </c>
      <c r="D420" s="250"/>
      <c r="E420" s="250"/>
      <c r="F420" s="250"/>
      <c r="G420" s="250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218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2" x14ac:dyDescent="0.25">
      <c r="A421" s="217"/>
      <c r="B421" s="218"/>
      <c r="C421" s="262" t="s">
        <v>555</v>
      </c>
      <c r="D421" s="246"/>
      <c r="E421" s="247"/>
      <c r="F421" s="221"/>
      <c r="G421" s="221"/>
      <c r="H421" s="221"/>
      <c r="I421" s="221"/>
      <c r="J421" s="221"/>
      <c r="K421" s="221"/>
      <c r="L421" s="221"/>
      <c r="M421" s="221"/>
      <c r="N421" s="220"/>
      <c r="O421" s="220"/>
      <c r="P421" s="220"/>
      <c r="Q421" s="220"/>
      <c r="R421" s="221"/>
      <c r="S421" s="221"/>
      <c r="T421" s="221"/>
      <c r="U421" s="221"/>
      <c r="V421" s="221"/>
      <c r="W421" s="221"/>
      <c r="X421" s="221"/>
      <c r="Y421" s="221"/>
      <c r="Z421" s="210"/>
      <c r="AA421" s="210"/>
      <c r="AB421" s="210"/>
      <c r="AC421" s="210"/>
      <c r="AD421" s="210"/>
      <c r="AE421" s="210"/>
      <c r="AF421" s="210"/>
      <c r="AG421" s="210" t="s">
        <v>220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3" x14ac:dyDescent="0.25">
      <c r="A422" s="217"/>
      <c r="B422" s="218"/>
      <c r="C422" s="262" t="s">
        <v>556</v>
      </c>
      <c r="D422" s="246"/>
      <c r="E422" s="247">
        <v>5.7589899999999998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220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5">
      <c r="A423" s="217"/>
      <c r="B423" s="218"/>
      <c r="C423" s="262" t="s">
        <v>557</v>
      </c>
      <c r="D423" s="246"/>
      <c r="E423" s="247">
        <v>7.7880000000000005E-2</v>
      </c>
      <c r="F423" s="221"/>
      <c r="G423" s="221"/>
      <c r="H423" s="221"/>
      <c r="I423" s="221"/>
      <c r="J423" s="221"/>
      <c r="K423" s="221"/>
      <c r="L423" s="221"/>
      <c r="M423" s="221"/>
      <c r="N423" s="220"/>
      <c r="O423" s="220"/>
      <c r="P423" s="220"/>
      <c r="Q423" s="220"/>
      <c r="R423" s="221"/>
      <c r="S423" s="221"/>
      <c r="T423" s="221"/>
      <c r="U423" s="221"/>
      <c r="V423" s="221"/>
      <c r="W423" s="221"/>
      <c r="X423" s="221"/>
      <c r="Y423" s="221"/>
      <c r="Z423" s="210"/>
      <c r="AA423" s="210"/>
      <c r="AB423" s="210"/>
      <c r="AC423" s="210"/>
      <c r="AD423" s="210"/>
      <c r="AE423" s="210"/>
      <c r="AF423" s="210"/>
      <c r="AG423" s="210" t="s">
        <v>220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ht="20.399999999999999" outlineLevel="1" x14ac:dyDescent="0.25">
      <c r="A424" s="231">
        <v>45</v>
      </c>
      <c r="B424" s="232" t="s">
        <v>558</v>
      </c>
      <c r="C424" s="241" t="s">
        <v>559</v>
      </c>
      <c r="D424" s="233" t="s">
        <v>560</v>
      </c>
      <c r="E424" s="234">
        <v>0.34472000000000003</v>
      </c>
      <c r="F424" s="235"/>
      <c r="G424" s="236">
        <f>ROUND(E424*F424,2)</f>
        <v>0</v>
      </c>
      <c r="H424" s="235"/>
      <c r="I424" s="236">
        <f>ROUND(E424*H424,2)</f>
        <v>0</v>
      </c>
      <c r="J424" s="235"/>
      <c r="K424" s="236">
        <f>ROUND(E424*J424,2)</f>
        <v>0</v>
      </c>
      <c r="L424" s="236">
        <v>21</v>
      </c>
      <c r="M424" s="236">
        <f>G424*(1+L424/100)</f>
        <v>0</v>
      </c>
      <c r="N424" s="234">
        <v>1.0662499999999999</v>
      </c>
      <c r="O424" s="234">
        <f>ROUND(E424*N424,2)</f>
        <v>0.37</v>
      </c>
      <c r="P424" s="234">
        <v>0</v>
      </c>
      <c r="Q424" s="234">
        <f>ROUND(E424*P424,2)</f>
        <v>0</v>
      </c>
      <c r="R424" s="236" t="s">
        <v>312</v>
      </c>
      <c r="S424" s="236" t="s">
        <v>173</v>
      </c>
      <c r="T424" s="237" t="s">
        <v>173</v>
      </c>
      <c r="U424" s="221">
        <v>15.23</v>
      </c>
      <c r="V424" s="221">
        <f>ROUND(E424*U424,2)</f>
        <v>5.25</v>
      </c>
      <c r="W424" s="221"/>
      <c r="X424" s="221" t="s">
        <v>215</v>
      </c>
      <c r="Y424" s="221" t="s">
        <v>176</v>
      </c>
      <c r="Z424" s="210"/>
      <c r="AA424" s="210"/>
      <c r="AB424" s="210"/>
      <c r="AC424" s="210"/>
      <c r="AD424" s="210"/>
      <c r="AE424" s="210"/>
      <c r="AF424" s="210"/>
      <c r="AG424" s="210" t="s">
        <v>216</v>
      </c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2" x14ac:dyDescent="0.25">
      <c r="A425" s="217"/>
      <c r="B425" s="218"/>
      <c r="C425" s="261" t="s">
        <v>561</v>
      </c>
      <c r="D425" s="250"/>
      <c r="E425" s="250"/>
      <c r="F425" s="250"/>
      <c r="G425" s="250"/>
      <c r="H425" s="221"/>
      <c r="I425" s="221"/>
      <c r="J425" s="221"/>
      <c r="K425" s="221"/>
      <c r="L425" s="221"/>
      <c r="M425" s="221"/>
      <c r="N425" s="220"/>
      <c r="O425" s="220"/>
      <c r="P425" s="220"/>
      <c r="Q425" s="220"/>
      <c r="R425" s="221"/>
      <c r="S425" s="221"/>
      <c r="T425" s="221"/>
      <c r="U425" s="221"/>
      <c r="V425" s="221"/>
      <c r="W425" s="221"/>
      <c r="X425" s="221"/>
      <c r="Y425" s="221"/>
      <c r="Z425" s="210"/>
      <c r="AA425" s="210"/>
      <c r="AB425" s="210"/>
      <c r="AC425" s="210"/>
      <c r="AD425" s="210"/>
      <c r="AE425" s="210"/>
      <c r="AF425" s="210"/>
      <c r="AG425" s="210" t="s">
        <v>218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5">
      <c r="A426" s="217"/>
      <c r="B426" s="218"/>
      <c r="C426" s="262" t="s">
        <v>555</v>
      </c>
      <c r="D426" s="246"/>
      <c r="E426" s="247"/>
      <c r="F426" s="221"/>
      <c r="G426" s="221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220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5">
      <c r="A427" s="217"/>
      <c r="B427" s="218"/>
      <c r="C427" s="262" t="s">
        <v>562</v>
      </c>
      <c r="D427" s="246"/>
      <c r="E427" s="247">
        <v>0.29576000000000002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220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3" x14ac:dyDescent="0.25">
      <c r="A428" s="217"/>
      <c r="B428" s="218"/>
      <c r="C428" s="262" t="s">
        <v>563</v>
      </c>
      <c r="D428" s="246"/>
      <c r="E428" s="247">
        <v>4.0000000000000001E-3</v>
      </c>
      <c r="F428" s="221"/>
      <c r="G428" s="221"/>
      <c r="H428" s="221"/>
      <c r="I428" s="221"/>
      <c r="J428" s="221"/>
      <c r="K428" s="221"/>
      <c r="L428" s="221"/>
      <c r="M428" s="221"/>
      <c r="N428" s="220"/>
      <c r="O428" s="220"/>
      <c r="P428" s="220"/>
      <c r="Q428" s="220"/>
      <c r="R428" s="221"/>
      <c r="S428" s="221"/>
      <c r="T428" s="221"/>
      <c r="U428" s="221"/>
      <c r="V428" s="221"/>
      <c r="W428" s="221"/>
      <c r="X428" s="221"/>
      <c r="Y428" s="221"/>
      <c r="Z428" s="210"/>
      <c r="AA428" s="210"/>
      <c r="AB428" s="210"/>
      <c r="AC428" s="210"/>
      <c r="AD428" s="210"/>
      <c r="AE428" s="210"/>
      <c r="AF428" s="210"/>
      <c r="AG428" s="210" t="s">
        <v>220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3" x14ac:dyDescent="0.25">
      <c r="A429" s="217"/>
      <c r="B429" s="218"/>
      <c r="C429" s="263" t="s">
        <v>239</v>
      </c>
      <c r="D429" s="248"/>
      <c r="E429" s="249">
        <v>0.29976000000000003</v>
      </c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220</v>
      </c>
      <c r="AH429" s="210">
        <v>1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5">
      <c r="A430" s="217"/>
      <c r="B430" s="218"/>
      <c r="C430" s="262" t="s">
        <v>564</v>
      </c>
      <c r="D430" s="246"/>
      <c r="E430" s="247">
        <v>4.496E-2</v>
      </c>
      <c r="F430" s="221"/>
      <c r="G430" s="221"/>
      <c r="H430" s="221"/>
      <c r="I430" s="221"/>
      <c r="J430" s="221"/>
      <c r="K430" s="221"/>
      <c r="L430" s="221"/>
      <c r="M430" s="221"/>
      <c r="N430" s="220"/>
      <c r="O430" s="220"/>
      <c r="P430" s="220"/>
      <c r="Q430" s="220"/>
      <c r="R430" s="221"/>
      <c r="S430" s="221"/>
      <c r="T430" s="221"/>
      <c r="U430" s="221"/>
      <c r="V430" s="221"/>
      <c r="W430" s="221"/>
      <c r="X430" s="221"/>
      <c r="Y430" s="221"/>
      <c r="Z430" s="210"/>
      <c r="AA430" s="210"/>
      <c r="AB430" s="210"/>
      <c r="AC430" s="210"/>
      <c r="AD430" s="210"/>
      <c r="AE430" s="210"/>
      <c r="AF430" s="210"/>
      <c r="AG430" s="210" t="s">
        <v>220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ht="20.399999999999999" outlineLevel="1" x14ac:dyDescent="0.25">
      <c r="A431" s="231">
        <v>46</v>
      </c>
      <c r="B431" s="232" t="s">
        <v>565</v>
      </c>
      <c r="C431" s="241" t="s">
        <v>566</v>
      </c>
      <c r="D431" s="233" t="s">
        <v>252</v>
      </c>
      <c r="E431" s="234">
        <v>98.93</v>
      </c>
      <c r="F431" s="235"/>
      <c r="G431" s="236">
        <f>ROUND(E431*F431,2)</f>
        <v>0</v>
      </c>
      <c r="H431" s="235"/>
      <c r="I431" s="236">
        <f>ROUND(E431*H431,2)</f>
        <v>0</v>
      </c>
      <c r="J431" s="235"/>
      <c r="K431" s="236">
        <f>ROUND(E431*J431,2)</f>
        <v>0</v>
      </c>
      <c r="L431" s="236">
        <v>21</v>
      </c>
      <c r="M431" s="236">
        <f>G431*(1+L431/100)</f>
        <v>0</v>
      </c>
      <c r="N431" s="234">
        <v>3.5500000000000002E-3</v>
      </c>
      <c r="O431" s="234">
        <f>ROUND(E431*N431,2)</f>
        <v>0.35</v>
      </c>
      <c r="P431" s="234">
        <v>0</v>
      </c>
      <c r="Q431" s="234">
        <f>ROUND(E431*P431,2)</f>
        <v>0</v>
      </c>
      <c r="R431" s="236" t="s">
        <v>312</v>
      </c>
      <c r="S431" s="236" t="s">
        <v>173</v>
      </c>
      <c r="T431" s="237" t="s">
        <v>173</v>
      </c>
      <c r="U431" s="221">
        <v>0.34200000000000003</v>
      </c>
      <c r="V431" s="221">
        <f>ROUND(E431*U431,2)</f>
        <v>33.83</v>
      </c>
      <c r="W431" s="221"/>
      <c r="X431" s="221" t="s">
        <v>215</v>
      </c>
      <c r="Y431" s="221" t="s">
        <v>176</v>
      </c>
      <c r="Z431" s="210"/>
      <c r="AA431" s="210"/>
      <c r="AB431" s="210"/>
      <c r="AC431" s="210"/>
      <c r="AD431" s="210"/>
      <c r="AE431" s="210"/>
      <c r="AF431" s="210"/>
      <c r="AG431" s="210" t="s">
        <v>216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2" x14ac:dyDescent="0.25">
      <c r="A432" s="217"/>
      <c r="B432" s="218"/>
      <c r="C432" s="261" t="s">
        <v>567</v>
      </c>
      <c r="D432" s="250"/>
      <c r="E432" s="250"/>
      <c r="F432" s="250"/>
      <c r="G432" s="250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218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2" x14ac:dyDescent="0.25">
      <c r="A433" s="217"/>
      <c r="B433" s="218"/>
      <c r="C433" s="262" t="s">
        <v>550</v>
      </c>
      <c r="D433" s="246"/>
      <c r="E433" s="247">
        <v>97.61</v>
      </c>
      <c r="F433" s="221"/>
      <c r="G433" s="221"/>
      <c r="H433" s="221"/>
      <c r="I433" s="221"/>
      <c r="J433" s="221"/>
      <c r="K433" s="221"/>
      <c r="L433" s="221"/>
      <c r="M433" s="221"/>
      <c r="N433" s="220"/>
      <c r="O433" s="220"/>
      <c r="P433" s="220"/>
      <c r="Q433" s="220"/>
      <c r="R433" s="221"/>
      <c r="S433" s="221"/>
      <c r="T433" s="221"/>
      <c r="U433" s="221"/>
      <c r="V433" s="221"/>
      <c r="W433" s="221"/>
      <c r="X433" s="221"/>
      <c r="Y433" s="221"/>
      <c r="Z433" s="210"/>
      <c r="AA433" s="210"/>
      <c r="AB433" s="210"/>
      <c r="AC433" s="210"/>
      <c r="AD433" s="210"/>
      <c r="AE433" s="210"/>
      <c r="AF433" s="210"/>
      <c r="AG433" s="210" t="s">
        <v>220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5">
      <c r="A434" s="217"/>
      <c r="B434" s="218"/>
      <c r="C434" s="262" t="s">
        <v>551</v>
      </c>
      <c r="D434" s="246"/>
      <c r="E434" s="247">
        <v>1.32</v>
      </c>
      <c r="F434" s="221"/>
      <c r="G434" s="221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220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1" x14ac:dyDescent="0.25">
      <c r="A435" s="231">
        <v>47</v>
      </c>
      <c r="B435" s="232" t="s">
        <v>568</v>
      </c>
      <c r="C435" s="241" t="s">
        <v>569</v>
      </c>
      <c r="D435" s="233" t="s">
        <v>266</v>
      </c>
      <c r="E435" s="234">
        <v>39.54</v>
      </c>
      <c r="F435" s="235"/>
      <c r="G435" s="236">
        <f>ROUND(E435*F435,2)</f>
        <v>0</v>
      </c>
      <c r="H435" s="235"/>
      <c r="I435" s="236">
        <f>ROUND(E435*H435,2)</f>
        <v>0</v>
      </c>
      <c r="J435" s="235"/>
      <c r="K435" s="236">
        <f>ROUND(E435*J435,2)</f>
        <v>0</v>
      </c>
      <c r="L435" s="236">
        <v>21</v>
      </c>
      <c r="M435" s="236">
        <f>G435*(1+L435/100)</f>
        <v>0</v>
      </c>
      <c r="N435" s="234">
        <v>1.2800000000000001E-3</v>
      </c>
      <c r="O435" s="234">
        <f>ROUND(E435*N435,2)</f>
        <v>0.05</v>
      </c>
      <c r="P435" s="234">
        <v>0</v>
      </c>
      <c r="Q435" s="234">
        <f>ROUND(E435*P435,2)</f>
        <v>0</v>
      </c>
      <c r="R435" s="236" t="s">
        <v>312</v>
      </c>
      <c r="S435" s="236" t="s">
        <v>173</v>
      </c>
      <c r="T435" s="237" t="s">
        <v>173</v>
      </c>
      <c r="U435" s="221">
        <v>0.09</v>
      </c>
      <c r="V435" s="221">
        <f>ROUND(E435*U435,2)</f>
        <v>3.56</v>
      </c>
      <c r="W435" s="221"/>
      <c r="X435" s="221" t="s">
        <v>215</v>
      </c>
      <c r="Y435" s="221" t="s">
        <v>176</v>
      </c>
      <c r="Z435" s="210"/>
      <c r="AA435" s="210"/>
      <c r="AB435" s="210"/>
      <c r="AC435" s="210"/>
      <c r="AD435" s="210"/>
      <c r="AE435" s="210"/>
      <c r="AF435" s="210"/>
      <c r="AG435" s="210" t="s">
        <v>216</v>
      </c>
      <c r="AH435" s="210"/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2" x14ac:dyDescent="0.25">
      <c r="A436" s="217"/>
      <c r="B436" s="218"/>
      <c r="C436" s="261" t="s">
        <v>570</v>
      </c>
      <c r="D436" s="250"/>
      <c r="E436" s="250"/>
      <c r="F436" s="250"/>
      <c r="G436" s="250"/>
      <c r="H436" s="221"/>
      <c r="I436" s="221"/>
      <c r="J436" s="221"/>
      <c r="K436" s="221"/>
      <c r="L436" s="221"/>
      <c r="M436" s="221"/>
      <c r="N436" s="220"/>
      <c r="O436" s="220"/>
      <c r="P436" s="220"/>
      <c r="Q436" s="220"/>
      <c r="R436" s="221"/>
      <c r="S436" s="221"/>
      <c r="T436" s="221"/>
      <c r="U436" s="221"/>
      <c r="V436" s="221"/>
      <c r="W436" s="221"/>
      <c r="X436" s="221"/>
      <c r="Y436" s="221"/>
      <c r="Z436" s="210"/>
      <c r="AA436" s="210"/>
      <c r="AB436" s="210"/>
      <c r="AC436" s="210"/>
      <c r="AD436" s="210"/>
      <c r="AE436" s="210"/>
      <c r="AF436" s="210"/>
      <c r="AG436" s="210" t="s">
        <v>218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2" x14ac:dyDescent="0.25">
      <c r="A437" s="217"/>
      <c r="B437" s="218"/>
      <c r="C437" s="262" t="s">
        <v>571</v>
      </c>
      <c r="D437" s="246"/>
      <c r="E437" s="247">
        <v>1.36</v>
      </c>
      <c r="F437" s="221"/>
      <c r="G437" s="221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220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5">
      <c r="A438" s="217"/>
      <c r="B438" s="218"/>
      <c r="C438" s="262" t="s">
        <v>572</v>
      </c>
      <c r="D438" s="246"/>
      <c r="E438" s="247">
        <v>1.33</v>
      </c>
      <c r="F438" s="221"/>
      <c r="G438" s="221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220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5">
      <c r="A439" s="217"/>
      <c r="B439" s="218"/>
      <c r="C439" s="262" t="s">
        <v>573</v>
      </c>
      <c r="D439" s="246"/>
      <c r="E439" s="247">
        <v>14.94</v>
      </c>
      <c r="F439" s="221"/>
      <c r="G439" s="221"/>
      <c r="H439" s="221"/>
      <c r="I439" s="221"/>
      <c r="J439" s="221"/>
      <c r="K439" s="221"/>
      <c r="L439" s="221"/>
      <c r="M439" s="221"/>
      <c r="N439" s="220"/>
      <c r="O439" s="220"/>
      <c r="P439" s="220"/>
      <c r="Q439" s="220"/>
      <c r="R439" s="221"/>
      <c r="S439" s="221"/>
      <c r="T439" s="221"/>
      <c r="U439" s="221"/>
      <c r="V439" s="221"/>
      <c r="W439" s="221"/>
      <c r="X439" s="221"/>
      <c r="Y439" s="221"/>
      <c r="Z439" s="210"/>
      <c r="AA439" s="210"/>
      <c r="AB439" s="210"/>
      <c r="AC439" s="210"/>
      <c r="AD439" s="210"/>
      <c r="AE439" s="210"/>
      <c r="AF439" s="210"/>
      <c r="AG439" s="210" t="s">
        <v>220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5">
      <c r="A440" s="217"/>
      <c r="B440" s="218"/>
      <c r="C440" s="262" t="s">
        <v>574</v>
      </c>
      <c r="D440" s="246"/>
      <c r="E440" s="247">
        <v>1.1399999999999999</v>
      </c>
      <c r="F440" s="221"/>
      <c r="G440" s="221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220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5">
      <c r="A441" s="217"/>
      <c r="B441" s="218"/>
      <c r="C441" s="262" t="s">
        <v>575</v>
      </c>
      <c r="D441" s="246"/>
      <c r="E441" s="247">
        <v>8.6</v>
      </c>
      <c r="F441" s="221"/>
      <c r="G441" s="221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220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5">
      <c r="A442" s="217"/>
      <c r="B442" s="218"/>
      <c r="C442" s="262" t="s">
        <v>576</v>
      </c>
      <c r="D442" s="246"/>
      <c r="E442" s="247">
        <v>2.44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220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5">
      <c r="A443" s="217"/>
      <c r="B443" s="218"/>
      <c r="C443" s="262" t="s">
        <v>577</v>
      </c>
      <c r="D443" s="246"/>
      <c r="E443" s="247">
        <v>7.62</v>
      </c>
      <c r="F443" s="221"/>
      <c r="G443" s="221"/>
      <c r="H443" s="221"/>
      <c r="I443" s="221"/>
      <c r="J443" s="221"/>
      <c r="K443" s="221"/>
      <c r="L443" s="221"/>
      <c r="M443" s="221"/>
      <c r="N443" s="220"/>
      <c r="O443" s="220"/>
      <c r="P443" s="220"/>
      <c r="Q443" s="220"/>
      <c r="R443" s="221"/>
      <c r="S443" s="221"/>
      <c r="T443" s="221"/>
      <c r="U443" s="221"/>
      <c r="V443" s="221"/>
      <c r="W443" s="221"/>
      <c r="X443" s="221"/>
      <c r="Y443" s="221"/>
      <c r="Z443" s="210"/>
      <c r="AA443" s="210"/>
      <c r="AB443" s="210"/>
      <c r="AC443" s="210"/>
      <c r="AD443" s="210"/>
      <c r="AE443" s="210"/>
      <c r="AF443" s="210"/>
      <c r="AG443" s="210" t="s">
        <v>220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5">
      <c r="A444" s="217"/>
      <c r="B444" s="218"/>
      <c r="C444" s="262" t="s">
        <v>578</v>
      </c>
      <c r="D444" s="246"/>
      <c r="E444" s="247">
        <v>2.11</v>
      </c>
      <c r="F444" s="221"/>
      <c r="G444" s="221"/>
      <c r="H444" s="221"/>
      <c r="I444" s="221"/>
      <c r="J444" s="221"/>
      <c r="K444" s="221"/>
      <c r="L444" s="221"/>
      <c r="M444" s="221"/>
      <c r="N444" s="220"/>
      <c r="O444" s="220"/>
      <c r="P444" s="220"/>
      <c r="Q444" s="220"/>
      <c r="R444" s="221"/>
      <c r="S444" s="221"/>
      <c r="T444" s="221"/>
      <c r="U444" s="221"/>
      <c r="V444" s="221"/>
      <c r="W444" s="221"/>
      <c r="X444" s="221"/>
      <c r="Y444" s="221"/>
      <c r="Z444" s="210"/>
      <c r="AA444" s="210"/>
      <c r="AB444" s="210"/>
      <c r="AC444" s="210"/>
      <c r="AD444" s="210"/>
      <c r="AE444" s="210"/>
      <c r="AF444" s="210"/>
      <c r="AG444" s="210" t="s">
        <v>220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ht="20.399999999999999" outlineLevel="1" x14ac:dyDescent="0.25">
      <c r="A445" s="231">
        <v>48</v>
      </c>
      <c r="B445" s="232" t="s">
        <v>579</v>
      </c>
      <c r="C445" s="241" t="s">
        <v>580</v>
      </c>
      <c r="D445" s="233" t="s">
        <v>266</v>
      </c>
      <c r="E445" s="234">
        <v>130.55000000000001</v>
      </c>
      <c r="F445" s="235"/>
      <c r="G445" s="236">
        <f>ROUND(E445*F445,2)</f>
        <v>0</v>
      </c>
      <c r="H445" s="235"/>
      <c r="I445" s="236">
        <f>ROUND(E445*H445,2)</f>
        <v>0</v>
      </c>
      <c r="J445" s="235"/>
      <c r="K445" s="236">
        <f>ROUND(E445*J445,2)</f>
        <v>0</v>
      </c>
      <c r="L445" s="236">
        <v>21</v>
      </c>
      <c r="M445" s="236">
        <f>G445*(1+L445/100)</f>
        <v>0</v>
      </c>
      <c r="N445" s="234">
        <v>0</v>
      </c>
      <c r="O445" s="234">
        <f>ROUND(E445*N445,2)</f>
        <v>0</v>
      </c>
      <c r="P445" s="234">
        <v>0</v>
      </c>
      <c r="Q445" s="234">
        <f>ROUND(E445*P445,2)</f>
        <v>0</v>
      </c>
      <c r="R445" s="236" t="s">
        <v>581</v>
      </c>
      <c r="S445" s="236" t="s">
        <v>173</v>
      </c>
      <c r="T445" s="237" t="s">
        <v>173</v>
      </c>
      <c r="U445" s="221">
        <v>0.05</v>
      </c>
      <c r="V445" s="221">
        <f>ROUND(E445*U445,2)</f>
        <v>6.53</v>
      </c>
      <c r="W445" s="221"/>
      <c r="X445" s="221" t="s">
        <v>215</v>
      </c>
      <c r="Y445" s="221" t="s">
        <v>176</v>
      </c>
      <c r="Z445" s="210"/>
      <c r="AA445" s="210"/>
      <c r="AB445" s="210"/>
      <c r="AC445" s="210"/>
      <c r="AD445" s="210"/>
      <c r="AE445" s="210"/>
      <c r="AF445" s="210"/>
      <c r="AG445" s="210" t="s">
        <v>216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2" x14ac:dyDescent="0.25">
      <c r="A446" s="217"/>
      <c r="B446" s="218"/>
      <c r="C446" s="262" t="s">
        <v>582</v>
      </c>
      <c r="D446" s="246"/>
      <c r="E446" s="247"/>
      <c r="F446" s="221"/>
      <c r="G446" s="221"/>
      <c r="H446" s="221"/>
      <c r="I446" s="221"/>
      <c r="J446" s="221"/>
      <c r="K446" s="221"/>
      <c r="L446" s="221"/>
      <c r="M446" s="221"/>
      <c r="N446" s="220"/>
      <c r="O446" s="220"/>
      <c r="P446" s="220"/>
      <c r="Q446" s="220"/>
      <c r="R446" s="221"/>
      <c r="S446" s="221"/>
      <c r="T446" s="221"/>
      <c r="U446" s="221"/>
      <c r="V446" s="221"/>
      <c r="W446" s="221"/>
      <c r="X446" s="221"/>
      <c r="Y446" s="221"/>
      <c r="Z446" s="210"/>
      <c r="AA446" s="210"/>
      <c r="AB446" s="210"/>
      <c r="AC446" s="210"/>
      <c r="AD446" s="210"/>
      <c r="AE446" s="210"/>
      <c r="AF446" s="210"/>
      <c r="AG446" s="210" t="s">
        <v>220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5">
      <c r="A447" s="217"/>
      <c r="B447" s="218"/>
      <c r="C447" s="262" t="s">
        <v>583</v>
      </c>
      <c r="D447" s="246"/>
      <c r="E447" s="247">
        <v>11.62</v>
      </c>
      <c r="F447" s="221"/>
      <c r="G447" s="221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220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5">
      <c r="A448" s="217"/>
      <c r="B448" s="218"/>
      <c r="C448" s="262" t="s">
        <v>234</v>
      </c>
      <c r="D448" s="246"/>
      <c r="E448" s="247"/>
      <c r="F448" s="221"/>
      <c r="G448" s="221"/>
      <c r="H448" s="221"/>
      <c r="I448" s="221"/>
      <c r="J448" s="221"/>
      <c r="K448" s="221"/>
      <c r="L448" s="221"/>
      <c r="M448" s="221"/>
      <c r="N448" s="220"/>
      <c r="O448" s="220"/>
      <c r="P448" s="220"/>
      <c r="Q448" s="220"/>
      <c r="R448" s="221"/>
      <c r="S448" s="221"/>
      <c r="T448" s="221"/>
      <c r="U448" s="221"/>
      <c r="V448" s="221"/>
      <c r="W448" s="221"/>
      <c r="X448" s="221"/>
      <c r="Y448" s="221"/>
      <c r="Z448" s="210"/>
      <c r="AA448" s="210"/>
      <c r="AB448" s="210"/>
      <c r="AC448" s="210"/>
      <c r="AD448" s="210"/>
      <c r="AE448" s="210"/>
      <c r="AF448" s="210"/>
      <c r="AG448" s="210" t="s">
        <v>220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3" x14ac:dyDescent="0.25">
      <c r="A449" s="217"/>
      <c r="B449" s="218"/>
      <c r="C449" s="262" t="s">
        <v>584</v>
      </c>
      <c r="D449" s="246"/>
      <c r="E449" s="247"/>
      <c r="F449" s="221"/>
      <c r="G449" s="221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220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5">
      <c r="A450" s="217"/>
      <c r="B450" s="218"/>
      <c r="C450" s="262" t="s">
        <v>585</v>
      </c>
      <c r="D450" s="246"/>
      <c r="E450" s="247">
        <v>11.26</v>
      </c>
      <c r="F450" s="221"/>
      <c r="G450" s="221"/>
      <c r="H450" s="221"/>
      <c r="I450" s="221"/>
      <c r="J450" s="221"/>
      <c r="K450" s="221"/>
      <c r="L450" s="221"/>
      <c r="M450" s="221"/>
      <c r="N450" s="220"/>
      <c r="O450" s="220"/>
      <c r="P450" s="220"/>
      <c r="Q450" s="220"/>
      <c r="R450" s="221"/>
      <c r="S450" s="221"/>
      <c r="T450" s="221"/>
      <c r="U450" s="221"/>
      <c r="V450" s="221"/>
      <c r="W450" s="221"/>
      <c r="X450" s="221"/>
      <c r="Y450" s="221"/>
      <c r="Z450" s="210"/>
      <c r="AA450" s="210"/>
      <c r="AB450" s="210"/>
      <c r="AC450" s="210"/>
      <c r="AD450" s="210"/>
      <c r="AE450" s="210"/>
      <c r="AF450" s="210"/>
      <c r="AG450" s="210" t="s">
        <v>220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5">
      <c r="A451" s="217"/>
      <c r="B451" s="218"/>
      <c r="C451" s="262" t="s">
        <v>586</v>
      </c>
      <c r="D451" s="246"/>
      <c r="E451" s="247">
        <v>0.2</v>
      </c>
      <c r="F451" s="221"/>
      <c r="G451" s="221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220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3" x14ac:dyDescent="0.25">
      <c r="A452" s="217"/>
      <c r="B452" s="218"/>
      <c r="C452" s="262" t="s">
        <v>234</v>
      </c>
      <c r="D452" s="246"/>
      <c r="E452" s="247"/>
      <c r="F452" s="221"/>
      <c r="G452" s="221"/>
      <c r="H452" s="221"/>
      <c r="I452" s="221"/>
      <c r="J452" s="221"/>
      <c r="K452" s="221"/>
      <c r="L452" s="221"/>
      <c r="M452" s="221"/>
      <c r="N452" s="220"/>
      <c r="O452" s="220"/>
      <c r="P452" s="220"/>
      <c r="Q452" s="220"/>
      <c r="R452" s="221"/>
      <c r="S452" s="221"/>
      <c r="T452" s="221"/>
      <c r="U452" s="221"/>
      <c r="V452" s="221"/>
      <c r="W452" s="221"/>
      <c r="X452" s="221"/>
      <c r="Y452" s="221"/>
      <c r="Z452" s="210"/>
      <c r="AA452" s="210"/>
      <c r="AB452" s="210"/>
      <c r="AC452" s="210"/>
      <c r="AD452" s="210"/>
      <c r="AE452" s="210"/>
      <c r="AF452" s="210"/>
      <c r="AG452" s="210" t="s">
        <v>220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3" x14ac:dyDescent="0.25">
      <c r="A453" s="217"/>
      <c r="B453" s="218"/>
      <c r="C453" s="262" t="s">
        <v>587</v>
      </c>
      <c r="D453" s="246"/>
      <c r="E453" s="247"/>
      <c r="F453" s="221"/>
      <c r="G453" s="221"/>
      <c r="H453" s="221"/>
      <c r="I453" s="221"/>
      <c r="J453" s="221"/>
      <c r="K453" s="221"/>
      <c r="L453" s="221"/>
      <c r="M453" s="221"/>
      <c r="N453" s="220"/>
      <c r="O453" s="220"/>
      <c r="P453" s="220"/>
      <c r="Q453" s="220"/>
      <c r="R453" s="221"/>
      <c r="S453" s="221"/>
      <c r="T453" s="221"/>
      <c r="U453" s="221"/>
      <c r="V453" s="221"/>
      <c r="W453" s="221"/>
      <c r="X453" s="221"/>
      <c r="Y453" s="221"/>
      <c r="Z453" s="210"/>
      <c r="AA453" s="210"/>
      <c r="AB453" s="210"/>
      <c r="AC453" s="210"/>
      <c r="AD453" s="210"/>
      <c r="AE453" s="210"/>
      <c r="AF453" s="210"/>
      <c r="AG453" s="210" t="s">
        <v>220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5">
      <c r="A454" s="217"/>
      <c r="B454" s="218"/>
      <c r="C454" s="262" t="s">
        <v>588</v>
      </c>
      <c r="D454" s="246"/>
      <c r="E454" s="247">
        <v>4.82</v>
      </c>
      <c r="F454" s="221"/>
      <c r="G454" s="221"/>
      <c r="H454" s="221"/>
      <c r="I454" s="221"/>
      <c r="J454" s="221"/>
      <c r="K454" s="221"/>
      <c r="L454" s="221"/>
      <c r="M454" s="221"/>
      <c r="N454" s="220"/>
      <c r="O454" s="220"/>
      <c r="P454" s="220"/>
      <c r="Q454" s="220"/>
      <c r="R454" s="221"/>
      <c r="S454" s="221"/>
      <c r="T454" s="221"/>
      <c r="U454" s="221"/>
      <c r="V454" s="221"/>
      <c r="W454" s="221"/>
      <c r="X454" s="221"/>
      <c r="Y454" s="221"/>
      <c r="Z454" s="210"/>
      <c r="AA454" s="210"/>
      <c r="AB454" s="210"/>
      <c r="AC454" s="210"/>
      <c r="AD454" s="210"/>
      <c r="AE454" s="210"/>
      <c r="AF454" s="210"/>
      <c r="AG454" s="210" t="s">
        <v>220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3" x14ac:dyDescent="0.25">
      <c r="A455" s="217"/>
      <c r="B455" s="218"/>
      <c r="C455" s="262" t="s">
        <v>586</v>
      </c>
      <c r="D455" s="246"/>
      <c r="E455" s="247">
        <v>0.2</v>
      </c>
      <c r="F455" s="221"/>
      <c r="G455" s="221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220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5">
      <c r="A456" s="217"/>
      <c r="B456" s="218"/>
      <c r="C456" s="262" t="s">
        <v>234</v>
      </c>
      <c r="D456" s="246"/>
      <c r="E456" s="247"/>
      <c r="F456" s="221"/>
      <c r="G456" s="221"/>
      <c r="H456" s="221"/>
      <c r="I456" s="221"/>
      <c r="J456" s="221"/>
      <c r="K456" s="221"/>
      <c r="L456" s="221"/>
      <c r="M456" s="221"/>
      <c r="N456" s="220"/>
      <c r="O456" s="220"/>
      <c r="P456" s="220"/>
      <c r="Q456" s="220"/>
      <c r="R456" s="221"/>
      <c r="S456" s="221"/>
      <c r="T456" s="221"/>
      <c r="U456" s="221"/>
      <c r="V456" s="221"/>
      <c r="W456" s="221"/>
      <c r="X456" s="221"/>
      <c r="Y456" s="221"/>
      <c r="Z456" s="210"/>
      <c r="AA456" s="210"/>
      <c r="AB456" s="210"/>
      <c r="AC456" s="210"/>
      <c r="AD456" s="210"/>
      <c r="AE456" s="210"/>
      <c r="AF456" s="210"/>
      <c r="AG456" s="210" t="s">
        <v>220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3" x14ac:dyDescent="0.25">
      <c r="A457" s="217"/>
      <c r="B457" s="218"/>
      <c r="C457" s="262" t="s">
        <v>589</v>
      </c>
      <c r="D457" s="246"/>
      <c r="E457" s="247"/>
      <c r="F457" s="221"/>
      <c r="G457" s="221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220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3" x14ac:dyDescent="0.25">
      <c r="A458" s="217"/>
      <c r="B458" s="218"/>
      <c r="C458" s="262" t="s">
        <v>590</v>
      </c>
      <c r="D458" s="246"/>
      <c r="E458" s="247">
        <v>23.66</v>
      </c>
      <c r="F458" s="221"/>
      <c r="G458" s="221"/>
      <c r="H458" s="221"/>
      <c r="I458" s="221"/>
      <c r="J458" s="221"/>
      <c r="K458" s="221"/>
      <c r="L458" s="221"/>
      <c r="M458" s="221"/>
      <c r="N458" s="220"/>
      <c r="O458" s="220"/>
      <c r="P458" s="220"/>
      <c r="Q458" s="220"/>
      <c r="R458" s="221"/>
      <c r="S458" s="221"/>
      <c r="T458" s="221"/>
      <c r="U458" s="221"/>
      <c r="V458" s="221"/>
      <c r="W458" s="221"/>
      <c r="X458" s="221"/>
      <c r="Y458" s="221"/>
      <c r="Z458" s="210"/>
      <c r="AA458" s="210"/>
      <c r="AB458" s="210"/>
      <c r="AC458" s="210"/>
      <c r="AD458" s="210"/>
      <c r="AE458" s="210"/>
      <c r="AF458" s="210"/>
      <c r="AG458" s="210" t="s">
        <v>220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3" x14ac:dyDescent="0.25">
      <c r="A459" s="217"/>
      <c r="B459" s="218"/>
      <c r="C459" s="262" t="s">
        <v>591</v>
      </c>
      <c r="D459" s="246"/>
      <c r="E459" s="247">
        <v>1</v>
      </c>
      <c r="F459" s="221"/>
      <c r="G459" s="221"/>
      <c r="H459" s="221"/>
      <c r="I459" s="221"/>
      <c r="J459" s="221"/>
      <c r="K459" s="221"/>
      <c r="L459" s="221"/>
      <c r="M459" s="221"/>
      <c r="N459" s="220"/>
      <c r="O459" s="220"/>
      <c r="P459" s="220"/>
      <c r="Q459" s="220"/>
      <c r="R459" s="221"/>
      <c r="S459" s="221"/>
      <c r="T459" s="221"/>
      <c r="U459" s="221"/>
      <c r="V459" s="221"/>
      <c r="W459" s="221"/>
      <c r="X459" s="221"/>
      <c r="Y459" s="221"/>
      <c r="Z459" s="210"/>
      <c r="AA459" s="210"/>
      <c r="AB459" s="210"/>
      <c r="AC459" s="210"/>
      <c r="AD459" s="210"/>
      <c r="AE459" s="210"/>
      <c r="AF459" s="210"/>
      <c r="AG459" s="210" t="s">
        <v>220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3" x14ac:dyDescent="0.25">
      <c r="A460" s="217"/>
      <c r="B460" s="218"/>
      <c r="C460" s="262" t="s">
        <v>234</v>
      </c>
      <c r="D460" s="246"/>
      <c r="E460" s="247"/>
      <c r="F460" s="221"/>
      <c r="G460" s="221"/>
      <c r="H460" s="221"/>
      <c r="I460" s="221"/>
      <c r="J460" s="221"/>
      <c r="K460" s="221"/>
      <c r="L460" s="221"/>
      <c r="M460" s="221"/>
      <c r="N460" s="220"/>
      <c r="O460" s="220"/>
      <c r="P460" s="220"/>
      <c r="Q460" s="220"/>
      <c r="R460" s="221"/>
      <c r="S460" s="221"/>
      <c r="T460" s="221"/>
      <c r="U460" s="221"/>
      <c r="V460" s="221"/>
      <c r="W460" s="221"/>
      <c r="X460" s="221"/>
      <c r="Y460" s="221"/>
      <c r="Z460" s="210"/>
      <c r="AA460" s="210"/>
      <c r="AB460" s="210"/>
      <c r="AC460" s="210"/>
      <c r="AD460" s="210"/>
      <c r="AE460" s="210"/>
      <c r="AF460" s="210"/>
      <c r="AG460" s="210" t="s">
        <v>220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3" x14ac:dyDescent="0.25">
      <c r="A461" s="217"/>
      <c r="B461" s="218"/>
      <c r="C461" s="262" t="s">
        <v>592</v>
      </c>
      <c r="D461" s="246"/>
      <c r="E461" s="247"/>
      <c r="F461" s="221"/>
      <c r="G461" s="221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220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3" x14ac:dyDescent="0.25">
      <c r="A462" s="217"/>
      <c r="B462" s="218"/>
      <c r="C462" s="262" t="s">
        <v>593</v>
      </c>
      <c r="D462" s="246"/>
      <c r="E462" s="247">
        <v>11.16</v>
      </c>
      <c r="F462" s="221"/>
      <c r="G462" s="221"/>
      <c r="H462" s="221"/>
      <c r="I462" s="221"/>
      <c r="J462" s="221"/>
      <c r="K462" s="221"/>
      <c r="L462" s="221"/>
      <c r="M462" s="221"/>
      <c r="N462" s="220"/>
      <c r="O462" s="220"/>
      <c r="P462" s="220"/>
      <c r="Q462" s="220"/>
      <c r="R462" s="221"/>
      <c r="S462" s="221"/>
      <c r="T462" s="221"/>
      <c r="U462" s="221"/>
      <c r="V462" s="221"/>
      <c r="W462" s="221"/>
      <c r="X462" s="221"/>
      <c r="Y462" s="221"/>
      <c r="Z462" s="210"/>
      <c r="AA462" s="210"/>
      <c r="AB462" s="210"/>
      <c r="AC462" s="210"/>
      <c r="AD462" s="210"/>
      <c r="AE462" s="210"/>
      <c r="AF462" s="210"/>
      <c r="AG462" s="210" t="s">
        <v>220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3" x14ac:dyDescent="0.25">
      <c r="A463" s="217"/>
      <c r="B463" s="218"/>
      <c r="C463" s="262" t="s">
        <v>594</v>
      </c>
      <c r="D463" s="246"/>
      <c r="E463" s="247">
        <v>0.44</v>
      </c>
      <c r="F463" s="221"/>
      <c r="G463" s="221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220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5">
      <c r="A464" s="217"/>
      <c r="B464" s="218"/>
      <c r="C464" s="262" t="s">
        <v>234</v>
      </c>
      <c r="D464" s="246"/>
      <c r="E464" s="247"/>
      <c r="F464" s="221"/>
      <c r="G464" s="221"/>
      <c r="H464" s="221"/>
      <c r="I464" s="221"/>
      <c r="J464" s="221"/>
      <c r="K464" s="221"/>
      <c r="L464" s="221"/>
      <c r="M464" s="221"/>
      <c r="N464" s="220"/>
      <c r="O464" s="220"/>
      <c r="P464" s="220"/>
      <c r="Q464" s="220"/>
      <c r="R464" s="221"/>
      <c r="S464" s="221"/>
      <c r="T464" s="221"/>
      <c r="U464" s="221"/>
      <c r="V464" s="221"/>
      <c r="W464" s="221"/>
      <c r="X464" s="221"/>
      <c r="Y464" s="221"/>
      <c r="Z464" s="210"/>
      <c r="AA464" s="210"/>
      <c r="AB464" s="210"/>
      <c r="AC464" s="210"/>
      <c r="AD464" s="210"/>
      <c r="AE464" s="210"/>
      <c r="AF464" s="210"/>
      <c r="AG464" s="210" t="s">
        <v>220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5">
      <c r="A465" s="217"/>
      <c r="B465" s="218"/>
      <c r="C465" s="262" t="s">
        <v>595</v>
      </c>
      <c r="D465" s="246"/>
      <c r="E465" s="247"/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220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3" x14ac:dyDescent="0.25">
      <c r="A466" s="217"/>
      <c r="B466" s="218"/>
      <c r="C466" s="262" t="s">
        <v>596</v>
      </c>
      <c r="D466" s="246"/>
      <c r="E466" s="247">
        <v>4.76</v>
      </c>
      <c r="F466" s="221"/>
      <c r="G466" s="221"/>
      <c r="H466" s="221"/>
      <c r="I466" s="221"/>
      <c r="J466" s="221"/>
      <c r="K466" s="221"/>
      <c r="L466" s="221"/>
      <c r="M466" s="221"/>
      <c r="N466" s="220"/>
      <c r="O466" s="220"/>
      <c r="P466" s="220"/>
      <c r="Q466" s="220"/>
      <c r="R466" s="221"/>
      <c r="S466" s="221"/>
      <c r="T466" s="221"/>
      <c r="U466" s="221"/>
      <c r="V466" s="221"/>
      <c r="W466" s="221"/>
      <c r="X466" s="221"/>
      <c r="Y466" s="221"/>
      <c r="Z466" s="210"/>
      <c r="AA466" s="210"/>
      <c r="AB466" s="210"/>
      <c r="AC466" s="210"/>
      <c r="AD466" s="210"/>
      <c r="AE466" s="210"/>
      <c r="AF466" s="210"/>
      <c r="AG466" s="210" t="s">
        <v>220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5">
      <c r="A467" s="217"/>
      <c r="B467" s="218"/>
      <c r="C467" s="262" t="s">
        <v>597</v>
      </c>
      <c r="D467" s="246"/>
      <c r="E467" s="247">
        <v>0.3</v>
      </c>
      <c r="F467" s="221"/>
      <c r="G467" s="221"/>
      <c r="H467" s="221"/>
      <c r="I467" s="221"/>
      <c r="J467" s="221"/>
      <c r="K467" s="221"/>
      <c r="L467" s="221"/>
      <c r="M467" s="221"/>
      <c r="N467" s="220"/>
      <c r="O467" s="220"/>
      <c r="P467" s="220"/>
      <c r="Q467" s="220"/>
      <c r="R467" s="221"/>
      <c r="S467" s="221"/>
      <c r="T467" s="221"/>
      <c r="U467" s="221"/>
      <c r="V467" s="221"/>
      <c r="W467" s="221"/>
      <c r="X467" s="221"/>
      <c r="Y467" s="221"/>
      <c r="Z467" s="210"/>
      <c r="AA467" s="210"/>
      <c r="AB467" s="210"/>
      <c r="AC467" s="210"/>
      <c r="AD467" s="210"/>
      <c r="AE467" s="210"/>
      <c r="AF467" s="210"/>
      <c r="AG467" s="210" t="s">
        <v>220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5">
      <c r="A468" s="217"/>
      <c r="B468" s="218"/>
      <c r="C468" s="262" t="s">
        <v>234</v>
      </c>
      <c r="D468" s="246"/>
      <c r="E468" s="247"/>
      <c r="F468" s="221"/>
      <c r="G468" s="221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220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5">
      <c r="A469" s="217"/>
      <c r="B469" s="218"/>
      <c r="C469" s="262" t="s">
        <v>598</v>
      </c>
      <c r="D469" s="246"/>
      <c r="E469" s="247"/>
      <c r="F469" s="221"/>
      <c r="G469" s="221"/>
      <c r="H469" s="221"/>
      <c r="I469" s="221"/>
      <c r="J469" s="221"/>
      <c r="K469" s="221"/>
      <c r="L469" s="221"/>
      <c r="M469" s="221"/>
      <c r="N469" s="220"/>
      <c r="O469" s="220"/>
      <c r="P469" s="220"/>
      <c r="Q469" s="220"/>
      <c r="R469" s="221"/>
      <c r="S469" s="221"/>
      <c r="T469" s="221"/>
      <c r="U469" s="221"/>
      <c r="V469" s="221"/>
      <c r="W469" s="221"/>
      <c r="X469" s="221"/>
      <c r="Y469" s="221"/>
      <c r="Z469" s="210"/>
      <c r="AA469" s="210"/>
      <c r="AB469" s="210"/>
      <c r="AC469" s="210"/>
      <c r="AD469" s="210"/>
      <c r="AE469" s="210"/>
      <c r="AF469" s="210"/>
      <c r="AG469" s="210" t="s">
        <v>220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5">
      <c r="A470" s="217"/>
      <c r="B470" s="218"/>
      <c r="C470" s="262" t="s">
        <v>599</v>
      </c>
      <c r="D470" s="246"/>
      <c r="E470" s="247">
        <v>18.850000000000001</v>
      </c>
      <c r="F470" s="221"/>
      <c r="G470" s="221"/>
      <c r="H470" s="221"/>
      <c r="I470" s="221"/>
      <c r="J470" s="221"/>
      <c r="K470" s="221"/>
      <c r="L470" s="221"/>
      <c r="M470" s="221"/>
      <c r="N470" s="220"/>
      <c r="O470" s="220"/>
      <c r="P470" s="220"/>
      <c r="Q470" s="220"/>
      <c r="R470" s="221"/>
      <c r="S470" s="221"/>
      <c r="T470" s="221"/>
      <c r="U470" s="221"/>
      <c r="V470" s="221"/>
      <c r="W470" s="221"/>
      <c r="X470" s="221"/>
      <c r="Y470" s="221"/>
      <c r="Z470" s="210"/>
      <c r="AA470" s="210"/>
      <c r="AB470" s="210"/>
      <c r="AC470" s="210"/>
      <c r="AD470" s="210"/>
      <c r="AE470" s="210"/>
      <c r="AF470" s="210"/>
      <c r="AG470" s="210" t="s">
        <v>220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5">
      <c r="A471" s="217"/>
      <c r="B471" s="218"/>
      <c r="C471" s="262" t="s">
        <v>600</v>
      </c>
      <c r="D471" s="246"/>
      <c r="E471" s="247">
        <v>1.26</v>
      </c>
      <c r="F471" s="221"/>
      <c r="G471" s="221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220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3" x14ac:dyDescent="0.25">
      <c r="A472" s="217"/>
      <c r="B472" s="218"/>
      <c r="C472" s="262" t="s">
        <v>234</v>
      </c>
      <c r="D472" s="246"/>
      <c r="E472" s="247"/>
      <c r="F472" s="221"/>
      <c r="G472" s="221"/>
      <c r="H472" s="221"/>
      <c r="I472" s="221"/>
      <c r="J472" s="221"/>
      <c r="K472" s="221"/>
      <c r="L472" s="221"/>
      <c r="M472" s="221"/>
      <c r="N472" s="220"/>
      <c r="O472" s="220"/>
      <c r="P472" s="220"/>
      <c r="Q472" s="220"/>
      <c r="R472" s="221"/>
      <c r="S472" s="221"/>
      <c r="T472" s="221"/>
      <c r="U472" s="221"/>
      <c r="V472" s="221"/>
      <c r="W472" s="221"/>
      <c r="X472" s="221"/>
      <c r="Y472" s="221"/>
      <c r="Z472" s="210"/>
      <c r="AA472" s="210"/>
      <c r="AB472" s="210"/>
      <c r="AC472" s="210"/>
      <c r="AD472" s="210"/>
      <c r="AE472" s="210"/>
      <c r="AF472" s="210"/>
      <c r="AG472" s="210" t="s">
        <v>220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5">
      <c r="A473" s="217"/>
      <c r="B473" s="218"/>
      <c r="C473" s="262" t="s">
        <v>601</v>
      </c>
      <c r="D473" s="246"/>
      <c r="E473" s="247"/>
      <c r="F473" s="221"/>
      <c r="G473" s="221"/>
      <c r="H473" s="221"/>
      <c r="I473" s="221"/>
      <c r="J473" s="221"/>
      <c r="K473" s="221"/>
      <c r="L473" s="221"/>
      <c r="M473" s="221"/>
      <c r="N473" s="220"/>
      <c r="O473" s="220"/>
      <c r="P473" s="220"/>
      <c r="Q473" s="220"/>
      <c r="R473" s="221"/>
      <c r="S473" s="221"/>
      <c r="T473" s="221"/>
      <c r="U473" s="221"/>
      <c r="V473" s="221"/>
      <c r="W473" s="221"/>
      <c r="X473" s="221"/>
      <c r="Y473" s="221"/>
      <c r="Z473" s="210"/>
      <c r="AA473" s="210"/>
      <c r="AB473" s="210"/>
      <c r="AC473" s="210"/>
      <c r="AD473" s="210"/>
      <c r="AE473" s="210"/>
      <c r="AF473" s="210"/>
      <c r="AG473" s="210" t="s">
        <v>220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5">
      <c r="A474" s="217"/>
      <c r="B474" s="218"/>
      <c r="C474" s="262" t="s">
        <v>602</v>
      </c>
      <c r="D474" s="246"/>
      <c r="E474" s="247">
        <v>13.42</v>
      </c>
      <c r="F474" s="221"/>
      <c r="G474" s="221"/>
      <c r="H474" s="221"/>
      <c r="I474" s="221"/>
      <c r="J474" s="221"/>
      <c r="K474" s="221"/>
      <c r="L474" s="221"/>
      <c r="M474" s="221"/>
      <c r="N474" s="220"/>
      <c r="O474" s="220"/>
      <c r="P474" s="220"/>
      <c r="Q474" s="220"/>
      <c r="R474" s="221"/>
      <c r="S474" s="221"/>
      <c r="T474" s="221"/>
      <c r="U474" s="221"/>
      <c r="V474" s="221"/>
      <c r="W474" s="221"/>
      <c r="X474" s="221"/>
      <c r="Y474" s="221"/>
      <c r="Z474" s="210"/>
      <c r="AA474" s="210"/>
      <c r="AB474" s="210"/>
      <c r="AC474" s="210"/>
      <c r="AD474" s="210"/>
      <c r="AE474" s="210"/>
      <c r="AF474" s="210"/>
      <c r="AG474" s="210" t="s">
        <v>220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5">
      <c r="A475" s="217"/>
      <c r="B475" s="218"/>
      <c r="C475" s="262" t="s">
        <v>586</v>
      </c>
      <c r="D475" s="246"/>
      <c r="E475" s="247">
        <v>0.2</v>
      </c>
      <c r="F475" s="221"/>
      <c r="G475" s="221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220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5">
      <c r="A476" s="217"/>
      <c r="B476" s="218"/>
      <c r="C476" s="262" t="s">
        <v>234</v>
      </c>
      <c r="D476" s="246"/>
      <c r="E476" s="247"/>
      <c r="F476" s="221"/>
      <c r="G476" s="221"/>
      <c r="H476" s="221"/>
      <c r="I476" s="221"/>
      <c r="J476" s="221"/>
      <c r="K476" s="221"/>
      <c r="L476" s="221"/>
      <c r="M476" s="221"/>
      <c r="N476" s="220"/>
      <c r="O476" s="220"/>
      <c r="P476" s="220"/>
      <c r="Q476" s="220"/>
      <c r="R476" s="221"/>
      <c r="S476" s="221"/>
      <c r="T476" s="221"/>
      <c r="U476" s="221"/>
      <c r="V476" s="221"/>
      <c r="W476" s="221"/>
      <c r="X476" s="221"/>
      <c r="Y476" s="221"/>
      <c r="Z476" s="210"/>
      <c r="AA476" s="210"/>
      <c r="AB476" s="210"/>
      <c r="AC476" s="210"/>
      <c r="AD476" s="210"/>
      <c r="AE476" s="210"/>
      <c r="AF476" s="210"/>
      <c r="AG476" s="210" t="s">
        <v>220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5">
      <c r="A477" s="217"/>
      <c r="B477" s="218"/>
      <c r="C477" s="262" t="s">
        <v>603</v>
      </c>
      <c r="D477" s="246"/>
      <c r="E477" s="247"/>
      <c r="F477" s="221"/>
      <c r="G477" s="221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220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5">
      <c r="A478" s="217"/>
      <c r="B478" s="218"/>
      <c r="C478" s="262" t="s">
        <v>604</v>
      </c>
      <c r="D478" s="246"/>
      <c r="E478" s="247">
        <v>15.24</v>
      </c>
      <c r="F478" s="221"/>
      <c r="G478" s="221"/>
      <c r="H478" s="221"/>
      <c r="I478" s="221"/>
      <c r="J478" s="221"/>
      <c r="K478" s="221"/>
      <c r="L478" s="221"/>
      <c r="M478" s="221"/>
      <c r="N478" s="220"/>
      <c r="O478" s="220"/>
      <c r="P478" s="220"/>
      <c r="Q478" s="220"/>
      <c r="R478" s="221"/>
      <c r="S478" s="221"/>
      <c r="T478" s="221"/>
      <c r="U478" s="221"/>
      <c r="V478" s="221"/>
      <c r="W478" s="221"/>
      <c r="X478" s="221"/>
      <c r="Y478" s="221"/>
      <c r="Z478" s="210"/>
      <c r="AA478" s="210"/>
      <c r="AB478" s="210"/>
      <c r="AC478" s="210"/>
      <c r="AD478" s="210"/>
      <c r="AE478" s="210"/>
      <c r="AF478" s="210"/>
      <c r="AG478" s="210" t="s">
        <v>220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5">
      <c r="A479" s="217"/>
      <c r="B479" s="218"/>
      <c r="C479" s="262" t="s">
        <v>591</v>
      </c>
      <c r="D479" s="246"/>
      <c r="E479" s="247">
        <v>1</v>
      </c>
      <c r="F479" s="221"/>
      <c r="G479" s="221"/>
      <c r="H479" s="221"/>
      <c r="I479" s="221"/>
      <c r="J479" s="221"/>
      <c r="K479" s="221"/>
      <c r="L479" s="221"/>
      <c r="M479" s="221"/>
      <c r="N479" s="220"/>
      <c r="O479" s="220"/>
      <c r="P479" s="220"/>
      <c r="Q479" s="220"/>
      <c r="R479" s="221"/>
      <c r="S479" s="221"/>
      <c r="T479" s="221"/>
      <c r="U479" s="221"/>
      <c r="V479" s="221"/>
      <c r="W479" s="221"/>
      <c r="X479" s="221"/>
      <c r="Y479" s="221"/>
      <c r="Z479" s="210"/>
      <c r="AA479" s="210"/>
      <c r="AB479" s="210"/>
      <c r="AC479" s="210"/>
      <c r="AD479" s="210"/>
      <c r="AE479" s="210"/>
      <c r="AF479" s="210"/>
      <c r="AG479" s="210" t="s">
        <v>220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5">
      <c r="A480" s="217"/>
      <c r="B480" s="218"/>
      <c r="C480" s="262" t="s">
        <v>234</v>
      </c>
      <c r="D480" s="246"/>
      <c r="E480" s="247"/>
      <c r="F480" s="221"/>
      <c r="G480" s="221"/>
      <c r="H480" s="221"/>
      <c r="I480" s="221"/>
      <c r="J480" s="221"/>
      <c r="K480" s="221"/>
      <c r="L480" s="221"/>
      <c r="M480" s="221"/>
      <c r="N480" s="220"/>
      <c r="O480" s="220"/>
      <c r="P480" s="220"/>
      <c r="Q480" s="220"/>
      <c r="R480" s="221"/>
      <c r="S480" s="221"/>
      <c r="T480" s="221"/>
      <c r="U480" s="221"/>
      <c r="V480" s="221"/>
      <c r="W480" s="221"/>
      <c r="X480" s="221"/>
      <c r="Y480" s="221"/>
      <c r="Z480" s="210"/>
      <c r="AA480" s="210"/>
      <c r="AB480" s="210"/>
      <c r="AC480" s="210"/>
      <c r="AD480" s="210"/>
      <c r="AE480" s="210"/>
      <c r="AF480" s="210"/>
      <c r="AG480" s="210" t="s">
        <v>220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5">
      <c r="A481" s="217"/>
      <c r="B481" s="218"/>
      <c r="C481" s="262" t="s">
        <v>605</v>
      </c>
      <c r="D481" s="246"/>
      <c r="E481" s="247"/>
      <c r="F481" s="221"/>
      <c r="G481" s="221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220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5">
      <c r="A482" s="217"/>
      <c r="B482" s="218"/>
      <c r="C482" s="262" t="s">
        <v>606</v>
      </c>
      <c r="D482" s="246"/>
      <c r="E482" s="247">
        <v>11.16</v>
      </c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220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1" x14ac:dyDescent="0.25">
      <c r="A483" s="231">
        <v>49</v>
      </c>
      <c r="B483" s="232" t="s">
        <v>607</v>
      </c>
      <c r="C483" s="241" t="s">
        <v>608</v>
      </c>
      <c r="D483" s="233" t="s">
        <v>213</v>
      </c>
      <c r="E483" s="234">
        <v>5.8368700000000002</v>
      </c>
      <c r="F483" s="235"/>
      <c r="G483" s="236">
        <f>ROUND(E483*F483,2)</f>
        <v>0</v>
      </c>
      <c r="H483" s="235"/>
      <c r="I483" s="236">
        <f>ROUND(E483*H483,2)</f>
        <v>0</v>
      </c>
      <c r="J483" s="235"/>
      <c r="K483" s="236">
        <f>ROUND(E483*J483,2)</f>
        <v>0</v>
      </c>
      <c r="L483" s="236">
        <v>21</v>
      </c>
      <c r="M483" s="236">
        <f>G483*(1+L483/100)</f>
        <v>0</v>
      </c>
      <c r="N483" s="234">
        <v>2.5249999999999999</v>
      </c>
      <c r="O483" s="234">
        <f>ROUND(E483*N483,2)</f>
        <v>14.74</v>
      </c>
      <c r="P483" s="234">
        <v>0</v>
      </c>
      <c r="Q483" s="234">
        <f>ROUND(E483*P483,2)</f>
        <v>0</v>
      </c>
      <c r="R483" s="236"/>
      <c r="S483" s="236" t="s">
        <v>533</v>
      </c>
      <c r="T483" s="237" t="s">
        <v>174</v>
      </c>
      <c r="U483" s="221">
        <v>2.58</v>
      </c>
      <c r="V483" s="221">
        <f>ROUND(E483*U483,2)</f>
        <v>15.06</v>
      </c>
      <c r="W483" s="221"/>
      <c r="X483" s="221" t="s">
        <v>215</v>
      </c>
      <c r="Y483" s="221" t="s">
        <v>176</v>
      </c>
      <c r="Z483" s="210"/>
      <c r="AA483" s="210"/>
      <c r="AB483" s="210"/>
      <c r="AC483" s="210"/>
      <c r="AD483" s="210"/>
      <c r="AE483" s="210"/>
      <c r="AF483" s="210"/>
      <c r="AG483" s="210" t="s">
        <v>216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2" x14ac:dyDescent="0.25">
      <c r="A484" s="217"/>
      <c r="B484" s="218"/>
      <c r="C484" s="242" t="s">
        <v>609</v>
      </c>
      <c r="D484" s="239"/>
      <c r="E484" s="239"/>
      <c r="F484" s="239"/>
      <c r="G484" s="239"/>
      <c r="H484" s="221"/>
      <c r="I484" s="221"/>
      <c r="J484" s="221"/>
      <c r="K484" s="221"/>
      <c r="L484" s="221"/>
      <c r="M484" s="221"/>
      <c r="N484" s="220"/>
      <c r="O484" s="220"/>
      <c r="P484" s="220"/>
      <c r="Q484" s="220"/>
      <c r="R484" s="221"/>
      <c r="S484" s="221"/>
      <c r="T484" s="221"/>
      <c r="U484" s="221"/>
      <c r="V484" s="221"/>
      <c r="W484" s="221"/>
      <c r="X484" s="221"/>
      <c r="Y484" s="221"/>
      <c r="Z484" s="210"/>
      <c r="AA484" s="210"/>
      <c r="AB484" s="210"/>
      <c r="AC484" s="210"/>
      <c r="AD484" s="210"/>
      <c r="AE484" s="210"/>
      <c r="AF484" s="210"/>
      <c r="AG484" s="210" t="s">
        <v>179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2" x14ac:dyDescent="0.25">
      <c r="A485" s="217"/>
      <c r="B485" s="218"/>
      <c r="C485" s="262" t="s">
        <v>610</v>
      </c>
      <c r="D485" s="246"/>
      <c r="E485" s="247"/>
      <c r="F485" s="221"/>
      <c r="G485" s="221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220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5">
      <c r="A486" s="217"/>
      <c r="B486" s="218"/>
      <c r="C486" s="262" t="s">
        <v>611</v>
      </c>
      <c r="D486" s="246"/>
      <c r="E486" s="247">
        <v>5.8368700000000002</v>
      </c>
      <c r="F486" s="221"/>
      <c r="G486" s="221"/>
      <c r="H486" s="221"/>
      <c r="I486" s="221"/>
      <c r="J486" s="221"/>
      <c r="K486" s="221"/>
      <c r="L486" s="221"/>
      <c r="M486" s="221"/>
      <c r="N486" s="220"/>
      <c r="O486" s="220"/>
      <c r="P486" s="220"/>
      <c r="Q486" s="220"/>
      <c r="R486" s="221"/>
      <c r="S486" s="221"/>
      <c r="T486" s="221"/>
      <c r="U486" s="221"/>
      <c r="V486" s="221"/>
      <c r="W486" s="221"/>
      <c r="X486" s="221"/>
      <c r="Y486" s="221"/>
      <c r="Z486" s="210"/>
      <c r="AA486" s="210"/>
      <c r="AB486" s="210"/>
      <c r="AC486" s="210"/>
      <c r="AD486" s="210"/>
      <c r="AE486" s="210"/>
      <c r="AF486" s="210"/>
      <c r="AG486" s="210" t="s">
        <v>220</v>
      </c>
      <c r="AH486" s="210">
        <v>5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x14ac:dyDescent="0.25">
      <c r="A487" s="224" t="s">
        <v>168</v>
      </c>
      <c r="B487" s="225" t="s">
        <v>84</v>
      </c>
      <c r="C487" s="240" t="s">
        <v>85</v>
      </c>
      <c r="D487" s="226"/>
      <c r="E487" s="227"/>
      <c r="F487" s="228"/>
      <c r="G487" s="228">
        <f>SUMIF(AG488:AG510,"&lt;&gt;NOR",G488:G510)</f>
        <v>0</v>
      </c>
      <c r="H487" s="228"/>
      <c r="I487" s="228">
        <f>SUM(I488:I510)</f>
        <v>0</v>
      </c>
      <c r="J487" s="228"/>
      <c r="K487" s="228">
        <f>SUM(K488:K510)</f>
        <v>0</v>
      </c>
      <c r="L487" s="228"/>
      <c r="M487" s="228">
        <f>SUM(M488:M510)</f>
        <v>0</v>
      </c>
      <c r="N487" s="227"/>
      <c r="O487" s="227">
        <f>SUM(O488:O510)</f>
        <v>0.58000000000000007</v>
      </c>
      <c r="P487" s="227"/>
      <c r="Q487" s="227">
        <f>SUM(Q488:Q510)</f>
        <v>0</v>
      </c>
      <c r="R487" s="228"/>
      <c r="S487" s="228"/>
      <c r="T487" s="229"/>
      <c r="U487" s="223"/>
      <c r="V487" s="223">
        <f>SUM(V488:V510)</f>
        <v>18.78</v>
      </c>
      <c r="W487" s="223"/>
      <c r="X487" s="223"/>
      <c r="Y487" s="223"/>
      <c r="AG487" t="s">
        <v>169</v>
      </c>
    </row>
    <row r="488" spans="1:60" outlineLevel="1" x14ac:dyDescent="0.25">
      <c r="A488" s="231">
        <v>50</v>
      </c>
      <c r="B488" s="232" t="s">
        <v>612</v>
      </c>
      <c r="C488" s="241" t="s">
        <v>613</v>
      </c>
      <c r="D488" s="233" t="s">
        <v>311</v>
      </c>
      <c r="E488" s="234">
        <v>1</v>
      </c>
      <c r="F488" s="235"/>
      <c r="G488" s="236">
        <f>ROUND(E488*F488,2)</f>
        <v>0</v>
      </c>
      <c r="H488" s="235"/>
      <c r="I488" s="236">
        <f>ROUND(E488*H488,2)</f>
        <v>0</v>
      </c>
      <c r="J488" s="235"/>
      <c r="K488" s="236">
        <f>ROUND(E488*J488,2)</f>
        <v>0</v>
      </c>
      <c r="L488" s="236">
        <v>21</v>
      </c>
      <c r="M488" s="236">
        <f>G488*(1+L488/100)</f>
        <v>0</v>
      </c>
      <c r="N488" s="234">
        <v>6.7510000000000001E-2</v>
      </c>
      <c r="O488" s="234">
        <f>ROUND(E488*N488,2)</f>
        <v>7.0000000000000007E-2</v>
      </c>
      <c r="P488" s="234">
        <v>0</v>
      </c>
      <c r="Q488" s="234">
        <f>ROUND(E488*P488,2)</f>
        <v>0</v>
      </c>
      <c r="R488" s="236" t="s">
        <v>253</v>
      </c>
      <c r="S488" s="236" t="s">
        <v>173</v>
      </c>
      <c r="T488" s="237" t="s">
        <v>173</v>
      </c>
      <c r="U488" s="221">
        <v>2.097</v>
      </c>
      <c r="V488" s="221">
        <f>ROUND(E488*U488,2)</f>
        <v>2.1</v>
      </c>
      <c r="W488" s="221"/>
      <c r="X488" s="221" t="s">
        <v>215</v>
      </c>
      <c r="Y488" s="221" t="s">
        <v>176</v>
      </c>
      <c r="Z488" s="210"/>
      <c r="AA488" s="210"/>
      <c r="AB488" s="210"/>
      <c r="AC488" s="210"/>
      <c r="AD488" s="210"/>
      <c r="AE488" s="210"/>
      <c r="AF488" s="210"/>
      <c r="AG488" s="210" t="s">
        <v>216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ht="21" outlineLevel="2" x14ac:dyDescent="0.25">
      <c r="A489" s="217"/>
      <c r="B489" s="218"/>
      <c r="C489" s="261" t="s">
        <v>614</v>
      </c>
      <c r="D489" s="250"/>
      <c r="E489" s="250"/>
      <c r="F489" s="250"/>
      <c r="G489" s="250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218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38" t="str">
        <f>C489</f>
        <v>lisované nebo z úhelníků s vybetonováním prahu, z pomocného pracovního lešení o výšce podlahy do 1900 mm a pro zatížení do 1,5 kPa, včetně dodávky zárubně</v>
      </c>
      <c r="BB489" s="210"/>
      <c r="BC489" s="210"/>
      <c r="BD489" s="210"/>
      <c r="BE489" s="210"/>
      <c r="BF489" s="210"/>
      <c r="BG489" s="210"/>
      <c r="BH489" s="210"/>
    </row>
    <row r="490" spans="1:60" outlineLevel="2" x14ac:dyDescent="0.25">
      <c r="A490" s="217"/>
      <c r="B490" s="218"/>
      <c r="C490" s="262" t="s">
        <v>615</v>
      </c>
      <c r="D490" s="246"/>
      <c r="E490" s="247">
        <v>1</v>
      </c>
      <c r="F490" s="221"/>
      <c r="G490" s="221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220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1" x14ac:dyDescent="0.25">
      <c r="A491" s="231">
        <v>51</v>
      </c>
      <c r="B491" s="232" t="s">
        <v>616</v>
      </c>
      <c r="C491" s="241" t="s">
        <v>617</v>
      </c>
      <c r="D491" s="233" t="s">
        <v>311</v>
      </c>
      <c r="E491" s="234">
        <v>4</v>
      </c>
      <c r="F491" s="235"/>
      <c r="G491" s="236">
        <f>ROUND(E491*F491,2)</f>
        <v>0</v>
      </c>
      <c r="H491" s="235"/>
      <c r="I491" s="236">
        <f>ROUND(E491*H491,2)</f>
        <v>0</v>
      </c>
      <c r="J491" s="235"/>
      <c r="K491" s="236">
        <f>ROUND(E491*J491,2)</f>
        <v>0</v>
      </c>
      <c r="L491" s="236">
        <v>21</v>
      </c>
      <c r="M491" s="236">
        <f>G491*(1+L491/100)</f>
        <v>0</v>
      </c>
      <c r="N491" s="234">
        <v>6.7710000000000006E-2</v>
      </c>
      <c r="O491" s="234">
        <f>ROUND(E491*N491,2)</f>
        <v>0.27</v>
      </c>
      <c r="P491" s="234">
        <v>0</v>
      </c>
      <c r="Q491" s="234">
        <f>ROUND(E491*P491,2)</f>
        <v>0</v>
      </c>
      <c r="R491" s="236" t="s">
        <v>253</v>
      </c>
      <c r="S491" s="236" t="s">
        <v>173</v>
      </c>
      <c r="T491" s="237" t="s">
        <v>173</v>
      </c>
      <c r="U491" s="221">
        <v>2.097</v>
      </c>
      <c r="V491" s="221">
        <f>ROUND(E491*U491,2)</f>
        <v>8.39</v>
      </c>
      <c r="W491" s="221"/>
      <c r="X491" s="221" t="s">
        <v>215</v>
      </c>
      <c r="Y491" s="221" t="s">
        <v>176</v>
      </c>
      <c r="Z491" s="210"/>
      <c r="AA491" s="210"/>
      <c r="AB491" s="210"/>
      <c r="AC491" s="210"/>
      <c r="AD491" s="210"/>
      <c r="AE491" s="210"/>
      <c r="AF491" s="210"/>
      <c r="AG491" s="210" t="s">
        <v>216</v>
      </c>
      <c r="AH491" s="210"/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ht="21" outlineLevel="2" x14ac:dyDescent="0.25">
      <c r="A492" s="217"/>
      <c r="B492" s="218"/>
      <c r="C492" s="261" t="s">
        <v>614</v>
      </c>
      <c r="D492" s="250"/>
      <c r="E492" s="250"/>
      <c r="F492" s="250"/>
      <c r="G492" s="250"/>
      <c r="H492" s="221"/>
      <c r="I492" s="221"/>
      <c r="J492" s="221"/>
      <c r="K492" s="221"/>
      <c r="L492" s="221"/>
      <c r="M492" s="221"/>
      <c r="N492" s="220"/>
      <c r="O492" s="220"/>
      <c r="P492" s="220"/>
      <c r="Q492" s="220"/>
      <c r="R492" s="221"/>
      <c r="S492" s="221"/>
      <c r="T492" s="221"/>
      <c r="U492" s="221"/>
      <c r="V492" s="221"/>
      <c r="W492" s="221"/>
      <c r="X492" s="221"/>
      <c r="Y492" s="221"/>
      <c r="Z492" s="210"/>
      <c r="AA492" s="210"/>
      <c r="AB492" s="210"/>
      <c r="AC492" s="210"/>
      <c r="AD492" s="210"/>
      <c r="AE492" s="210"/>
      <c r="AF492" s="210"/>
      <c r="AG492" s="210" t="s">
        <v>218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38" t="str">
        <f>C492</f>
        <v>lisované nebo z úhelníků s vybetonováním prahu, z pomocného pracovního lešení o výšce podlahy do 1900 mm a pro zatížení do 1,5 kPa, včetně dodávky zárubně</v>
      </c>
      <c r="BB492" s="210"/>
      <c r="BC492" s="210"/>
      <c r="BD492" s="210"/>
      <c r="BE492" s="210"/>
      <c r="BF492" s="210"/>
      <c r="BG492" s="210"/>
      <c r="BH492" s="210"/>
    </row>
    <row r="493" spans="1:60" outlineLevel="2" x14ac:dyDescent="0.25">
      <c r="A493" s="217"/>
      <c r="B493" s="218"/>
      <c r="C493" s="262" t="s">
        <v>618</v>
      </c>
      <c r="D493" s="246"/>
      <c r="E493" s="247">
        <v>1</v>
      </c>
      <c r="F493" s="221"/>
      <c r="G493" s="221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220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5">
      <c r="A494" s="217"/>
      <c r="B494" s="218"/>
      <c r="C494" s="262" t="s">
        <v>619</v>
      </c>
      <c r="D494" s="246"/>
      <c r="E494" s="247">
        <v>3</v>
      </c>
      <c r="F494" s="221"/>
      <c r="G494" s="221"/>
      <c r="H494" s="221"/>
      <c r="I494" s="221"/>
      <c r="J494" s="221"/>
      <c r="K494" s="221"/>
      <c r="L494" s="221"/>
      <c r="M494" s="221"/>
      <c r="N494" s="220"/>
      <c r="O494" s="220"/>
      <c r="P494" s="220"/>
      <c r="Q494" s="220"/>
      <c r="R494" s="221"/>
      <c r="S494" s="221"/>
      <c r="T494" s="221"/>
      <c r="U494" s="221"/>
      <c r="V494" s="221"/>
      <c r="W494" s="221"/>
      <c r="X494" s="221"/>
      <c r="Y494" s="221"/>
      <c r="Z494" s="210"/>
      <c r="AA494" s="210"/>
      <c r="AB494" s="210"/>
      <c r="AC494" s="210"/>
      <c r="AD494" s="210"/>
      <c r="AE494" s="210"/>
      <c r="AF494" s="210"/>
      <c r="AG494" s="210" t="s">
        <v>220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1" x14ac:dyDescent="0.25">
      <c r="A495" s="231">
        <v>52</v>
      </c>
      <c r="B495" s="232" t="s">
        <v>620</v>
      </c>
      <c r="C495" s="241" t="s">
        <v>621</v>
      </c>
      <c r="D495" s="233" t="s">
        <v>311</v>
      </c>
      <c r="E495" s="234">
        <v>2</v>
      </c>
      <c r="F495" s="235"/>
      <c r="G495" s="236">
        <f>ROUND(E495*F495,2)</f>
        <v>0</v>
      </c>
      <c r="H495" s="235"/>
      <c r="I495" s="236">
        <f>ROUND(E495*H495,2)</f>
        <v>0</v>
      </c>
      <c r="J495" s="235"/>
      <c r="K495" s="236">
        <f>ROUND(E495*J495,2)</f>
        <v>0</v>
      </c>
      <c r="L495" s="236">
        <v>21</v>
      </c>
      <c r="M495" s="236">
        <f>G495*(1+L495/100)</f>
        <v>0</v>
      </c>
      <c r="N495" s="234">
        <v>6.7909999999999998E-2</v>
      </c>
      <c r="O495" s="234">
        <f>ROUND(E495*N495,2)</f>
        <v>0.14000000000000001</v>
      </c>
      <c r="P495" s="234">
        <v>0</v>
      </c>
      <c r="Q495" s="234">
        <f>ROUND(E495*P495,2)</f>
        <v>0</v>
      </c>
      <c r="R495" s="236" t="s">
        <v>253</v>
      </c>
      <c r="S495" s="236" t="s">
        <v>173</v>
      </c>
      <c r="T495" s="237" t="s">
        <v>173</v>
      </c>
      <c r="U495" s="221">
        <v>2.097</v>
      </c>
      <c r="V495" s="221">
        <f>ROUND(E495*U495,2)</f>
        <v>4.1900000000000004</v>
      </c>
      <c r="W495" s="221"/>
      <c r="X495" s="221" t="s">
        <v>215</v>
      </c>
      <c r="Y495" s="221" t="s">
        <v>176</v>
      </c>
      <c r="Z495" s="210"/>
      <c r="AA495" s="210"/>
      <c r="AB495" s="210"/>
      <c r="AC495" s="210"/>
      <c r="AD495" s="210"/>
      <c r="AE495" s="210"/>
      <c r="AF495" s="210"/>
      <c r="AG495" s="210" t="s">
        <v>216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ht="21" outlineLevel="2" x14ac:dyDescent="0.25">
      <c r="A496" s="217"/>
      <c r="B496" s="218"/>
      <c r="C496" s="261" t="s">
        <v>614</v>
      </c>
      <c r="D496" s="250"/>
      <c r="E496" s="250"/>
      <c r="F496" s="250"/>
      <c r="G496" s="250"/>
      <c r="H496" s="221"/>
      <c r="I496" s="221"/>
      <c r="J496" s="221"/>
      <c r="K496" s="221"/>
      <c r="L496" s="221"/>
      <c r="M496" s="221"/>
      <c r="N496" s="220"/>
      <c r="O496" s="220"/>
      <c r="P496" s="220"/>
      <c r="Q496" s="220"/>
      <c r="R496" s="221"/>
      <c r="S496" s="221"/>
      <c r="T496" s="221"/>
      <c r="U496" s="221"/>
      <c r="V496" s="221"/>
      <c r="W496" s="221"/>
      <c r="X496" s="221"/>
      <c r="Y496" s="221"/>
      <c r="Z496" s="210"/>
      <c r="AA496" s="210"/>
      <c r="AB496" s="210"/>
      <c r="AC496" s="210"/>
      <c r="AD496" s="210"/>
      <c r="AE496" s="210"/>
      <c r="AF496" s="210"/>
      <c r="AG496" s="210" t="s">
        <v>218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38" t="str">
        <f>C496</f>
        <v>lisované nebo z úhelníků s vybetonováním prahu, z pomocného pracovního lešení o výšce podlahy do 1900 mm a pro zatížení do 1,5 kPa, včetně dodávky zárubně</v>
      </c>
      <c r="BB496" s="210"/>
      <c r="BC496" s="210"/>
      <c r="BD496" s="210"/>
      <c r="BE496" s="210"/>
      <c r="BF496" s="210"/>
      <c r="BG496" s="210"/>
      <c r="BH496" s="210"/>
    </row>
    <row r="497" spans="1:60" outlineLevel="2" x14ac:dyDescent="0.25">
      <c r="A497" s="217"/>
      <c r="B497" s="218"/>
      <c r="C497" s="262" t="s">
        <v>622</v>
      </c>
      <c r="D497" s="246"/>
      <c r="E497" s="247">
        <v>2</v>
      </c>
      <c r="F497" s="221"/>
      <c r="G497" s="221"/>
      <c r="H497" s="221"/>
      <c r="I497" s="221"/>
      <c r="J497" s="221"/>
      <c r="K497" s="221"/>
      <c r="L497" s="221"/>
      <c r="M497" s="221"/>
      <c r="N497" s="220"/>
      <c r="O497" s="220"/>
      <c r="P497" s="220"/>
      <c r="Q497" s="220"/>
      <c r="R497" s="221"/>
      <c r="S497" s="221"/>
      <c r="T497" s="221"/>
      <c r="U497" s="221"/>
      <c r="V497" s="221"/>
      <c r="W497" s="221"/>
      <c r="X497" s="221"/>
      <c r="Y497" s="221"/>
      <c r="Z497" s="210"/>
      <c r="AA497" s="210"/>
      <c r="AB497" s="210"/>
      <c r="AC497" s="210"/>
      <c r="AD497" s="210"/>
      <c r="AE497" s="210"/>
      <c r="AF497" s="210"/>
      <c r="AG497" s="210" t="s">
        <v>220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1" x14ac:dyDescent="0.25">
      <c r="A498" s="231">
        <v>53</v>
      </c>
      <c r="B498" s="232" t="s">
        <v>623</v>
      </c>
      <c r="C498" s="241" t="s">
        <v>624</v>
      </c>
      <c r="D498" s="233" t="s">
        <v>266</v>
      </c>
      <c r="E498" s="234">
        <v>3</v>
      </c>
      <c r="F498" s="235"/>
      <c r="G498" s="236">
        <f>ROUND(E498*F498,2)</f>
        <v>0</v>
      </c>
      <c r="H498" s="235"/>
      <c r="I498" s="236">
        <f>ROUND(E498*H498,2)</f>
        <v>0</v>
      </c>
      <c r="J498" s="235"/>
      <c r="K498" s="236">
        <f>ROUND(E498*J498,2)</f>
        <v>0</v>
      </c>
      <c r="L498" s="236">
        <v>21</v>
      </c>
      <c r="M498" s="236">
        <f>G498*(1+L498/100)</f>
        <v>0</v>
      </c>
      <c r="N498" s="234">
        <v>2.2200000000000002E-3</v>
      </c>
      <c r="O498" s="234">
        <f>ROUND(E498*N498,2)</f>
        <v>0.01</v>
      </c>
      <c r="P498" s="234">
        <v>0</v>
      </c>
      <c r="Q498" s="234">
        <f>ROUND(E498*P498,2)</f>
        <v>0</v>
      </c>
      <c r="R498" s="236" t="s">
        <v>312</v>
      </c>
      <c r="S498" s="236" t="s">
        <v>173</v>
      </c>
      <c r="T498" s="237" t="s">
        <v>173</v>
      </c>
      <c r="U498" s="221">
        <v>0.42499999999999999</v>
      </c>
      <c r="V498" s="221">
        <f>ROUND(E498*U498,2)</f>
        <v>1.28</v>
      </c>
      <c r="W498" s="221"/>
      <c r="X498" s="221" t="s">
        <v>215</v>
      </c>
      <c r="Y498" s="221" t="s">
        <v>176</v>
      </c>
      <c r="Z498" s="210"/>
      <c r="AA498" s="210"/>
      <c r="AB498" s="210"/>
      <c r="AC498" s="210"/>
      <c r="AD498" s="210"/>
      <c r="AE498" s="210"/>
      <c r="AF498" s="210"/>
      <c r="AG498" s="210" t="s">
        <v>216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2" x14ac:dyDescent="0.25">
      <c r="A499" s="217"/>
      <c r="B499" s="218"/>
      <c r="C499" s="261" t="s">
        <v>625</v>
      </c>
      <c r="D499" s="250"/>
      <c r="E499" s="250"/>
      <c r="F499" s="250"/>
      <c r="G499" s="250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218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38" t="str">
        <f>C499</f>
        <v>a poloplastických hmot na montážní pěnu, zapravení omítky pod parapetem, těsnění spáry mezi parapetem a rámem okna, dodávka silikonu.</v>
      </c>
      <c r="BB499" s="210"/>
      <c r="BC499" s="210"/>
      <c r="BD499" s="210"/>
      <c r="BE499" s="210"/>
      <c r="BF499" s="210"/>
      <c r="BG499" s="210"/>
      <c r="BH499" s="210"/>
    </row>
    <row r="500" spans="1:60" outlineLevel="2" x14ac:dyDescent="0.25">
      <c r="A500" s="217"/>
      <c r="B500" s="218"/>
      <c r="C500" s="262" t="s">
        <v>626</v>
      </c>
      <c r="D500" s="246"/>
      <c r="E500" s="247"/>
      <c r="F500" s="221"/>
      <c r="G500" s="221"/>
      <c r="H500" s="221"/>
      <c r="I500" s="221"/>
      <c r="J500" s="221"/>
      <c r="K500" s="221"/>
      <c r="L500" s="221"/>
      <c r="M500" s="221"/>
      <c r="N500" s="220"/>
      <c r="O500" s="220"/>
      <c r="P500" s="220"/>
      <c r="Q500" s="220"/>
      <c r="R500" s="221"/>
      <c r="S500" s="221"/>
      <c r="T500" s="221"/>
      <c r="U500" s="221"/>
      <c r="V500" s="221"/>
      <c r="W500" s="221"/>
      <c r="X500" s="221"/>
      <c r="Y500" s="221"/>
      <c r="Z500" s="210"/>
      <c r="AA500" s="210"/>
      <c r="AB500" s="210"/>
      <c r="AC500" s="210"/>
      <c r="AD500" s="210"/>
      <c r="AE500" s="210"/>
      <c r="AF500" s="210"/>
      <c r="AG500" s="210" t="s">
        <v>220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3" x14ac:dyDescent="0.25">
      <c r="A501" s="217"/>
      <c r="B501" s="218"/>
      <c r="C501" s="262" t="s">
        <v>627</v>
      </c>
      <c r="D501" s="246"/>
      <c r="E501" s="247">
        <v>3</v>
      </c>
      <c r="F501" s="221"/>
      <c r="G501" s="221"/>
      <c r="H501" s="221"/>
      <c r="I501" s="221"/>
      <c r="J501" s="221"/>
      <c r="K501" s="221"/>
      <c r="L501" s="221"/>
      <c r="M501" s="221"/>
      <c r="N501" s="220"/>
      <c r="O501" s="220"/>
      <c r="P501" s="220"/>
      <c r="Q501" s="220"/>
      <c r="R501" s="221"/>
      <c r="S501" s="221"/>
      <c r="T501" s="221"/>
      <c r="U501" s="221"/>
      <c r="V501" s="221"/>
      <c r="W501" s="221"/>
      <c r="X501" s="221"/>
      <c r="Y501" s="221"/>
      <c r="Z501" s="210"/>
      <c r="AA501" s="210"/>
      <c r="AB501" s="210"/>
      <c r="AC501" s="210"/>
      <c r="AD501" s="210"/>
      <c r="AE501" s="210"/>
      <c r="AF501" s="210"/>
      <c r="AG501" s="210" t="s">
        <v>220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ht="20.399999999999999" outlineLevel="1" x14ac:dyDescent="0.25">
      <c r="A502" s="231">
        <v>54</v>
      </c>
      <c r="B502" s="232" t="s">
        <v>628</v>
      </c>
      <c r="C502" s="241" t="s">
        <v>629</v>
      </c>
      <c r="D502" s="233" t="s">
        <v>266</v>
      </c>
      <c r="E502" s="234">
        <v>1.08</v>
      </c>
      <c r="F502" s="235"/>
      <c r="G502" s="236">
        <f>ROUND(E502*F502,2)</f>
        <v>0</v>
      </c>
      <c r="H502" s="235"/>
      <c r="I502" s="236">
        <f>ROUND(E502*H502,2)</f>
        <v>0</v>
      </c>
      <c r="J502" s="235"/>
      <c r="K502" s="236">
        <f>ROUND(E502*J502,2)</f>
        <v>0</v>
      </c>
      <c r="L502" s="236">
        <v>21</v>
      </c>
      <c r="M502" s="236">
        <f>G502*(1+L502/100)</f>
        <v>0</v>
      </c>
      <c r="N502" s="234">
        <v>6.1599999999999997E-3</v>
      </c>
      <c r="O502" s="234">
        <f>ROUND(E502*N502,2)</f>
        <v>0.01</v>
      </c>
      <c r="P502" s="234">
        <v>0</v>
      </c>
      <c r="Q502" s="234">
        <f>ROUND(E502*P502,2)</f>
        <v>0</v>
      </c>
      <c r="R502" s="236" t="s">
        <v>312</v>
      </c>
      <c r="S502" s="236" t="s">
        <v>173</v>
      </c>
      <c r="T502" s="237" t="s">
        <v>173</v>
      </c>
      <c r="U502" s="221">
        <v>0.42499999999999999</v>
      </c>
      <c r="V502" s="221">
        <f>ROUND(E502*U502,2)</f>
        <v>0.46</v>
      </c>
      <c r="W502" s="221"/>
      <c r="X502" s="221" t="s">
        <v>215</v>
      </c>
      <c r="Y502" s="221" t="s">
        <v>176</v>
      </c>
      <c r="Z502" s="210"/>
      <c r="AA502" s="210"/>
      <c r="AB502" s="210"/>
      <c r="AC502" s="210"/>
      <c r="AD502" s="210"/>
      <c r="AE502" s="210"/>
      <c r="AF502" s="210"/>
      <c r="AG502" s="210" t="s">
        <v>216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2" x14ac:dyDescent="0.25">
      <c r="A503" s="217"/>
      <c r="B503" s="218"/>
      <c r="C503" s="261" t="s">
        <v>625</v>
      </c>
      <c r="D503" s="250"/>
      <c r="E503" s="250"/>
      <c r="F503" s="250"/>
      <c r="G503" s="250"/>
      <c r="H503" s="221"/>
      <c r="I503" s="221"/>
      <c r="J503" s="221"/>
      <c r="K503" s="221"/>
      <c r="L503" s="221"/>
      <c r="M503" s="221"/>
      <c r="N503" s="220"/>
      <c r="O503" s="220"/>
      <c r="P503" s="220"/>
      <c r="Q503" s="220"/>
      <c r="R503" s="221"/>
      <c r="S503" s="221"/>
      <c r="T503" s="221"/>
      <c r="U503" s="221"/>
      <c r="V503" s="221"/>
      <c r="W503" s="221"/>
      <c r="X503" s="221"/>
      <c r="Y503" s="221"/>
      <c r="Z503" s="210"/>
      <c r="AA503" s="210"/>
      <c r="AB503" s="210"/>
      <c r="AC503" s="210"/>
      <c r="AD503" s="210"/>
      <c r="AE503" s="210"/>
      <c r="AF503" s="210"/>
      <c r="AG503" s="210" t="s">
        <v>218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38" t="str">
        <f>C503</f>
        <v>a poloplastických hmot na montážní pěnu, zapravení omítky pod parapetem, těsnění spáry mezi parapetem a rámem okna, dodávka silikonu.</v>
      </c>
      <c r="BB503" s="210"/>
      <c r="BC503" s="210"/>
      <c r="BD503" s="210"/>
      <c r="BE503" s="210"/>
      <c r="BF503" s="210"/>
      <c r="BG503" s="210"/>
      <c r="BH503" s="210"/>
    </row>
    <row r="504" spans="1:60" outlineLevel="2" x14ac:dyDescent="0.25">
      <c r="A504" s="217"/>
      <c r="B504" s="218"/>
      <c r="C504" s="262" t="s">
        <v>630</v>
      </c>
      <c r="D504" s="246"/>
      <c r="E504" s="247">
        <v>0.56999999999999995</v>
      </c>
      <c r="F504" s="221"/>
      <c r="G504" s="221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220</v>
      </c>
      <c r="AH504" s="210">
        <v>0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3" x14ac:dyDescent="0.25">
      <c r="A505" s="217"/>
      <c r="B505" s="218"/>
      <c r="C505" s="262" t="s">
        <v>631</v>
      </c>
      <c r="D505" s="246"/>
      <c r="E505" s="247">
        <v>0.51</v>
      </c>
      <c r="F505" s="221"/>
      <c r="G505" s="221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220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ht="20.399999999999999" outlineLevel="1" x14ac:dyDescent="0.25">
      <c r="A506" s="231">
        <v>55</v>
      </c>
      <c r="B506" s="232" t="s">
        <v>632</v>
      </c>
      <c r="C506" s="241" t="s">
        <v>633</v>
      </c>
      <c r="D506" s="233" t="s">
        <v>266</v>
      </c>
      <c r="E506" s="234">
        <v>0.62</v>
      </c>
      <c r="F506" s="235"/>
      <c r="G506" s="236">
        <f>ROUND(E506*F506,2)</f>
        <v>0</v>
      </c>
      <c r="H506" s="235"/>
      <c r="I506" s="236">
        <f>ROUND(E506*H506,2)</f>
        <v>0</v>
      </c>
      <c r="J506" s="235"/>
      <c r="K506" s="236">
        <f>ROUND(E506*J506,2)</f>
        <v>0</v>
      </c>
      <c r="L506" s="236">
        <v>21</v>
      </c>
      <c r="M506" s="236">
        <f>G506*(1+L506/100)</f>
        <v>0</v>
      </c>
      <c r="N506" s="234">
        <v>8.7600000000000004E-3</v>
      </c>
      <c r="O506" s="234">
        <f>ROUND(E506*N506,2)</f>
        <v>0.01</v>
      </c>
      <c r="P506" s="234">
        <v>0</v>
      </c>
      <c r="Q506" s="234">
        <f>ROUND(E506*P506,2)</f>
        <v>0</v>
      </c>
      <c r="R506" s="236" t="s">
        <v>312</v>
      </c>
      <c r="S506" s="236" t="s">
        <v>173</v>
      </c>
      <c r="T506" s="237" t="s">
        <v>173</v>
      </c>
      <c r="U506" s="221">
        <v>0.42499999999999999</v>
      </c>
      <c r="V506" s="221">
        <f>ROUND(E506*U506,2)</f>
        <v>0.26</v>
      </c>
      <c r="W506" s="221"/>
      <c r="X506" s="221" t="s">
        <v>215</v>
      </c>
      <c r="Y506" s="221" t="s">
        <v>176</v>
      </c>
      <c r="Z506" s="210"/>
      <c r="AA506" s="210"/>
      <c r="AB506" s="210"/>
      <c r="AC506" s="210"/>
      <c r="AD506" s="210"/>
      <c r="AE506" s="210"/>
      <c r="AF506" s="210"/>
      <c r="AG506" s="210" t="s">
        <v>216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2" x14ac:dyDescent="0.25">
      <c r="A507" s="217"/>
      <c r="B507" s="218"/>
      <c r="C507" s="261" t="s">
        <v>625</v>
      </c>
      <c r="D507" s="250"/>
      <c r="E507" s="250"/>
      <c r="F507" s="250"/>
      <c r="G507" s="250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218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38" t="str">
        <f>C507</f>
        <v>a poloplastických hmot na montážní pěnu, zapravení omítky pod parapetem, těsnění spáry mezi parapetem a rámem okna, dodávka silikonu.</v>
      </c>
      <c r="BB507" s="210"/>
      <c r="BC507" s="210"/>
      <c r="BD507" s="210"/>
      <c r="BE507" s="210"/>
      <c r="BF507" s="210"/>
      <c r="BG507" s="210"/>
      <c r="BH507" s="210"/>
    </row>
    <row r="508" spans="1:60" outlineLevel="2" x14ac:dyDescent="0.25">
      <c r="A508" s="217"/>
      <c r="B508" s="218"/>
      <c r="C508" s="262" t="s">
        <v>634</v>
      </c>
      <c r="D508" s="246"/>
      <c r="E508" s="247">
        <v>0.62</v>
      </c>
      <c r="F508" s="221"/>
      <c r="G508" s="221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220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ht="20.399999999999999" outlineLevel="1" x14ac:dyDescent="0.25">
      <c r="A509" s="231">
        <v>56</v>
      </c>
      <c r="B509" s="232" t="s">
        <v>635</v>
      </c>
      <c r="C509" s="241" t="s">
        <v>636</v>
      </c>
      <c r="D509" s="233" t="s">
        <v>311</v>
      </c>
      <c r="E509" s="234">
        <v>1</v>
      </c>
      <c r="F509" s="235"/>
      <c r="G509" s="236">
        <f>ROUND(E509*F509,2)</f>
        <v>0</v>
      </c>
      <c r="H509" s="235"/>
      <c r="I509" s="236">
        <f>ROUND(E509*H509,2)</f>
        <v>0</v>
      </c>
      <c r="J509" s="235"/>
      <c r="K509" s="236">
        <f>ROUND(E509*J509,2)</f>
        <v>0</v>
      </c>
      <c r="L509" s="236">
        <v>21</v>
      </c>
      <c r="M509" s="236">
        <f>G509*(1+L509/100)</f>
        <v>0</v>
      </c>
      <c r="N509" s="234">
        <v>6.7210000000000006E-2</v>
      </c>
      <c r="O509" s="234">
        <f>ROUND(E509*N509,2)</f>
        <v>7.0000000000000007E-2</v>
      </c>
      <c r="P509" s="234">
        <v>0</v>
      </c>
      <c r="Q509" s="234">
        <f>ROUND(E509*P509,2)</f>
        <v>0</v>
      </c>
      <c r="R509" s="236"/>
      <c r="S509" s="236" t="s">
        <v>533</v>
      </c>
      <c r="T509" s="237" t="s">
        <v>173</v>
      </c>
      <c r="U509" s="221">
        <v>2.097</v>
      </c>
      <c r="V509" s="221">
        <f>ROUND(E509*U509,2)</f>
        <v>2.1</v>
      </c>
      <c r="W509" s="221"/>
      <c r="X509" s="221" t="s">
        <v>215</v>
      </c>
      <c r="Y509" s="221" t="s">
        <v>176</v>
      </c>
      <c r="Z509" s="210"/>
      <c r="AA509" s="210"/>
      <c r="AB509" s="210"/>
      <c r="AC509" s="210"/>
      <c r="AD509" s="210"/>
      <c r="AE509" s="210"/>
      <c r="AF509" s="210"/>
      <c r="AG509" s="210" t="s">
        <v>216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2" x14ac:dyDescent="0.25">
      <c r="A510" s="217"/>
      <c r="B510" s="218"/>
      <c r="C510" s="262" t="s">
        <v>637</v>
      </c>
      <c r="D510" s="246"/>
      <c r="E510" s="247">
        <v>1</v>
      </c>
      <c r="F510" s="221"/>
      <c r="G510" s="221"/>
      <c r="H510" s="221"/>
      <c r="I510" s="221"/>
      <c r="J510" s="221"/>
      <c r="K510" s="221"/>
      <c r="L510" s="221"/>
      <c r="M510" s="221"/>
      <c r="N510" s="220"/>
      <c r="O510" s="220"/>
      <c r="P510" s="220"/>
      <c r="Q510" s="220"/>
      <c r="R510" s="221"/>
      <c r="S510" s="221"/>
      <c r="T510" s="221"/>
      <c r="U510" s="221"/>
      <c r="V510" s="221"/>
      <c r="W510" s="221"/>
      <c r="X510" s="221"/>
      <c r="Y510" s="221"/>
      <c r="Z510" s="210"/>
      <c r="AA510" s="210"/>
      <c r="AB510" s="210"/>
      <c r="AC510" s="210"/>
      <c r="AD510" s="210"/>
      <c r="AE510" s="210"/>
      <c r="AF510" s="210"/>
      <c r="AG510" s="210" t="s">
        <v>220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x14ac:dyDescent="0.25">
      <c r="A511" s="224" t="s">
        <v>168</v>
      </c>
      <c r="B511" s="225" t="s">
        <v>90</v>
      </c>
      <c r="C511" s="240" t="s">
        <v>91</v>
      </c>
      <c r="D511" s="226"/>
      <c r="E511" s="227"/>
      <c r="F511" s="228"/>
      <c r="G511" s="228">
        <f>SUMIF(AG512:AG513,"&lt;&gt;NOR",G512:G513)</f>
        <v>0</v>
      </c>
      <c r="H511" s="228"/>
      <c r="I511" s="228">
        <f>SUM(I512:I513)</f>
        <v>0</v>
      </c>
      <c r="J511" s="228"/>
      <c r="K511" s="228">
        <f>SUM(K512:K513)</f>
        <v>0</v>
      </c>
      <c r="L511" s="228"/>
      <c r="M511" s="228">
        <f>SUM(M512:M513)</f>
        <v>0</v>
      </c>
      <c r="N511" s="227"/>
      <c r="O511" s="227">
        <f>SUM(O512:O513)</f>
        <v>0.15</v>
      </c>
      <c r="P511" s="227"/>
      <c r="Q511" s="227">
        <f>SUM(Q512:Q513)</f>
        <v>0</v>
      </c>
      <c r="R511" s="228"/>
      <c r="S511" s="228"/>
      <c r="T511" s="229"/>
      <c r="U511" s="223"/>
      <c r="V511" s="223">
        <f>SUM(V512:V513)</f>
        <v>20.5</v>
      </c>
      <c r="W511" s="223"/>
      <c r="X511" s="223"/>
      <c r="Y511" s="223"/>
      <c r="AG511" t="s">
        <v>169</v>
      </c>
    </row>
    <row r="512" spans="1:60" outlineLevel="1" x14ac:dyDescent="0.25">
      <c r="A512" s="231">
        <v>57</v>
      </c>
      <c r="B512" s="232" t="s">
        <v>638</v>
      </c>
      <c r="C512" s="241" t="s">
        <v>639</v>
      </c>
      <c r="D512" s="233" t="s">
        <v>252</v>
      </c>
      <c r="E512" s="234">
        <v>97.61</v>
      </c>
      <c r="F512" s="235"/>
      <c r="G512" s="236">
        <f>ROUND(E512*F512,2)</f>
        <v>0</v>
      </c>
      <c r="H512" s="235"/>
      <c r="I512" s="236">
        <f>ROUND(E512*H512,2)</f>
        <v>0</v>
      </c>
      <c r="J512" s="235"/>
      <c r="K512" s="236">
        <f>ROUND(E512*J512,2)</f>
        <v>0</v>
      </c>
      <c r="L512" s="236">
        <v>21</v>
      </c>
      <c r="M512" s="236">
        <f>G512*(1+L512/100)</f>
        <v>0</v>
      </c>
      <c r="N512" s="234">
        <v>1.58E-3</v>
      </c>
      <c r="O512" s="234">
        <f>ROUND(E512*N512,2)</f>
        <v>0.15</v>
      </c>
      <c r="P512" s="234">
        <v>0</v>
      </c>
      <c r="Q512" s="234">
        <f>ROUND(E512*P512,2)</f>
        <v>0</v>
      </c>
      <c r="R512" s="236" t="s">
        <v>640</v>
      </c>
      <c r="S512" s="236" t="s">
        <v>173</v>
      </c>
      <c r="T512" s="237" t="s">
        <v>173</v>
      </c>
      <c r="U512" s="221">
        <v>0.21</v>
      </c>
      <c r="V512" s="221">
        <f>ROUND(E512*U512,2)</f>
        <v>20.5</v>
      </c>
      <c r="W512" s="221"/>
      <c r="X512" s="221" t="s">
        <v>215</v>
      </c>
      <c r="Y512" s="221" t="s">
        <v>176</v>
      </c>
      <c r="Z512" s="210"/>
      <c r="AA512" s="210"/>
      <c r="AB512" s="210"/>
      <c r="AC512" s="210"/>
      <c r="AD512" s="210"/>
      <c r="AE512" s="210"/>
      <c r="AF512" s="210"/>
      <c r="AG512" s="210" t="s">
        <v>216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2" x14ac:dyDescent="0.25">
      <c r="A513" s="217"/>
      <c r="B513" s="218"/>
      <c r="C513" s="262" t="s">
        <v>641</v>
      </c>
      <c r="D513" s="246"/>
      <c r="E513" s="247">
        <v>97.61</v>
      </c>
      <c r="F513" s="221"/>
      <c r="G513" s="221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220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x14ac:dyDescent="0.25">
      <c r="A514" s="224" t="s">
        <v>168</v>
      </c>
      <c r="B514" s="225" t="s">
        <v>92</v>
      </c>
      <c r="C514" s="240" t="s">
        <v>93</v>
      </c>
      <c r="D514" s="226"/>
      <c r="E514" s="227"/>
      <c r="F514" s="228"/>
      <c r="G514" s="228">
        <f>SUMIF(AG515:AG516,"&lt;&gt;NOR",G515:G516)</f>
        <v>0</v>
      </c>
      <c r="H514" s="228"/>
      <c r="I514" s="228">
        <f>SUM(I515:I516)</f>
        <v>0</v>
      </c>
      <c r="J514" s="228"/>
      <c r="K514" s="228">
        <f>SUM(K515:K516)</f>
        <v>0</v>
      </c>
      <c r="L514" s="228"/>
      <c r="M514" s="228">
        <f>SUM(M515:M516)</f>
        <v>0</v>
      </c>
      <c r="N514" s="227"/>
      <c r="O514" s="227">
        <f>SUM(O515:O516)</f>
        <v>0</v>
      </c>
      <c r="P514" s="227"/>
      <c r="Q514" s="227">
        <f>SUM(Q515:Q516)</f>
        <v>0</v>
      </c>
      <c r="R514" s="228"/>
      <c r="S514" s="228"/>
      <c r="T514" s="229"/>
      <c r="U514" s="223"/>
      <c r="V514" s="223">
        <f>SUM(V515:V516)</f>
        <v>32.090000000000003</v>
      </c>
      <c r="W514" s="223"/>
      <c r="X514" s="223"/>
      <c r="Y514" s="223"/>
      <c r="AG514" t="s">
        <v>169</v>
      </c>
    </row>
    <row r="515" spans="1:60" ht="40.799999999999997" outlineLevel="1" x14ac:dyDescent="0.25">
      <c r="A515" s="231">
        <v>58</v>
      </c>
      <c r="B515" s="232" t="s">
        <v>642</v>
      </c>
      <c r="C515" s="241" t="s">
        <v>643</v>
      </c>
      <c r="D515" s="233" t="s">
        <v>252</v>
      </c>
      <c r="E515" s="234">
        <v>103.53</v>
      </c>
      <c r="F515" s="235"/>
      <c r="G515" s="236">
        <f>ROUND(E515*F515,2)</f>
        <v>0</v>
      </c>
      <c r="H515" s="235"/>
      <c r="I515" s="236">
        <f>ROUND(E515*H515,2)</f>
        <v>0</v>
      </c>
      <c r="J515" s="235"/>
      <c r="K515" s="236">
        <f>ROUND(E515*J515,2)</f>
        <v>0</v>
      </c>
      <c r="L515" s="236">
        <v>21</v>
      </c>
      <c r="M515" s="236">
        <f>G515*(1+L515/100)</f>
        <v>0</v>
      </c>
      <c r="N515" s="234">
        <v>4.0000000000000003E-5</v>
      </c>
      <c r="O515" s="234">
        <f>ROUND(E515*N515,2)</f>
        <v>0</v>
      </c>
      <c r="P515" s="234">
        <v>0</v>
      </c>
      <c r="Q515" s="234">
        <f>ROUND(E515*P515,2)</f>
        <v>0</v>
      </c>
      <c r="R515" s="236" t="s">
        <v>312</v>
      </c>
      <c r="S515" s="236" t="s">
        <v>173</v>
      </c>
      <c r="T515" s="237" t="s">
        <v>173</v>
      </c>
      <c r="U515" s="221">
        <v>0.31</v>
      </c>
      <c r="V515" s="221">
        <f>ROUND(E515*U515,2)</f>
        <v>32.090000000000003</v>
      </c>
      <c r="W515" s="221"/>
      <c r="X515" s="221" t="s">
        <v>215</v>
      </c>
      <c r="Y515" s="221" t="s">
        <v>176</v>
      </c>
      <c r="Z515" s="210"/>
      <c r="AA515" s="210"/>
      <c r="AB515" s="210"/>
      <c r="AC515" s="210"/>
      <c r="AD515" s="210"/>
      <c r="AE515" s="210"/>
      <c r="AF515" s="210"/>
      <c r="AG515" s="210" t="s">
        <v>216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2" x14ac:dyDescent="0.25">
      <c r="A516" s="217"/>
      <c r="B516" s="218"/>
      <c r="C516" s="262" t="s">
        <v>644</v>
      </c>
      <c r="D516" s="246"/>
      <c r="E516" s="247">
        <v>103.53</v>
      </c>
      <c r="F516" s="221"/>
      <c r="G516" s="221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220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x14ac:dyDescent="0.25">
      <c r="A517" s="224" t="s">
        <v>168</v>
      </c>
      <c r="B517" s="225" t="s">
        <v>94</v>
      </c>
      <c r="C517" s="240" t="s">
        <v>95</v>
      </c>
      <c r="D517" s="226"/>
      <c r="E517" s="227"/>
      <c r="F517" s="228"/>
      <c r="G517" s="228">
        <f>SUMIF(AG518:AG624,"&lt;&gt;NOR",G518:G624)</f>
        <v>0</v>
      </c>
      <c r="H517" s="228"/>
      <c r="I517" s="228">
        <f>SUM(I518:I624)</f>
        <v>0</v>
      </c>
      <c r="J517" s="228"/>
      <c r="K517" s="228">
        <f>SUM(K518:K624)</f>
        <v>0</v>
      </c>
      <c r="L517" s="228"/>
      <c r="M517" s="228">
        <f>SUM(M518:M624)</f>
        <v>0</v>
      </c>
      <c r="N517" s="227"/>
      <c r="O517" s="227">
        <f>SUM(O518:O624)</f>
        <v>0.02</v>
      </c>
      <c r="P517" s="227"/>
      <c r="Q517" s="227">
        <f>SUM(Q518:Q624)</f>
        <v>33.82</v>
      </c>
      <c r="R517" s="228"/>
      <c r="S517" s="228"/>
      <c r="T517" s="229"/>
      <c r="U517" s="223"/>
      <c r="V517" s="223">
        <f>SUM(V518:V624)</f>
        <v>171.52</v>
      </c>
      <c r="W517" s="223"/>
      <c r="X517" s="223"/>
      <c r="Y517" s="223"/>
      <c r="AG517" t="s">
        <v>169</v>
      </c>
    </row>
    <row r="518" spans="1:60" ht="20.399999999999999" outlineLevel="1" x14ac:dyDescent="0.25">
      <c r="A518" s="231">
        <v>59</v>
      </c>
      <c r="B518" s="232" t="s">
        <v>645</v>
      </c>
      <c r="C518" s="241" t="s">
        <v>646</v>
      </c>
      <c r="D518" s="233" t="s">
        <v>213</v>
      </c>
      <c r="E518" s="234">
        <v>5.9358000000000004</v>
      </c>
      <c r="F518" s="235"/>
      <c r="G518" s="236">
        <f>ROUND(E518*F518,2)</f>
        <v>0</v>
      </c>
      <c r="H518" s="235"/>
      <c r="I518" s="236">
        <f>ROUND(E518*H518,2)</f>
        <v>0</v>
      </c>
      <c r="J518" s="235"/>
      <c r="K518" s="236">
        <f>ROUND(E518*J518,2)</f>
        <v>0</v>
      </c>
      <c r="L518" s="236">
        <v>21</v>
      </c>
      <c r="M518" s="236">
        <f>G518*(1+L518/100)</f>
        <v>0</v>
      </c>
      <c r="N518" s="234">
        <v>0</v>
      </c>
      <c r="O518" s="234">
        <f>ROUND(E518*N518,2)</f>
        <v>0</v>
      </c>
      <c r="P518" s="234">
        <v>1.6</v>
      </c>
      <c r="Q518" s="234">
        <f>ROUND(E518*P518,2)</f>
        <v>9.5</v>
      </c>
      <c r="R518" s="236" t="s">
        <v>647</v>
      </c>
      <c r="S518" s="236" t="s">
        <v>173</v>
      </c>
      <c r="T518" s="237" t="s">
        <v>173</v>
      </c>
      <c r="U518" s="221">
        <v>3.089</v>
      </c>
      <c r="V518" s="221">
        <f>ROUND(E518*U518,2)</f>
        <v>18.34</v>
      </c>
      <c r="W518" s="221"/>
      <c r="X518" s="221" t="s">
        <v>215</v>
      </c>
      <c r="Y518" s="221" t="s">
        <v>176</v>
      </c>
      <c r="Z518" s="210"/>
      <c r="AA518" s="210"/>
      <c r="AB518" s="210"/>
      <c r="AC518" s="210"/>
      <c r="AD518" s="210"/>
      <c r="AE518" s="210"/>
      <c r="AF518" s="210"/>
      <c r="AG518" s="210" t="s">
        <v>216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2" x14ac:dyDescent="0.25">
      <c r="A519" s="217"/>
      <c r="B519" s="218"/>
      <c r="C519" s="262" t="s">
        <v>648</v>
      </c>
      <c r="D519" s="246"/>
      <c r="E519" s="247">
        <v>5.8566000000000003</v>
      </c>
      <c r="F519" s="221"/>
      <c r="G519" s="221"/>
      <c r="H519" s="221"/>
      <c r="I519" s="221"/>
      <c r="J519" s="221"/>
      <c r="K519" s="221"/>
      <c r="L519" s="221"/>
      <c r="M519" s="221"/>
      <c r="N519" s="220"/>
      <c r="O519" s="220"/>
      <c r="P519" s="220"/>
      <c r="Q519" s="220"/>
      <c r="R519" s="221"/>
      <c r="S519" s="221"/>
      <c r="T519" s="221"/>
      <c r="U519" s="221"/>
      <c r="V519" s="221"/>
      <c r="W519" s="221"/>
      <c r="X519" s="221"/>
      <c r="Y519" s="221"/>
      <c r="Z519" s="210"/>
      <c r="AA519" s="210"/>
      <c r="AB519" s="210"/>
      <c r="AC519" s="210"/>
      <c r="AD519" s="210"/>
      <c r="AE519" s="210"/>
      <c r="AF519" s="210"/>
      <c r="AG519" s="210" t="s">
        <v>220</v>
      </c>
      <c r="AH519" s="210">
        <v>0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5">
      <c r="A520" s="217"/>
      <c r="B520" s="218"/>
      <c r="C520" s="262" t="s">
        <v>649</v>
      </c>
      <c r="D520" s="246"/>
      <c r="E520" s="247">
        <v>7.9200000000000007E-2</v>
      </c>
      <c r="F520" s="221"/>
      <c r="G520" s="221"/>
      <c r="H520" s="221"/>
      <c r="I520" s="221"/>
      <c r="J520" s="221"/>
      <c r="K520" s="221"/>
      <c r="L520" s="221"/>
      <c r="M520" s="221"/>
      <c r="N520" s="220"/>
      <c r="O520" s="220"/>
      <c r="P520" s="220"/>
      <c r="Q520" s="220"/>
      <c r="R520" s="221"/>
      <c r="S520" s="221"/>
      <c r="T520" s="221"/>
      <c r="U520" s="221"/>
      <c r="V520" s="221"/>
      <c r="W520" s="221"/>
      <c r="X520" s="221"/>
      <c r="Y520" s="221"/>
      <c r="Z520" s="210"/>
      <c r="AA520" s="210"/>
      <c r="AB520" s="210"/>
      <c r="AC520" s="210"/>
      <c r="AD520" s="210"/>
      <c r="AE520" s="210"/>
      <c r="AF520" s="210"/>
      <c r="AG520" s="210" t="s">
        <v>220</v>
      </c>
      <c r="AH520" s="210">
        <v>0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1" x14ac:dyDescent="0.25">
      <c r="A521" s="231">
        <v>60</v>
      </c>
      <c r="B521" s="232" t="s">
        <v>650</v>
      </c>
      <c r="C521" s="241" t="s">
        <v>651</v>
      </c>
      <c r="D521" s="233" t="s">
        <v>252</v>
      </c>
      <c r="E521" s="234">
        <v>16.329840000000001</v>
      </c>
      <c r="F521" s="235"/>
      <c r="G521" s="236">
        <f>ROUND(E521*F521,2)</f>
        <v>0</v>
      </c>
      <c r="H521" s="235"/>
      <c r="I521" s="236">
        <f>ROUND(E521*H521,2)</f>
        <v>0</v>
      </c>
      <c r="J521" s="235"/>
      <c r="K521" s="236">
        <f>ROUND(E521*J521,2)</f>
        <v>0</v>
      </c>
      <c r="L521" s="236">
        <v>21</v>
      </c>
      <c r="M521" s="236">
        <f>G521*(1+L521/100)</f>
        <v>0</v>
      </c>
      <c r="N521" s="234">
        <v>0</v>
      </c>
      <c r="O521" s="234">
        <f>ROUND(E521*N521,2)</f>
        <v>0</v>
      </c>
      <c r="P521" s="234">
        <v>0.02</v>
      </c>
      <c r="Q521" s="234">
        <f>ROUND(E521*P521,2)</f>
        <v>0.33</v>
      </c>
      <c r="R521" s="236" t="s">
        <v>647</v>
      </c>
      <c r="S521" s="236" t="s">
        <v>173</v>
      </c>
      <c r="T521" s="237" t="s">
        <v>173</v>
      </c>
      <c r="U521" s="221">
        <v>0.08</v>
      </c>
      <c r="V521" s="221">
        <f>ROUND(E521*U521,2)</f>
        <v>1.31</v>
      </c>
      <c r="W521" s="221"/>
      <c r="X521" s="221" t="s">
        <v>215</v>
      </c>
      <c r="Y521" s="221" t="s">
        <v>176</v>
      </c>
      <c r="Z521" s="210"/>
      <c r="AA521" s="210"/>
      <c r="AB521" s="210"/>
      <c r="AC521" s="210"/>
      <c r="AD521" s="210"/>
      <c r="AE521" s="210"/>
      <c r="AF521" s="210"/>
      <c r="AG521" s="210" t="s">
        <v>216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2" x14ac:dyDescent="0.25">
      <c r="A522" s="217"/>
      <c r="B522" s="218"/>
      <c r="C522" s="261" t="s">
        <v>652</v>
      </c>
      <c r="D522" s="250"/>
      <c r="E522" s="250"/>
      <c r="F522" s="250"/>
      <c r="G522" s="250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218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2" x14ac:dyDescent="0.25">
      <c r="A523" s="217"/>
      <c r="B523" s="218"/>
      <c r="C523" s="262" t="s">
        <v>653</v>
      </c>
      <c r="D523" s="246"/>
      <c r="E523" s="247">
        <v>5.89</v>
      </c>
      <c r="F523" s="221"/>
      <c r="G523" s="221"/>
      <c r="H523" s="221"/>
      <c r="I523" s="221"/>
      <c r="J523" s="221"/>
      <c r="K523" s="221"/>
      <c r="L523" s="221"/>
      <c r="M523" s="221"/>
      <c r="N523" s="220"/>
      <c r="O523" s="220"/>
      <c r="P523" s="220"/>
      <c r="Q523" s="220"/>
      <c r="R523" s="221"/>
      <c r="S523" s="221"/>
      <c r="T523" s="221"/>
      <c r="U523" s="221"/>
      <c r="V523" s="221"/>
      <c r="W523" s="221"/>
      <c r="X523" s="221"/>
      <c r="Y523" s="221"/>
      <c r="Z523" s="210"/>
      <c r="AA523" s="210"/>
      <c r="AB523" s="210"/>
      <c r="AC523" s="210"/>
      <c r="AD523" s="210"/>
      <c r="AE523" s="210"/>
      <c r="AF523" s="210"/>
      <c r="AG523" s="210" t="s">
        <v>220</v>
      </c>
      <c r="AH523" s="210">
        <v>0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5">
      <c r="A524" s="217"/>
      <c r="B524" s="218"/>
      <c r="C524" s="262" t="s">
        <v>654</v>
      </c>
      <c r="D524" s="246"/>
      <c r="E524" s="247">
        <v>1.36</v>
      </c>
      <c r="F524" s="221"/>
      <c r="G524" s="221"/>
      <c r="H524" s="221"/>
      <c r="I524" s="221"/>
      <c r="J524" s="221"/>
      <c r="K524" s="221"/>
      <c r="L524" s="221"/>
      <c r="M524" s="221"/>
      <c r="N524" s="220"/>
      <c r="O524" s="220"/>
      <c r="P524" s="220"/>
      <c r="Q524" s="220"/>
      <c r="R524" s="221"/>
      <c r="S524" s="221"/>
      <c r="T524" s="221"/>
      <c r="U524" s="221"/>
      <c r="V524" s="221"/>
      <c r="W524" s="221"/>
      <c r="X524" s="221"/>
      <c r="Y524" s="221"/>
      <c r="Z524" s="210"/>
      <c r="AA524" s="210"/>
      <c r="AB524" s="210"/>
      <c r="AC524" s="210"/>
      <c r="AD524" s="210"/>
      <c r="AE524" s="210"/>
      <c r="AF524" s="210"/>
      <c r="AG524" s="210" t="s">
        <v>220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5">
      <c r="A525" s="217"/>
      <c r="B525" s="218"/>
      <c r="C525" s="262" t="s">
        <v>655</v>
      </c>
      <c r="D525" s="246"/>
      <c r="E525" s="247">
        <v>5.6</v>
      </c>
      <c r="F525" s="221"/>
      <c r="G525" s="221"/>
      <c r="H525" s="221"/>
      <c r="I525" s="221"/>
      <c r="J525" s="221"/>
      <c r="K525" s="221"/>
      <c r="L525" s="221"/>
      <c r="M525" s="221"/>
      <c r="N525" s="220"/>
      <c r="O525" s="220"/>
      <c r="P525" s="220"/>
      <c r="Q525" s="220"/>
      <c r="R525" s="221"/>
      <c r="S525" s="221"/>
      <c r="T525" s="221"/>
      <c r="U525" s="221"/>
      <c r="V525" s="221"/>
      <c r="W525" s="221"/>
      <c r="X525" s="221"/>
      <c r="Y525" s="221"/>
      <c r="Z525" s="210"/>
      <c r="AA525" s="210"/>
      <c r="AB525" s="210"/>
      <c r="AC525" s="210"/>
      <c r="AD525" s="210"/>
      <c r="AE525" s="210"/>
      <c r="AF525" s="210"/>
      <c r="AG525" s="210" t="s">
        <v>220</v>
      </c>
      <c r="AH525" s="210">
        <v>0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3" x14ac:dyDescent="0.25">
      <c r="A526" s="217"/>
      <c r="B526" s="218"/>
      <c r="C526" s="262" t="s">
        <v>656</v>
      </c>
      <c r="D526" s="246"/>
      <c r="E526" s="247">
        <v>3.4798399999999998</v>
      </c>
      <c r="F526" s="221"/>
      <c r="G526" s="221"/>
      <c r="H526" s="221"/>
      <c r="I526" s="221"/>
      <c r="J526" s="221"/>
      <c r="K526" s="221"/>
      <c r="L526" s="221"/>
      <c r="M526" s="221"/>
      <c r="N526" s="220"/>
      <c r="O526" s="220"/>
      <c r="P526" s="220"/>
      <c r="Q526" s="220"/>
      <c r="R526" s="221"/>
      <c r="S526" s="221"/>
      <c r="T526" s="221"/>
      <c r="U526" s="221"/>
      <c r="V526" s="221"/>
      <c r="W526" s="221"/>
      <c r="X526" s="221"/>
      <c r="Y526" s="221"/>
      <c r="Z526" s="210"/>
      <c r="AA526" s="210"/>
      <c r="AB526" s="210"/>
      <c r="AC526" s="210"/>
      <c r="AD526" s="210"/>
      <c r="AE526" s="210"/>
      <c r="AF526" s="210"/>
      <c r="AG526" s="210" t="s">
        <v>220</v>
      </c>
      <c r="AH526" s="210">
        <v>0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1" x14ac:dyDescent="0.25">
      <c r="A527" s="231">
        <v>61</v>
      </c>
      <c r="B527" s="232" t="s">
        <v>657</v>
      </c>
      <c r="C527" s="241" t="s">
        <v>658</v>
      </c>
      <c r="D527" s="233" t="s">
        <v>266</v>
      </c>
      <c r="E527" s="234">
        <v>27.739840000000001</v>
      </c>
      <c r="F527" s="235"/>
      <c r="G527" s="236">
        <f>ROUND(E527*F527,2)</f>
        <v>0</v>
      </c>
      <c r="H527" s="235"/>
      <c r="I527" s="236">
        <f>ROUND(E527*H527,2)</f>
        <v>0</v>
      </c>
      <c r="J527" s="235"/>
      <c r="K527" s="236">
        <f>ROUND(E527*J527,2)</f>
        <v>0</v>
      </c>
      <c r="L527" s="236">
        <v>21</v>
      </c>
      <c r="M527" s="236">
        <f>G527*(1+L527/100)</f>
        <v>0</v>
      </c>
      <c r="N527" s="234">
        <v>0</v>
      </c>
      <c r="O527" s="234">
        <f>ROUND(E527*N527,2)</f>
        <v>0</v>
      </c>
      <c r="P527" s="234">
        <v>4.0000000000000002E-4</v>
      </c>
      <c r="Q527" s="234">
        <f>ROUND(E527*P527,2)</f>
        <v>0.01</v>
      </c>
      <c r="R527" s="236" t="s">
        <v>647</v>
      </c>
      <c r="S527" s="236" t="s">
        <v>173</v>
      </c>
      <c r="T527" s="237" t="s">
        <v>173</v>
      </c>
      <c r="U527" s="221">
        <v>7.0000000000000007E-2</v>
      </c>
      <c r="V527" s="221">
        <f>ROUND(E527*U527,2)</f>
        <v>1.94</v>
      </c>
      <c r="W527" s="221"/>
      <c r="X527" s="221" t="s">
        <v>215</v>
      </c>
      <c r="Y527" s="221" t="s">
        <v>176</v>
      </c>
      <c r="Z527" s="210"/>
      <c r="AA527" s="210"/>
      <c r="AB527" s="210"/>
      <c r="AC527" s="210"/>
      <c r="AD527" s="210"/>
      <c r="AE527" s="210"/>
      <c r="AF527" s="210"/>
      <c r="AG527" s="210" t="s">
        <v>216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2" x14ac:dyDescent="0.25">
      <c r="A528" s="217"/>
      <c r="B528" s="218"/>
      <c r="C528" s="261" t="s">
        <v>652</v>
      </c>
      <c r="D528" s="250"/>
      <c r="E528" s="250"/>
      <c r="F528" s="250"/>
      <c r="G528" s="250"/>
      <c r="H528" s="221"/>
      <c r="I528" s="221"/>
      <c r="J528" s="221"/>
      <c r="K528" s="221"/>
      <c r="L528" s="221"/>
      <c r="M528" s="221"/>
      <c r="N528" s="220"/>
      <c r="O528" s="220"/>
      <c r="P528" s="220"/>
      <c r="Q528" s="220"/>
      <c r="R528" s="221"/>
      <c r="S528" s="221"/>
      <c r="T528" s="221"/>
      <c r="U528" s="221"/>
      <c r="V528" s="221"/>
      <c r="W528" s="221"/>
      <c r="X528" s="221"/>
      <c r="Y528" s="221"/>
      <c r="Z528" s="210"/>
      <c r="AA528" s="210"/>
      <c r="AB528" s="210"/>
      <c r="AC528" s="210"/>
      <c r="AD528" s="210"/>
      <c r="AE528" s="210"/>
      <c r="AF528" s="210"/>
      <c r="AG528" s="210" t="s">
        <v>218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2" x14ac:dyDescent="0.25">
      <c r="A529" s="217"/>
      <c r="B529" s="218"/>
      <c r="C529" s="262" t="s">
        <v>659</v>
      </c>
      <c r="D529" s="246"/>
      <c r="E529" s="247">
        <v>6.24</v>
      </c>
      <c r="F529" s="221"/>
      <c r="G529" s="221"/>
      <c r="H529" s="221"/>
      <c r="I529" s="221"/>
      <c r="J529" s="221"/>
      <c r="K529" s="221"/>
      <c r="L529" s="221"/>
      <c r="M529" s="221"/>
      <c r="N529" s="220"/>
      <c r="O529" s="220"/>
      <c r="P529" s="220"/>
      <c r="Q529" s="220"/>
      <c r="R529" s="221"/>
      <c r="S529" s="221"/>
      <c r="T529" s="221"/>
      <c r="U529" s="221"/>
      <c r="V529" s="221"/>
      <c r="W529" s="221"/>
      <c r="X529" s="221"/>
      <c r="Y529" s="221"/>
      <c r="Z529" s="210"/>
      <c r="AA529" s="210"/>
      <c r="AB529" s="210"/>
      <c r="AC529" s="210"/>
      <c r="AD529" s="210"/>
      <c r="AE529" s="210"/>
      <c r="AF529" s="210"/>
      <c r="AG529" s="210" t="s">
        <v>220</v>
      </c>
      <c r="AH529" s="210">
        <v>0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3" x14ac:dyDescent="0.25">
      <c r="A530" s="217"/>
      <c r="B530" s="218"/>
      <c r="C530" s="262" t="s">
        <v>660</v>
      </c>
      <c r="D530" s="246"/>
      <c r="E530" s="247">
        <v>10.46</v>
      </c>
      <c r="F530" s="221"/>
      <c r="G530" s="221"/>
      <c r="H530" s="221"/>
      <c r="I530" s="221"/>
      <c r="J530" s="221"/>
      <c r="K530" s="221"/>
      <c r="L530" s="221"/>
      <c r="M530" s="221"/>
      <c r="N530" s="220"/>
      <c r="O530" s="220"/>
      <c r="P530" s="220"/>
      <c r="Q530" s="220"/>
      <c r="R530" s="221"/>
      <c r="S530" s="221"/>
      <c r="T530" s="221"/>
      <c r="U530" s="221"/>
      <c r="V530" s="221"/>
      <c r="W530" s="221"/>
      <c r="X530" s="221"/>
      <c r="Y530" s="221"/>
      <c r="Z530" s="210"/>
      <c r="AA530" s="210"/>
      <c r="AB530" s="210"/>
      <c r="AC530" s="210"/>
      <c r="AD530" s="210"/>
      <c r="AE530" s="210"/>
      <c r="AF530" s="210"/>
      <c r="AG530" s="210" t="s">
        <v>220</v>
      </c>
      <c r="AH530" s="210">
        <v>0</v>
      </c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3" x14ac:dyDescent="0.25">
      <c r="A531" s="217"/>
      <c r="B531" s="218"/>
      <c r="C531" s="262" t="s">
        <v>656</v>
      </c>
      <c r="D531" s="246"/>
      <c r="E531" s="247">
        <v>3.4798399999999998</v>
      </c>
      <c r="F531" s="221"/>
      <c r="G531" s="221"/>
      <c r="H531" s="221"/>
      <c r="I531" s="221"/>
      <c r="J531" s="221"/>
      <c r="K531" s="221"/>
      <c r="L531" s="221"/>
      <c r="M531" s="221"/>
      <c r="N531" s="220"/>
      <c r="O531" s="220"/>
      <c r="P531" s="220"/>
      <c r="Q531" s="220"/>
      <c r="R531" s="221"/>
      <c r="S531" s="221"/>
      <c r="T531" s="221"/>
      <c r="U531" s="221"/>
      <c r="V531" s="221"/>
      <c r="W531" s="221"/>
      <c r="X531" s="221"/>
      <c r="Y531" s="221"/>
      <c r="Z531" s="210"/>
      <c r="AA531" s="210"/>
      <c r="AB531" s="210"/>
      <c r="AC531" s="210"/>
      <c r="AD531" s="210"/>
      <c r="AE531" s="210"/>
      <c r="AF531" s="210"/>
      <c r="AG531" s="210" t="s">
        <v>220</v>
      </c>
      <c r="AH531" s="210">
        <v>0</v>
      </c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5">
      <c r="A532" s="217"/>
      <c r="B532" s="218"/>
      <c r="C532" s="262" t="s">
        <v>661</v>
      </c>
      <c r="D532" s="246"/>
      <c r="E532" s="247">
        <v>7.56</v>
      </c>
      <c r="F532" s="221"/>
      <c r="G532" s="221"/>
      <c r="H532" s="221"/>
      <c r="I532" s="221"/>
      <c r="J532" s="221"/>
      <c r="K532" s="221"/>
      <c r="L532" s="221"/>
      <c r="M532" s="221"/>
      <c r="N532" s="220"/>
      <c r="O532" s="220"/>
      <c r="P532" s="220"/>
      <c r="Q532" s="220"/>
      <c r="R532" s="221"/>
      <c r="S532" s="221"/>
      <c r="T532" s="221"/>
      <c r="U532" s="221"/>
      <c r="V532" s="221"/>
      <c r="W532" s="221"/>
      <c r="X532" s="221"/>
      <c r="Y532" s="221"/>
      <c r="Z532" s="210"/>
      <c r="AA532" s="210"/>
      <c r="AB532" s="210"/>
      <c r="AC532" s="210"/>
      <c r="AD532" s="210"/>
      <c r="AE532" s="210"/>
      <c r="AF532" s="210"/>
      <c r="AG532" s="210" t="s">
        <v>220</v>
      </c>
      <c r="AH532" s="210">
        <v>0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1" x14ac:dyDescent="0.25">
      <c r="A533" s="231">
        <v>62</v>
      </c>
      <c r="B533" s="232" t="s">
        <v>662</v>
      </c>
      <c r="C533" s="241" t="s">
        <v>663</v>
      </c>
      <c r="D533" s="233" t="s">
        <v>311</v>
      </c>
      <c r="E533" s="234">
        <v>8</v>
      </c>
      <c r="F533" s="235"/>
      <c r="G533" s="236">
        <f>ROUND(E533*F533,2)</f>
        <v>0</v>
      </c>
      <c r="H533" s="235"/>
      <c r="I533" s="236">
        <f>ROUND(E533*H533,2)</f>
        <v>0</v>
      </c>
      <c r="J533" s="235"/>
      <c r="K533" s="236">
        <f>ROUND(E533*J533,2)</f>
        <v>0</v>
      </c>
      <c r="L533" s="236">
        <v>21</v>
      </c>
      <c r="M533" s="236">
        <f>G533*(1+L533/100)</f>
        <v>0</v>
      </c>
      <c r="N533" s="234">
        <v>0</v>
      </c>
      <c r="O533" s="234">
        <f>ROUND(E533*N533,2)</f>
        <v>0</v>
      </c>
      <c r="P533" s="234">
        <v>0</v>
      </c>
      <c r="Q533" s="234">
        <f>ROUND(E533*P533,2)</f>
        <v>0</v>
      </c>
      <c r="R533" s="236" t="s">
        <v>647</v>
      </c>
      <c r="S533" s="236" t="s">
        <v>173</v>
      </c>
      <c r="T533" s="237" t="s">
        <v>173</v>
      </c>
      <c r="U533" s="221">
        <v>0.05</v>
      </c>
      <c r="V533" s="221">
        <f>ROUND(E533*U533,2)</f>
        <v>0.4</v>
      </c>
      <c r="W533" s="221"/>
      <c r="X533" s="221" t="s">
        <v>215</v>
      </c>
      <c r="Y533" s="221" t="s">
        <v>176</v>
      </c>
      <c r="Z533" s="210"/>
      <c r="AA533" s="210"/>
      <c r="AB533" s="210"/>
      <c r="AC533" s="210"/>
      <c r="AD533" s="210"/>
      <c r="AE533" s="210"/>
      <c r="AF533" s="210"/>
      <c r="AG533" s="210" t="s">
        <v>216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2" x14ac:dyDescent="0.25">
      <c r="A534" s="217"/>
      <c r="B534" s="218"/>
      <c r="C534" s="261" t="s">
        <v>664</v>
      </c>
      <c r="D534" s="250"/>
      <c r="E534" s="250"/>
      <c r="F534" s="250"/>
      <c r="G534" s="250"/>
      <c r="H534" s="221"/>
      <c r="I534" s="221"/>
      <c r="J534" s="221"/>
      <c r="K534" s="221"/>
      <c r="L534" s="221"/>
      <c r="M534" s="221"/>
      <c r="N534" s="220"/>
      <c r="O534" s="220"/>
      <c r="P534" s="220"/>
      <c r="Q534" s="220"/>
      <c r="R534" s="221"/>
      <c r="S534" s="221"/>
      <c r="T534" s="221"/>
      <c r="U534" s="221"/>
      <c r="V534" s="221"/>
      <c r="W534" s="221"/>
      <c r="X534" s="221"/>
      <c r="Y534" s="221"/>
      <c r="Z534" s="210"/>
      <c r="AA534" s="210"/>
      <c r="AB534" s="210"/>
      <c r="AC534" s="210"/>
      <c r="AD534" s="210"/>
      <c r="AE534" s="210"/>
      <c r="AF534" s="210"/>
      <c r="AG534" s="210" t="s">
        <v>218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2" x14ac:dyDescent="0.25">
      <c r="A535" s="217"/>
      <c r="B535" s="218"/>
      <c r="C535" s="262" t="s">
        <v>665</v>
      </c>
      <c r="D535" s="246"/>
      <c r="E535" s="247">
        <v>1</v>
      </c>
      <c r="F535" s="221"/>
      <c r="G535" s="221"/>
      <c r="H535" s="221"/>
      <c r="I535" s="221"/>
      <c r="J535" s="221"/>
      <c r="K535" s="221"/>
      <c r="L535" s="221"/>
      <c r="M535" s="221"/>
      <c r="N535" s="220"/>
      <c r="O535" s="220"/>
      <c r="P535" s="220"/>
      <c r="Q535" s="220"/>
      <c r="R535" s="221"/>
      <c r="S535" s="221"/>
      <c r="T535" s="221"/>
      <c r="U535" s="221"/>
      <c r="V535" s="221"/>
      <c r="W535" s="221"/>
      <c r="X535" s="221"/>
      <c r="Y535" s="221"/>
      <c r="Z535" s="210"/>
      <c r="AA535" s="210"/>
      <c r="AB535" s="210"/>
      <c r="AC535" s="210"/>
      <c r="AD535" s="210"/>
      <c r="AE535" s="210"/>
      <c r="AF535" s="210"/>
      <c r="AG535" s="210" t="s">
        <v>220</v>
      </c>
      <c r="AH535" s="210">
        <v>0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3" x14ac:dyDescent="0.25">
      <c r="A536" s="217"/>
      <c r="B536" s="218"/>
      <c r="C536" s="262" t="s">
        <v>666</v>
      </c>
      <c r="D536" s="246"/>
      <c r="E536" s="247">
        <v>1</v>
      </c>
      <c r="F536" s="221"/>
      <c r="G536" s="221"/>
      <c r="H536" s="221"/>
      <c r="I536" s="221"/>
      <c r="J536" s="221"/>
      <c r="K536" s="221"/>
      <c r="L536" s="221"/>
      <c r="M536" s="221"/>
      <c r="N536" s="220"/>
      <c r="O536" s="220"/>
      <c r="P536" s="220"/>
      <c r="Q536" s="220"/>
      <c r="R536" s="221"/>
      <c r="S536" s="221"/>
      <c r="T536" s="221"/>
      <c r="U536" s="221"/>
      <c r="V536" s="221"/>
      <c r="W536" s="221"/>
      <c r="X536" s="221"/>
      <c r="Y536" s="221"/>
      <c r="Z536" s="210"/>
      <c r="AA536" s="210"/>
      <c r="AB536" s="210"/>
      <c r="AC536" s="210"/>
      <c r="AD536" s="210"/>
      <c r="AE536" s="210"/>
      <c r="AF536" s="210"/>
      <c r="AG536" s="210" t="s">
        <v>220</v>
      </c>
      <c r="AH536" s="210">
        <v>0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3" x14ac:dyDescent="0.25">
      <c r="A537" s="217"/>
      <c r="B537" s="218"/>
      <c r="C537" s="262" t="s">
        <v>667</v>
      </c>
      <c r="D537" s="246"/>
      <c r="E537" s="247">
        <v>2</v>
      </c>
      <c r="F537" s="221"/>
      <c r="G537" s="221"/>
      <c r="H537" s="221"/>
      <c r="I537" s="221"/>
      <c r="J537" s="221"/>
      <c r="K537" s="221"/>
      <c r="L537" s="221"/>
      <c r="M537" s="221"/>
      <c r="N537" s="220"/>
      <c r="O537" s="220"/>
      <c r="P537" s="220"/>
      <c r="Q537" s="220"/>
      <c r="R537" s="221"/>
      <c r="S537" s="221"/>
      <c r="T537" s="221"/>
      <c r="U537" s="221"/>
      <c r="V537" s="221"/>
      <c r="W537" s="221"/>
      <c r="X537" s="221"/>
      <c r="Y537" s="221"/>
      <c r="Z537" s="210"/>
      <c r="AA537" s="210"/>
      <c r="AB537" s="210"/>
      <c r="AC537" s="210"/>
      <c r="AD537" s="210"/>
      <c r="AE537" s="210"/>
      <c r="AF537" s="210"/>
      <c r="AG537" s="210" t="s">
        <v>220</v>
      </c>
      <c r="AH537" s="210">
        <v>0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5">
      <c r="A538" s="217"/>
      <c r="B538" s="218"/>
      <c r="C538" s="262" t="s">
        <v>668</v>
      </c>
      <c r="D538" s="246"/>
      <c r="E538" s="247">
        <v>1</v>
      </c>
      <c r="F538" s="221"/>
      <c r="G538" s="221"/>
      <c r="H538" s="221"/>
      <c r="I538" s="221"/>
      <c r="J538" s="221"/>
      <c r="K538" s="221"/>
      <c r="L538" s="221"/>
      <c r="M538" s="221"/>
      <c r="N538" s="220"/>
      <c r="O538" s="220"/>
      <c r="P538" s="220"/>
      <c r="Q538" s="220"/>
      <c r="R538" s="221"/>
      <c r="S538" s="221"/>
      <c r="T538" s="221"/>
      <c r="U538" s="221"/>
      <c r="V538" s="221"/>
      <c r="W538" s="221"/>
      <c r="X538" s="221"/>
      <c r="Y538" s="221"/>
      <c r="Z538" s="210"/>
      <c r="AA538" s="210"/>
      <c r="AB538" s="210"/>
      <c r="AC538" s="210"/>
      <c r="AD538" s="210"/>
      <c r="AE538" s="210"/>
      <c r="AF538" s="210"/>
      <c r="AG538" s="210" t="s">
        <v>220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3" x14ac:dyDescent="0.25">
      <c r="A539" s="217"/>
      <c r="B539" s="218"/>
      <c r="C539" s="262" t="s">
        <v>669</v>
      </c>
      <c r="D539" s="246"/>
      <c r="E539" s="247">
        <v>1</v>
      </c>
      <c r="F539" s="221"/>
      <c r="G539" s="221"/>
      <c r="H539" s="221"/>
      <c r="I539" s="221"/>
      <c r="J539" s="221"/>
      <c r="K539" s="221"/>
      <c r="L539" s="221"/>
      <c r="M539" s="221"/>
      <c r="N539" s="220"/>
      <c r="O539" s="220"/>
      <c r="P539" s="220"/>
      <c r="Q539" s="220"/>
      <c r="R539" s="221"/>
      <c r="S539" s="221"/>
      <c r="T539" s="221"/>
      <c r="U539" s="221"/>
      <c r="V539" s="221"/>
      <c r="W539" s="221"/>
      <c r="X539" s="221"/>
      <c r="Y539" s="221"/>
      <c r="Z539" s="210"/>
      <c r="AA539" s="210"/>
      <c r="AB539" s="210"/>
      <c r="AC539" s="210"/>
      <c r="AD539" s="210"/>
      <c r="AE539" s="210"/>
      <c r="AF539" s="210"/>
      <c r="AG539" s="210" t="s">
        <v>220</v>
      </c>
      <c r="AH539" s="210">
        <v>0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3" x14ac:dyDescent="0.25">
      <c r="A540" s="217"/>
      <c r="B540" s="218"/>
      <c r="C540" s="262" t="s">
        <v>670</v>
      </c>
      <c r="D540" s="246"/>
      <c r="E540" s="247">
        <v>2</v>
      </c>
      <c r="F540" s="221"/>
      <c r="G540" s="221"/>
      <c r="H540" s="221"/>
      <c r="I540" s="221"/>
      <c r="J540" s="221"/>
      <c r="K540" s="221"/>
      <c r="L540" s="221"/>
      <c r="M540" s="221"/>
      <c r="N540" s="220"/>
      <c r="O540" s="220"/>
      <c r="P540" s="220"/>
      <c r="Q540" s="220"/>
      <c r="R540" s="221"/>
      <c r="S540" s="221"/>
      <c r="T540" s="221"/>
      <c r="U540" s="221"/>
      <c r="V540" s="221"/>
      <c r="W540" s="221"/>
      <c r="X540" s="221"/>
      <c r="Y540" s="221"/>
      <c r="Z540" s="210"/>
      <c r="AA540" s="210"/>
      <c r="AB540" s="210"/>
      <c r="AC540" s="210"/>
      <c r="AD540" s="210"/>
      <c r="AE540" s="210"/>
      <c r="AF540" s="210"/>
      <c r="AG540" s="210" t="s">
        <v>220</v>
      </c>
      <c r="AH540" s="210">
        <v>0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1" x14ac:dyDescent="0.25">
      <c r="A541" s="231">
        <v>63</v>
      </c>
      <c r="B541" s="232" t="s">
        <v>671</v>
      </c>
      <c r="C541" s="241" t="s">
        <v>672</v>
      </c>
      <c r="D541" s="233" t="s">
        <v>311</v>
      </c>
      <c r="E541" s="234">
        <v>2</v>
      </c>
      <c r="F541" s="235"/>
      <c r="G541" s="236">
        <f>ROUND(E541*F541,2)</f>
        <v>0</v>
      </c>
      <c r="H541" s="235"/>
      <c r="I541" s="236">
        <f>ROUND(E541*H541,2)</f>
        <v>0</v>
      </c>
      <c r="J541" s="235"/>
      <c r="K541" s="236">
        <f>ROUND(E541*J541,2)</f>
        <v>0</v>
      </c>
      <c r="L541" s="236">
        <v>21</v>
      </c>
      <c r="M541" s="236">
        <f>G541*(1+L541/100)</f>
        <v>0</v>
      </c>
      <c r="N541" s="234">
        <v>0</v>
      </c>
      <c r="O541" s="234">
        <f>ROUND(E541*N541,2)</f>
        <v>0</v>
      </c>
      <c r="P541" s="234">
        <v>0</v>
      </c>
      <c r="Q541" s="234">
        <f>ROUND(E541*P541,2)</f>
        <v>0</v>
      </c>
      <c r="R541" s="236" t="s">
        <v>647</v>
      </c>
      <c r="S541" s="236" t="s">
        <v>173</v>
      </c>
      <c r="T541" s="237" t="s">
        <v>173</v>
      </c>
      <c r="U541" s="221">
        <v>0.28000000000000003</v>
      </c>
      <c r="V541" s="221">
        <f>ROUND(E541*U541,2)</f>
        <v>0.56000000000000005</v>
      </c>
      <c r="W541" s="221"/>
      <c r="X541" s="221" t="s">
        <v>215</v>
      </c>
      <c r="Y541" s="221" t="s">
        <v>176</v>
      </c>
      <c r="Z541" s="210"/>
      <c r="AA541" s="210"/>
      <c r="AB541" s="210"/>
      <c r="AC541" s="210"/>
      <c r="AD541" s="210"/>
      <c r="AE541" s="210"/>
      <c r="AF541" s="210"/>
      <c r="AG541" s="210" t="s">
        <v>216</v>
      </c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2" x14ac:dyDescent="0.25">
      <c r="A542" s="217"/>
      <c r="B542" s="218"/>
      <c r="C542" s="261" t="s">
        <v>673</v>
      </c>
      <c r="D542" s="250"/>
      <c r="E542" s="250"/>
      <c r="F542" s="250"/>
      <c r="G542" s="250"/>
      <c r="H542" s="221"/>
      <c r="I542" s="221"/>
      <c r="J542" s="221"/>
      <c r="K542" s="221"/>
      <c r="L542" s="221"/>
      <c r="M542" s="221"/>
      <c r="N542" s="220"/>
      <c r="O542" s="220"/>
      <c r="P542" s="220"/>
      <c r="Q542" s="220"/>
      <c r="R542" s="221"/>
      <c r="S542" s="221"/>
      <c r="T542" s="221"/>
      <c r="U542" s="221"/>
      <c r="V542" s="221"/>
      <c r="W542" s="221"/>
      <c r="X542" s="221"/>
      <c r="Y542" s="221"/>
      <c r="Z542" s="210"/>
      <c r="AA542" s="210"/>
      <c r="AB542" s="210"/>
      <c r="AC542" s="210"/>
      <c r="AD542" s="210"/>
      <c r="AE542" s="210"/>
      <c r="AF542" s="210"/>
      <c r="AG542" s="210" t="s">
        <v>218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2" x14ac:dyDescent="0.25">
      <c r="A543" s="217"/>
      <c r="B543" s="218"/>
      <c r="C543" s="262" t="s">
        <v>674</v>
      </c>
      <c r="D543" s="246"/>
      <c r="E543" s="247">
        <v>2</v>
      </c>
      <c r="F543" s="221"/>
      <c r="G543" s="221"/>
      <c r="H543" s="221"/>
      <c r="I543" s="221"/>
      <c r="J543" s="221"/>
      <c r="K543" s="221"/>
      <c r="L543" s="221"/>
      <c r="M543" s="221"/>
      <c r="N543" s="220"/>
      <c r="O543" s="220"/>
      <c r="P543" s="220"/>
      <c r="Q543" s="220"/>
      <c r="R543" s="221"/>
      <c r="S543" s="221"/>
      <c r="T543" s="221"/>
      <c r="U543" s="221"/>
      <c r="V543" s="221"/>
      <c r="W543" s="221"/>
      <c r="X543" s="221"/>
      <c r="Y543" s="221"/>
      <c r="Z543" s="210"/>
      <c r="AA543" s="210"/>
      <c r="AB543" s="210"/>
      <c r="AC543" s="210"/>
      <c r="AD543" s="210"/>
      <c r="AE543" s="210"/>
      <c r="AF543" s="210"/>
      <c r="AG543" s="210" t="s">
        <v>220</v>
      </c>
      <c r="AH543" s="210">
        <v>0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ht="20.399999999999999" outlineLevel="1" x14ac:dyDescent="0.25">
      <c r="A544" s="231">
        <v>64</v>
      </c>
      <c r="B544" s="232" t="s">
        <v>675</v>
      </c>
      <c r="C544" s="241" t="s">
        <v>676</v>
      </c>
      <c r="D544" s="233" t="s">
        <v>252</v>
      </c>
      <c r="E544" s="234">
        <v>14.443</v>
      </c>
      <c r="F544" s="235"/>
      <c r="G544" s="236">
        <f>ROUND(E544*F544,2)</f>
        <v>0</v>
      </c>
      <c r="H544" s="235"/>
      <c r="I544" s="236">
        <f>ROUND(E544*H544,2)</f>
        <v>0</v>
      </c>
      <c r="J544" s="235"/>
      <c r="K544" s="236">
        <f>ROUND(E544*J544,2)</f>
        <v>0</v>
      </c>
      <c r="L544" s="236">
        <v>21</v>
      </c>
      <c r="M544" s="236">
        <f>G544*(1+L544/100)</f>
        <v>0</v>
      </c>
      <c r="N544" s="234">
        <v>1.17E-3</v>
      </c>
      <c r="O544" s="234">
        <f>ROUND(E544*N544,2)</f>
        <v>0.02</v>
      </c>
      <c r="P544" s="234">
        <v>7.5999999999999998E-2</v>
      </c>
      <c r="Q544" s="234">
        <f>ROUND(E544*P544,2)</f>
        <v>1.1000000000000001</v>
      </c>
      <c r="R544" s="236" t="s">
        <v>647</v>
      </c>
      <c r="S544" s="236" t="s">
        <v>173</v>
      </c>
      <c r="T544" s="237" t="s">
        <v>173</v>
      </c>
      <c r="U544" s="221">
        <v>0.94</v>
      </c>
      <c r="V544" s="221">
        <f>ROUND(E544*U544,2)</f>
        <v>13.58</v>
      </c>
      <c r="W544" s="221"/>
      <c r="X544" s="221" t="s">
        <v>215</v>
      </c>
      <c r="Y544" s="221" t="s">
        <v>176</v>
      </c>
      <c r="Z544" s="210"/>
      <c r="AA544" s="210"/>
      <c r="AB544" s="210"/>
      <c r="AC544" s="210"/>
      <c r="AD544" s="210"/>
      <c r="AE544" s="210"/>
      <c r="AF544" s="210"/>
      <c r="AG544" s="210" t="s">
        <v>216</v>
      </c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2" x14ac:dyDescent="0.25">
      <c r="A545" s="217"/>
      <c r="B545" s="218"/>
      <c r="C545" s="262" t="s">
        <v>677</v>
      </c>
      <c r="D545" s="246"/>
      <c r="E545" s="247">
        <v>1.8180000000000001</v>
      </c>
      <c r="F545" s="221"/>
      <c r="G545" s="221"/>
      <c r="H545" s="221"/>
      <c r="I545" s="221"/>
      <c r="J545" s="221"/>
      <c r="K545" s="221"/>
      <c r="L545" s="221"/>
      <c r="M545" s="221"/>
      <c r="N545" s="220"/>
      <c r="O545" s="220"/>
      <c r="P545" s="220"/>
      <c r="Q545" s="220"/>
      <c r="R545" s="221"/>
      <c r="S545" s="221"/>
      <c r="T545" s="221"/>
      <c r="U545" s="221"/>
      <c r="V545" s="221"/>
      <c r="W545" s="221"/>
      <c r="X545" s="221"/>
      <c r="Y545" s="221"/>
      <c r="Z545" s="210"/>
      <c r="AA545" s="210"/>
      <c r="AB545" s="210"/>
      <c r="AC545" s="210"/>
      <c r="AD545" s="210"/>
      <c r="AE545" s="210"/>
      <c r="AF545" s="210"/>
      <c r="AG545" s="210" t="s">
        <v>220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5">
      <c r="A546" s="217"/>
      <c r="B546" s="218"/>
      <c r="C546" s="262" t="s">
        <v>678</v>
      </c>
      <c r="D546" s="246"/>
      <c r="E546" s="247">
        <v>5.4539999999999997</v>
      </c>
      <c r="F546" s="221"/>
      <c r="G546" s="221"/>
      <c r="H546" s="221"/>
      <c r="I546" s="221"/>
      <c r="J546" s="221"/>
      <c r="K546" s="221"/>
      <c r="L546" s="221"/>
      <c r="M546" s="221"/>
      <c r="N546" s="220"/>
      <c r="O546" s="220"/>
      <c r="P546" s="220"/>
      <c r="Q546" s="220"/>
      <c r="R546" s="221"/>
      <c r="S546" s="221"/>
      <c r="T546" s="221"/>
      <c r="U546" s="221"/>
      <c r="V546" s="221"/>
      <c r="W546" s="221"/>
      <c r="X546" s="221"/>
      <c r="Y546" s="221"/>
      <c r="Z546" s="210"/>
      <c r="AA546" s="210"/>
      <c r="AB546" s="210"/>
      <c r="AC546" s="210"/>
      <c r="AD546" s="210"/>
      <c r="AE546" s="210"/>
      <c r="AF546" s="210"/>
      <c r="AG546" s="210" t="s">
        <v>220</v>
      </c>
      <c r="AH546" s="210">
        <v>0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3" x14ac:dyDescent="0.25">
      <c r="A547" s="217"/>
      <c r="B547" s="218"/>
      <c r="C547" s="262" t="s">
        <v>679</v>
      </c>
      <c r="D547" s="246"/>
      <c r="E547" s="247">
        <v>4.04</v>
      </c>
      <c r="F547" s="221"/>
      <c r="G547" s="221"/>
      <c r="H547" s="221"/>
      <c r="I547" s="221"/>
      <c r="J547" s="221"/>
      <c r="K547" s="221"/>
      <c r="L547" s="221"/>
      <c r="M547" s="221"/>
      <c r="N547" s="220"/>
      <c r="O547" s="220"/>
      <c r="P547" s="220"/>
      <c r="Q547" s="220"/>
      <c r="R547" s="221"/>
      <c r="S547" s="221"/>
      <c r="T547" s="221"/>
      <c r="U547" s="221"/>
      <c r="V547" s="221"/>
      <c r="W547" s="221"/>
      <c r="X547" s="221"/>
      <c r="Y547" s="221"/>
      <c r="Z547" s="210"/>
      <c r="AA547" s="210"/>
      <c r="AB547" s="210"/>
      <c r="AC547" s="210"/>
      <c r="AD547" s="210"/>
      <c r="AE547" s="210"/>
      <c r="AF547" s="210"/>
      <c r="AG547" s="210" t="s">
        <v>220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3" x14ac:dyDescent="0.25">
      <c r="A548" s="217"/>
      <c r="B548" s="218"/>
      <c r="C548" s="262" t="s">
        <v>680</v>
      </c>
      <c r="D548" s="246"/>
      <c r="E548" s="247">
        <v>1.6160000000000001</v>
      </c>
      <c r="F548" s="221"/>
      <c r="G548" s="221"/>
      <c r="H548" s="221"/>
      <c r="I548" s="221"/>
      <c r="J548" s="221"/>
      <c r="K548" s="221"/>
      <c r="L548" s="221"/>
      <c r="M548" s="221"/>
      <c r="N548" s="220"/>
      <c r="O548" s="220"/>
      <c r="P548" s="220"/>
      <c r="Q548" s="220"/>
      <c r="R548" s="221"/>
      <c r="S548" s="221"/>
      <c r="T548" s="221"/>
      <c r="U548" s="221"/>
      <c r="V548" s="221"/>
      <c r="W548" s="221"/>
      <c r="X548" s="221"/>
      <c r="Y548" s="221"/>
      <c r="Z548" s="210"/>
      <c r="AA548" s="210"/>
      <c r="AB548" s="210"/>
      <c r="AC548" s="210"/>
      <c r="AD548" s="210"/>
      <c r="AE548" s="210"/>
      <c r="AF548" s="210"/>
      <c r="AG548" s="210" t="s">
        <v>220</v>
      </c>
      <c r="AH548" s="210">
        <v>0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3" x14ac:dyDescent="0.25">
      <c r="A549" s="217"/>
      <c r="B549" s="218"/>
      <c r="C549" s="262" t="s">
        <v>681</v>
      </c>
      <c r="D549" s="246"/>
      <c r="E549" s="247">
        <v>1.5149999999999999</v>
      </c>
      <c r="F549" s="221"/>
      <c r="G549" s="221"/>
      <c r="H549" s="221"/>
      <c r="I549" s="221"/>
      <c r="J549" s="221"/>
      <c r="K549" s="221"/>
      <c r="L549" s="221"/>
      <c r="M549" s="221"/>
      <c r="N549" s="220"/>
      <c r="O549" s="220"/>
      <c r="P549" s="220"/>
      <c r="Q549" s="220"/>
      <c r="R549" s="221"/>
      <c r="S549" s="221"/>
      <c r="T549" s="221"/>
      <c r="U549" s="221"/>
      <c r="V549" s="221"/>
      <c r="W549" s="221"/>
      <c r="X549" s="221"/>
      <c r="Y549" s="221"/>
      <c r="Z549" s="210"/>
      <c r="AA549" s="210"/>
      <c r="AB549" s="210"/>
      <c r="AC549" s="210"/>
      <c r="AD549" s="210"/>
      <c r="AE549" s="210"/>
      <c r="AF549" s="210"/>
      <c r="AG549" s="210" t="s">
        <v>220</v>
      </c>
      <c r="AH549" s="210">
        <v>0</v>
      </c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ht="20.399999999999999" outlineLevel="1" x14ac:dyDescent="0.25">
      <c r="A550" s="231">
        <v>65</v>
      </c>
      <c r="B550" s="232" t="s">
        <v>682</v>
      </c>
      <c r="C550" s="241" t="s">
        <v>683</v>
      </c>
      <c r="D550" s="233" t="s">
        <v>252</v>
      </c>
      <c r="E550" s="234">
        <v>4.92</v>
      </c>
      <c r="F550" s="235"/>
      <c r="G550" s="236">
        <f>ROUND(E550*F550,2)</f>
        <v>0</v>
      </c>
      <c r="H550" s="235"/>
      <c r="I550" s="236">
        <f>ROUND(E550*H550,2)</f>
        <v>0</v>
      </c>
      <c r="J550" s="235"/>
      <c r="K550" s="236">
        <f>ROUND(E550*J550,2)</f>
        <v>0</v>
      </c>
      <c r="L550" s="236">
        <v>21</v>
      </c>
      <c r="M550" s="236">
        <f>G550*(1+L550/100)</f>
        <v>0</v>
      </c>
      <c r="N550" s="234">
        <v>8.3000000000000001E-4</v>
      </c>
      <c r="O550" s="234">
        <f>ROUND(E550*N550,2)</f>
        <v>0</v>
      </c>
      <c r="P550" s="234">
        <v>0.06</v>
      </c>
      <c r="Q550" s="234">
        <f>ROUND(E550*P550,2)</f>
        <v>0.3</v>
      </c>
      <c r="R550" s="236" t="s">
        <v>647</v>
      </c>
      <c r="S550" s="236" t="s">
        <v>173</v>
      </c>
      <c r="T550" s="237" t="s">
        <v>173</v>
      </c>
      <c r="U550" s="221">
        <v>0.55600000000000005</v>
      </c>
      <c r="V550" s="221">
        <f>ROUND(E550*U550,2)</f>
        <v>2.74</v>
      </c>
      <c r="W550" s="221"/>
      <c r="X550" s="221" t="s">
        <v>215</v>
      </c>
      <c r="Y550" s="221" t="s">
        <v>176</v>
      </c>
      <c r="Z550" s="210"/>
      <c r="AA550" s="210"/>
      <c r="AB550" s="210"/>
      <c r="AC550" s="210"/>
      <c r="AD550" s="210"/>
      <c r="AE550" s="210"/>
      <c r="AF550" s="210"/>
      <c r="AG550" s="210" t="s">
        <v>216</v>
      </c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2" x14ac:dyDescent="0.25">
      <c r="A551" s="217"/>
      <c r="B551" s="218"/>
      <c r="C551" s="262" t="s">
        <v>684</v>
      </c>
      <c r="D551" s="246"/>
      <c r="E551" s="247">
        <v>4.92</v>
      </c>
      <c r="F551" s="221"/>
      <c r="G551" s="221"/>
      <c r="H551" s="221"/>
      <c r="I551" s="221"/>
      <c r="J551" s="221"/>
      <c r="K551" s="221"/>
      <c r="L551" s="221"/>
      <c r="M551" s="221"/>
      <c r="N551" s="220"/>
      <c r="O551" s="220"/>
      <c r="P551" s="220"/>
      <c r="Q551" s="220"/>
      <c r="R551" s="221"/>
      <c r="S551" s="221"/>
      <c r="T551" s="221"/>
      <c r="U551" s="221"/>
      <c r="V551" s="221"/>
      <c r="W551" s="221"/>
      <c r="X551" s="221"/>
      <c r="Y551" s="221"/>
      <c r="Z551" s="210"/>
      <c r="AA551" s="210"/>
      <c r="AB551" s="210"/>
      <c r="AC551" s="210"/>
      <c r="AD551" s="210"/>
      <c r="AE551" s="210"/>
      <c r="AF551" s="210"/>
      <c r="AG551" s="210" t="s">
        <v>220</v>
      </c>
      <c r="AH551" s="210">
        <v>0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1" x14ac:dyDescent="0.25">
      <c r="A552" s="231">
        <v>66</v>
      </c>
      <c r="B552" s="232" t="s">
        <v>685</v>
      </c>
      <c r="C552" s="241" t="s">
        <v>686</v>
      </c>
      <c r="D552" s="233" t="s">
        <v>266</v>
      </c>
      <c r="E552" s="234">
        <v>3</v>
      </c>
      <c r="F552" s="235"/>
      <c r="G552" s="236">
        <f>ROUND(E552*F552,2)</f>
        <v>0</v>
      </c>
      <c r="H552" s="235"/>
      <c r="I552" s="236">
        <f>ROUND(E552*H552,2)</f>
        <v>0</v>
      </c>
      <c r="J552" s="235"/>
      <c r="K552" s="236">
        <f>ROUND(E552*J552,2)</f>
        <v>0</v>
      </c>
      <c r="L552" s="236">
        <v>21</v>
      </c>
      <c r="M552" s="236">
        <f>G552*(1+L552/100)</f>
        <v>0</v>
      </c>
      <c r="N552" s="234">
        <v>0</v>
      </c>
      <c r="O552" s="234">
        <f>ROUND(E552*N552,2)</f>
        <v>0</v>
      </c>
      <c r="P552" s="234">
        <v>1.383E-2</v>
      </c>
      <c r="Q552" s="234">
        <f>ROUND(E552*P552,2)</f>
        <v>0.04</v>
      </c>
      <c r="R552" s="236" t="s">
        <v>647</v>
      </c>
      <c r="S552" s="236" t="s">
        <v>173</v>
      </c>
      <c r="T552" s="237" t="s">
        <v>173</v>
      </c>
      <c r="U552" s="221">
        <v>0.12</v>
      </c>
      <c r="V552" s="221">
        <f>ROUND(E552*U552,2)</f>
        <v>0.36</v>
      </c>
      <c r="W552" s="221"/>
      <c r="X552" s="221" t="s">
        <v>215</v>
      </c>
      <c r="Y552" s="221" t="s">
        <v>176</v>
      </c>
      <c r="Z552" s="210"/>
      <c r="AA552" s="210"/>
      <c r="AB552" s="210"/>
      <c r="AC552" s="210"/>
      <c r="AD552" s="210"/>
      <c r="AE552" s="210"/>
      <c r="AF552" s="210"/>
      <c r="AG552" s="210" t="s">
        <v>216</v>
      </c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2" x14ac:dyDescent="0.25">
      <c r="A553" s="217"/>
      <c r="B553" s="218"/>
      <c r="C553" s="262" t="s">
        <v>687</v>
      </c>
      <c r="D553" s="246"/>
      <c r="E553" s="247"/>
      <c r="F553" s="221"/>
      <c r="G553" s="221"/>
      <c r="H553" s="221"/>
      <c r="I553" s="221"/>
      <c r="J553" s="221"/>
      <c r="K553" s="221"/>
      <c r="L553" s="221"/>
      <c r="M553" s="221"/>
      <c r="N553" s="220"/>
      <c r="O553" s="220"/>
      <c r="P553" s="220"/>
      <c r="Q553" s="220"/>
      <c r="R553" s="221"/>
      <c r="S553" s="221"/>
      <c r="T553" s="221"/>
      <c r="U553" s="221"/>
      <c r="V553" s="221"/>
      <c r="W553" s="221"/>
      <c r="X553" s="221"/>
      <c r="Y553" s="221"/>
      <c r="Z553" s="210"/>
      <c r="AA553" s="210"/>
      <c r="AB553" s="210"/>
      <c r="AC553" s="210"/>
      <c r="AD553" s="210"/>
      <c r="AE553" s="210"/>
      <c r="AF553" s="210"/>
      <c r="AG553" s="210" t="s">
        <v>220</v>
      </c>
      <c r="AH553" s="210">
        <v>0</v>
      </c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3" x14ac:dyDescent="0.25">
      <c r="A554" s="217"/>
      <c r="B554" s="218"/>
      <c r="C554" s="262" t="s">
        <v>627</v>
      </c>
      <c r="D554" s="246"/>
      <c r="E554" s="247">
        <v>3</v>
      </c>
      <c r="F554" s="221"/>
      <c r="G554" s="221"/>
      <c r="H554" s="221"/>
      <c r="I554" s="221"/>
      <c r="J554" s="221"/>
      <c r="K554" s="221"/>
      <c r="L554" s="221"/>
      <c r="M554" s="221"/>
      <c r="N554" s="220"/>
      <c r="O554" s="220"/>
      <c r="P554" s="220"/>
      <c r="Q554" s="220"/>
      <c r="R554" s="221"/>
      <c r="S554" s="221"/>
      <c r="T554" s="221"/>
      <c r="U554" s="221"/>
      <c r="V554" s="221"/>
      <c r="W554" s="221"/>
      <c r="X554" s="221"/>
      <c r="Y554" s="221"/>
      <c r="Z554" s="210"/>
      <c r="AA554" s="210"/>
      <c r="AB554" s="210"/>
      <c r="AC554" s="210"/>
      <c r="AD554" s="210"/>
      <c r="AE554" s="210"/>
      <c r="AF554" s="210"/>
      <c r="AG554" s="210" t="s">
        <v>220</v>
      </c>
      <c r="AH554" s="210">
        <v>0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1" x14ac:dyDescent="0.25">
      <c r="A555" s="231">
        <v>67</v>
      </c>
      <c r="B555" s="232" t="s">
        <v>688</v>
      </c>
      <c r="C555" s="241" t="s">
        <v>689</v>
      </c>
      <c r="D555" s="233" t="s">
        <v>266</v>
      </c>
      <c r="E555" s="234">
        <v>1.48</v>
      </c>
      <c r="F555" s="235"/>
      <c r="G555" s="236">
        <f>ROUND(E555*F555,2)</f>
        <v>0</v>
      </c>
      <c r="H555" s="235"/>
      <c r="I555" s="236">
        <f>ROUND(E555*H555,2)</f>
        <v>0</v>
      </c>
      <c r="J555" s="235"/>
      <c r="K555" s="236">
        <f>ROUND(E555*J555,2)</f>
        <v>0</v>
      </c>
      <c r="L555" s="236">
        <v>21</v>
      </c>
      <c r="M555" s="236">
        <f>G555*(1+L555/100)</f>
        <v>0</v>
      </c>
      <c r="N555" s="234">
        <v>1.6299999999999999E-3</v>
      </c>
      <c r="O555" s="234">
        <f>ROUND(E555*N555,2)</f>
        <v>0</v>
      </c>
      <c r="P555" s="234">
        <v>2.3900000000000001E-2</v>
      </c>
      <c r="Q555" s="234">
        <f>ROUND(E555*P555,2)</f>
        <v>0.04</v>
      </c>
      <c r="R555" s="236" t="s">
        <v>647</v>
      </c>
      <c r="S555" s="236" t="s">
        <v>173</v>
      </c>
      <c r="T555" s="237" t="s">
        <v>173</v>
      </c>
      <c r="U555" s="221">
        <v>3.5</v>
      </c>
      <c r="V555" s="221">
        <f>ROUND(E555*U555,2)</f>
        <v>5.18</v>
      </c>
      <c r="W555" s="221"/>
      <c r="X555" s="221" t="s">
        <v>215</v>
      </c>
      <c r="Y555" s="221" t="s">
        <v>176</v>
      </c>
      <c r="Z555" s="210"/>
      <c r="AA555" s="210"/>
      <c r="AB555" s="210"/>
      <c r="AC555" s="210"/>
      <c r="AD555" s="210"/>
      <c r="AE555" s="210"/>
      <c r="AF555" s="210"/>
      <c r="AG555" s="210" t="s">
        <v>216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2" x14ac:dyDescent="0.25">
      <c r="A556" s="217"/>
      <c r="B556" s="218"/>
      <c r="C556" s="262" t="s">
        <v>690</v>
      </c>
      <c r="D556" s="246"/>
      <c r="E556" s="247">
        <v>0.49</v>
      </c>
      <c r="F556" s="221"/>
      <c r="G556" s="221"/>
      <c r="H556" s="221"/>
      <c r="I556" s="221"/>
      <c r="J556" s="221"/>
      <c r="K556" s="221"/>
      <c r="L556" s="221"/>
      <c r="M556" s="221"/>
      <c r="N556" s="220"/>
      <c r="O556" s="220"/>
      <c r="P556" s="220"/>
      <c r="Q556" s="220"/>
      <c r="R556" s="221"/>
      <c r="S556" s="221"/>
      <c r="T556" s="221"/>
      <c r="U556" s="221"/>
      <c r="V556" s="221"/>
      <c r="W556" s="221"/>
      <c r="X556" s="221"/>
      <c r="Y556" s="221"/>
      <c r="Z556" s="210"/>
      <c r="AA556" s="210"/>
      <c r="AB556" s="210"/>
      <c r="AC556" s="210"/>
      <c r="AD556" s="210"/>
      <c r="AE556" s="210"/>
      <c r="AF556" s="210"/>
      <c r="AG556" s="210" t="s">
        <v>220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5">
      <c r="A557" s="217"/>
      <c r="B557" s="218"/>
      <c r="C557" s="262" t="s">
        <v>691</v>
      </c>
      <c r="D557" s="246"/>
      <c r="E557" s="247">
        <v>0.99</v>
      </c>
      <c r="F557" s="221"/>
      <c r="G557" s="221"/>
      <c r="H557" s="221"/>
      <c r="I557" s="221"/>
      <c r="J557" s="221"/>
      <c r="K557" s="221"/>
      <c r="L557" s="221"/>
      <c r="M557" s="221"/>
      <c r="N557" s="220"/>
      <c r="O557" s="220"/>
      <c r="P557" s="220"/>
      <c r="Q557" s="220"/>
      <c r="R557" s="221"/>
      <c r="S557" s="221"/>
      <c r="T557" s="221"/>
      <c r="U557" s="221"/>
      <c r="V557" s="221"/>
      <c r="W557" s="221"/>
      <c r="X557" s="221"/>
      <c r="Y557" s="221"/>
      <c r="Z557" s="210"/>
      <c r="AA557" s="210"/>
      <c r="AB557" s="210"/>
      <c r="AC557" s="210"/>
      <c r="AD557" s="210"/>
      <c r="AE557" s="210"/>
      <c r="AF557" s="210"/>
      <c r="AG557" s="210" t="s">
        <v>220</v>
      </c>
      <c r="AH557" s="210">
        <v>0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ht="20.399999999999999" outlineLevel="1" x14ac:dyDescent="0.25">
      <c r="A558" s="231">
        <v>68</v>
      </c>
      <c r="B558" s="232" t="s">
        <v>692</v>
      </c>
      <c r="C558" s="241" t="s">
        <v>693</v>
      </c>
      <c r="D558" s="233" t="s">
        <v>213</v>
      </c>
      <c r="E558" s="234">
        <v>0.46871000000000002</v>
      </c>
      <c r="F558" s="235"/>
      <c r="G558" s="236">
        <f>ROUND(E558*F558,2)</f>
        <v>0</v>
      </c>
      <c r="H558" s="235"/>
      <c r="I558" s="236">
        <f>ROUND(E558*H558,2)</f>
        <v>0</v>
      </c>
      <c r="J558" s="235"/>
      <c r="K558" s="236">
        <f>ROUND(E558*J558,2)</f>
        <v>0</v>
      </c>
      <c r="L558" s="236">
        <v>21</v>
      </c>
      <c r="M558" s="236">
        <f>G558*(1+L558/100)</f>
        <v>0</v>
      </c>
      <c r="N558" s="234">
        <v>1.82E-3</v>
      </c>
      <c r="O558" s="234">
        <f>ROUND(E558*N558,2)</f>
        <v>0</v>
      </c>
      <c r="P558" s="234">
        <v>1.8</v>
      </c>
      <c r="Q558" s="234">
        <f>ROUND(E558*P558,2)</f>
        <v>0.84</v>
      </c>
      <c r="R558" s="236" t="s">
        <v>647</v>
      </c>
      <c r="S558" s="236" t="s">
        <v>173</v>
      </c>
      <c r="T558" s="237" t="s">
        <v>173</v>
      </c>
      <c r="U558" s="221">
        <v>3.2</v>
      </c>
      <c r="V558" s="221">
        <f>ROUND(E558*U558,2)</f>
        <v>1.5</v>
      </c>
      <c r="W558" s="221"/>
      <c r="X558" s="221" t="s">
        <v>215</v>
      </c>
      <c r="Y558" s="221" t="s">
        <v>176</v>
      </c>
      <c r="Z558" s="210"/>
      <c r="AA558" s="210"/>
      <c r="AB558" s="210"/>
      <c r="AC558" s="210"/>
      <c r="AD558" s="210"/>
      <c r="AE558" s="210"/>
      <c r="AF558" s="210"/>
      <c r="AG558" s="210" t="s">
        <v>216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2" x14ac:dyDescent="0.25">
      <c r="A559" s="217"/>
      <c r="B559" s="218"/>
      <c r="C559" s="261" t="s">
        <v>694</v>
      </c>
      <c r="D559" s="250"/>
      <c r="E559" s="250"/>
      <c r="F559" s="250"/>
      <c r="G559" s="250"/>
      <c r="H559" s="221"/>
      <c r="I559" s="221"/>
      <c r="J559" s="221"/>
      <c r="K559" s="221"/>
      <c r="L559" s="221"/>
      <c r="M559" s="221"/>
      <c r="N559" s="220"/>
      <c r="O559" s="220"/>
      <c r="P559" s="220"/>
      <c r="Q559" s="220"/>
      <c r="R559" s="221"/>
      <c r="S559" s="221"/>
      <c r="T559" s="221"/>
      <c r="U559" s="221"/>
      <c r="V559" s="221"/>
      <c r="W559" s="221"/>
      <c r="X559" s="221"/>
      <c r="Y559" s="221"/>
      <c r="Z559" s="210"/>
      <c r="AA559" s="210"/>
      <c r="AB559" s="210"/>
      <c r="AC559" s="210"/>
      <c r="AD559" s="210"/>
      <c r="AE559" s="210"/>
      <c r="AF559" s="210"/>
      <c r="AG559" s="210" t="s">
        <v>218</v>
      </c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2" x14ac:dyDescent="0.25">
      <c r="A560" s="217"/>
      <c r="B560" s="218"/>
      <c r="C560" s="264" t="s">
        <v>695</v>
      </c>
      <c r="D560" s="251"/>
      <c r="E560" s="251"/>
      <c r="F560" s="251"/>
      <c r="G560" s="251"/>
      <c r="H560" s="221"/>
      <c r="I560" s="221"/>
      <c r="J560" s="221"/>
      <c r="K560" s="221"/>
      <c r="L560" s="221"/>
      <c r="M560" s="221"/>
      <c r="N560" s="220"/>
      <c r="O560" s="220"/>
      <c r="P560" s="220"/>
      <c r="Q560" s="220"/>
      <c r="R560" s="221"/>
      <c r="S560" s="221"/>
      <c r="T560" s="221"/>
      <c r="U560" s="221"/>
      <c r="V560" s="221"/>
      <c r="W560" s="221"/>
      <c r="X560" s="221"/>
      <c r="Y560" s="221"/>
      <c r="Z560" s="210"/>
      <c r="AA560" s="210"/>
      <c r="AB560" s="210"/>
      <c r="AC560" s="210"/>
      <c r="AD560" s="210"/>
      <c r="AE560" s="210"/>
      <c r="AF560" s="210"/>
      <c r="AG560" s="210" t="s">
        <v>179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2" x14ac:dyDescent="0.25">
      <c r="A561" s="217"/>
      <c r="B561" s="218"/>
      <c r="C561" s="262" t="s">
        <v>696</v>
      </c>
      <c r="D561" s="246"/>
      <c r="E561" s="247">
        <v>0.46871000000000002</v>
      </c>
      <c r="F561" s="221"/>
      <c r="G561" s="221"/>
      <c r="H561" s="221"/>
      <c r="I561" s="221"/>
      <c r="J561" s="221"/>
      <c r="K561" s="221"/>
      <c r="L561" s="221"/>
      <c r="M561" s="221"/>
      <c r="N561" s="220"/>
      <c r="O561" s="220"/>
      <c r="P561" s="220"/>
      <c r="Q561" s="220"/>
      <c r="R561" s="221"/>
      <c r="S561" s="221"/>
      <c r="T561" s="221"/>
      <c r="U561" s="221"/>
      <c r="V561" s="221"/>
      <c r="W561" s="221"/>
      <c r="X561" s="221"/>
      <c r="Y561" s="221"/>
      <c r="Z561" s="210"/>
      <c r="AA561" s="210"/>
      <c r="AB561" s="210"/>
      <c r="AC561" s="210"/>
      <c r="AD561" s="210"/>
      <c r="AE561" s="210"/>
      <c r="AF561" s="210"/>
      <c r="AG561" s="210" t="s">
        <v>220</v>
      </c>
      <c r="AH561" s="210">
        <v>0</v>
      </c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ht="20.399999999999999" outlineLevel="1" x14ac:dyDescent="0.25">
      <c r="A562" s="231">
        <v>69</v>
      </c>
      <c r="B562" s="232" t="s">
        <v>697</v>
      </c>
      <c r="C562" s="241" t="s">
        <v>698</v>
      </c>
      <c r="D562" s="233" t="s">
        <v>252</v>
      </c>
      <c r="E562" s="234">
        <v>97.6</v>
      </c>
      <c r="F562" s="235"/>
      <c r="G562" s="236">
        <f>ROUND(E562*F562,2)</f>
        <v>0</v>
      </c>
      <c r="H562" s="235"/>
      <c r="I562" s="236">
        <f>ROUND(E562*H562,2)</f>
        <v>0</v>
      </c>
      <c r="J562" s="235"/>
      <c r="K562" s="236">
        <f>ROUND(E562*J562,2)</f>
        <v>0</v>
      </c>
      <c r="L562" s="236">
        <v>21</v>
      </c>
      <c r="M562" s="236">
        <f>G562*(1+L562/100)</f>
        <v>0</v>
      </c>
      <c r="N562" s="234">
        <v>0</v>
      </c>
      <c r="O562" s="234">
        <f>ROUND(E562*N562,2)</f>
        <v>0</v>
      </c>
      <c r="P562" s="234">
        <v>0.05</v>
      </c>
      <c r="Q562" s="234">
        <f>ROUND(E562*P562,2)</f>
        <v>4.88</v>
      </c>
      <c r="R562" s="236" t="s">
        <v>647</v>
      </c>
      <c r="S562" s="236" t="s">
        <v>173</v>
      </c>
      <c r="T562" s="237" t="s">
        <v>173</v>
      </c>
      <c r="U562" s="221">
        <v>0.33</v>
      </c>
      <c r="V562" s="221">
        <f>ROUND(E562*U562,2)</f>
        <v>32.21</v>
      </c>
      <c r="W562" s="221"/>
      <c r="X562" s="221" t="s">
        <v>215</v>
      </c>
      <c r="Y562" s="221" t="s">
        <v>176</v>
      </c>
      <c r="Z562" s="210"/>
      <c r="AA562" s="210"/>
      <c r="AB562" s="210"/>
      <c r="AC562" s="210"/>
      <c r="AD562" s="210"/>
      <c r="AE562" s="210"/>
      <c r="AF562" s="210"/>
      <c r="AG562" s="210" t="s">
        <v>216</v>
      </c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2" x14ac:dyDescent="0.25">
      <c r="A563" s="217"/>
      <c r="B563" s="218"/>
      <c r="C563" s="262" t="s">
        <v>653</v>
      </c>
      <c r="D563" s="246"/>
      <c r="E563" s="247">
        <v>5.89</v>
      </c>
      <c r="F563" s="221"/>
      <c r="G563" s="221"/>
      <c r="H563" s="221"/>
      <c r="I563" s="221"/>
      <c r="J563" s="221"/>
      <c r="K563" s="221"/>
      <c r="L563" s="221"/>
      <c r="M563" s="221"/>
      <c r="N563" s="220"/>
      <c r="O563" s="220"/>
      <c r="P563" s="220"/>
      <c r="Q563" s="220"/>
      <c r="R563" s="221"/>
      <c r="S563" s="221"/>
      <c r="T563" s="221"/>
      <c r="U563" s="221"/>
      <c r="V563" s="221"/>
      <c r="W563" s="221"/>
      <c r="X563" s="221"/>
      <c r="Y563" s="221"/>
      <c r="Z563" s="210"/>
      <c r="AA563" s="210"/>
      <c r="AB563" s="210"/>
      <c r="AC563" s="210"/>
      <c r="AD563" s="210"/>
      <c r="AE563" s="210"/>
      <c r="AF563" s="210"/>
      <c r="AG563" s="210" t="s">
        <v>220</v>
      </c>
      <c r="AH563" s="210">
        <v>0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3" x14ac:dyDescent="0.25">
      <c r="A564" s="217"/>
      <c r="B564" s="218"/>
      <c r="C564" s="262" t="s">
        <v>699</v>
      </c>
      <c r="D564" s="246"/>
      <c r="E564" s="247">
        <v>5.72</v>
      </c>
      <c r="F564" s="221"/>
      <c r="G564" s="221"/>
      <c r="H564" s="221"/>
      <c r="I564" s="221"/>
      <c r="J564" s="221"/>
      <c r="K564" s="221"/>
      <c r="L564" s="221"/>
      <c r="M564" s="221"/>
      <c r="N564" s="220"/>
      <c r="O564" s="220"/>
      <c r="P564" s="220"/>
      <c r="Q564" s="220"/>
      <c r="R564" s="221"/>
      <c r="S564" s="221"/>
      <c r="T564" s="221"/>
      <c r="U564" s="221"/>
      <c r="V564" s="221"/>
      <c r="W564" s="221"/>
      <c r="X564" s="221"/>
      <c r="Y564" s="221"/>
      <c r="Z564" s="210"/>
      <c r="AA564" s="210"/>
      <c r="AB564" s="210"/>
      <c r="AC564" s="210"/>
      <c r="AD564" s="210"/>
      <c r="AE564" s="210"/>
      <c r="AF564" s="210"/>
      <c r="AG564" s="210" t="s">
        <v>220</v>
      </c>
      <c r="AH564" s="210">
        <v>0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3" x14ac:dyDescent="0.25">
      <c r="A565" s="217"/>
      <c r="B565" s="218"/>
      <c r="C565" s="262" t="s">
        <v>654</v>
      </c>
      <c r="D565" s="246"/>
      <c r="E565" s="247">
        <v>1.36</v>
      </c>
      <c r="F565" s="221"/>
      <c r="G565" s="221"/>
      <c r="H565" s="221"/>
      <c r="I565" s="221"/>
      <c r="J565" s="221"/>
      <c r="K565" s="221"/>
      <c r="L565" s="221"/>
      <c r="M565" s="221"/>
      <c r="N565" s="220"/>
      <c r="O565" s="220"/>
      <c r="P565" s="220"/>
      <c r="Q565" s="220"/>
      <c r="R565" s="221"/>
      <c r="S565" s="221"/>
      <c r="T565" s="221"/>
      <c r="U565" s="221"/>
      <c r="V565" s="221"/>
      <c r="W565" s="221"/>
      <c r="X565" s="221"/>
      <c r="Y565" s="221"/>
      <c r="Z565" s="210"/>
      <c r="AA565" s="210"/>
      <c r="AB565" s="210"/>
      <c r="AC565" s="210"/>
      <c r="AD565" s="210"/>
      <c r="AE565" s="210"/>
      <c r="AF565" s="210"/>
      <c r="AG565" s="210" t="s">
        <v>220</v>
      </c>
      <c r="AH565" s="210">
        <v>0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3" x14ac:dyDescent="0.25">
      <c r="A566" s="217"/>
      <c r="B566" s="218"/>
      <c r="C566" s="262" t="s">
        <v>700</v>
      </c>
      <c r="D566" s="246"/>
      <c r="E566" s="247">
        <v>29.17</v>
      </c>
      <c r="F566" s="221"/>
      <c r="G566" s="221"/>
      <c r="H566" s="221"/>
      <c r="I566" s="221"/>
      <c r="J566" s="221"/>
      <c r="K566" s="221"/>
      <c r="L566" s="221"/>
      <c r="M566" s="221"/>
      <c r="N566" s="220"/>
      <c r="O566" s="220"/>
      <c r="P566" s="220"/>
      <c r="Q566" s="220"/>
      <c r="R566" s="221"/>
      <c r="S566" s="221"/>
      <c r="T566" s="221"/>
      <c r="U566" s="221"/>
      <c r="V566" s="221"/>
      <c r="W566" s="221"/>
      <c r="X566" s="221"/>
      <c r="Y566" s="221"/>
      <c r="Z566" s="210"/>
      <c r="AA566" s="210"/>
      <c r="AB566" s="210"/>
      <c r="AC566" s="210"/>
      <c r="AD566" s="210"/>
      <c r="AE566" s="210"/>
      <c r="AF566" s="210"/>
      <c r="AG566" s="210" t="s">
        <v>220</v>
      </c>
      <c r="AH566" s="210">
        <v>0</v>
      </c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3" x14ac:dyDescent="0.25">
      <c r="A567" s="217"/>
      <c r="B567" s="218"/>
      <c r="C567" s="262" t="s">
        <v>701</v>
      </c>
      <c r="D567" s="246"/>
      <c r="E567" s="247">
        <v>5.0599999999999996</v>
      </c>
      <c r="F567" s="221"/>
      <c r="G567" s="221"/>
      <c r="H567" s="221"/>
      <c r="I567" s="221"/>
      <c r="J567" s="221"/>
      <c r="K567" s="221"/>
      <c r="L567" s="221"/>
      <c r="M567" s="221"/>
      <c r="N567" s="220"/>
      <c r="O567" s="220"/>
      <c r="P567" s="220"/>
      <c r="Q567" s="220"/>
      <c r="R567" s="221"/>
      <c r="S567" s="221"/>
      <c r="T567" s="221"/>
      <c r="U567" s="221"/>
      <c r="V567" s="221"/>
      <c r="W567" s="221"/>
      <c r="X567" s="221"/>
      <c r="Y567" s="221"/>
      <c r="Z567" s="210"/>
      <c r="AA567" s="210"/>
      <c r="AB567" s="210"/>
      <c r="AC567" s="210"/>
      <c r="AD567" s="210"/>
      <c r="AE567" s="210"/>
      <c r="AF567" s="210"/>
      <c r="AG567" s="210" t="s">
        <v>220</v>
      </c>
      <c r="AH567" s="210">
        <v>0</v>
      </c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3" x14ac:dyDescent="0.25">
      <c r="A568" s="217"/>
      <c r="B568" s="218"/>
      <c r="C568" s="262" t="s">
        <v>702</v>
      </c>
      <c r="D568" s="246"/>
      <c r="E568" s="247">
        <v>18.23</v>
      </c>
      <c r="F568" s="221"/>
      <c r="G568" s="221"/>
      <c r="H568" s="221"/>
      <c r="I568" s="221"/>
      <c r="J568" s="221"/>
      <c r="K568" s="221"/>
      <c r="L568" s="221"/>
      <c r="M568" s="221"/>
      <c r="N568" s="220"/>
      <c r="O568" s="220"/>
      <c r="P568" s="220"/>
      <c r="Q568" s="220"/>
      <c r="R568" s="221"/>
      <c r="S568" s="221"/>
      <c r="T568" s="221"/>
      <c r="U568" s="221"/>
      <c r="V568" s="221"/>
      <c r="W568" s="221"/>
      <c r="X568" s="221"/>
      <c r="Y568" s="221"/>
      <c r="Z568" s="210"/>
      <c r="AA568" s="210"/>
      <c r="AB568" s="210"/>
      <c r="AC568" s="210"/>
      <c r="AD568" s="210"/>
      <c r="AE568" s="210"/>
      <c r="AF568" s="210"/>
      <c r="AG568" s="210" t="s">
        <v>220</v>
      </c>
      <c r="AH568" s="210">
        <v>0</v>
      </c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3" x14ac:dyDescent="0.25">
      <c r="A569" s="217"/>
      <c r="B569" s="218"/>
      <c r="C569" s="262" t="s">
        <v>703</v>
      </c>
      <c r="D569" s="246"/>
      <c r="E569" s="247">
        <v>11.14</v>
      </c>
      <c r="F569" s="221"/>
      <c r="G569" s="221"/>
      <c r="H569" s="221"/>
      <c r="I569" s="221"/>
      <c r="J569" s="221"/>
      <c r="K569" s="221"/>
      <c r="L569" s="221"/>
      <c r="M569" s="221"/>
      <c r="N569" s="220"/>
      <c r="O569" s="220"/>
      <c r="P569" s="220"/>
      <c r="Q569" s="220"/>
      <c r="R569" s="221"/>
      <c r="S569" s="221"/>
      <c r="T569" s="221"/>
      <c r="U569" s="221"/>
      <c r="V569" s="221"/>
      <c r="W569" s="221"/>
      <c r="X569" s="221"/>
      <c r="Y569" s="221"/>
      <c r="Z569" s="210"/>
      <c r="AA569" s="210"/>
      <c r="AB569" s="210"/>
      <c r="AC569" s="210"/>
      <c r="AD569" s="210"/>
      <c r="AE569" s="210"/>
      <c r="AF569" s="210"/>
      <c r="AG569" s="210" t="s">
        <v>220</v>
      </c>
      <c r="AH569" s="210">
        <v>0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5">
      <c r="A570" s="217"/>
      <c r="B570" s="218"/>
      <c r="C570" s="262" t="s">
        <v>704</v>
      </c>
      <c r="D570" s="246"/>
      <c r="E570" s="247">
        <v>14.25</v>
      </c>
      <c r="F570" s="221"/>
      <c r="G570" s="221"/>
      <c r="H570" s="221"/>
      <c r="I570" s="221"/>
      <c r="J570" s="221"/>
      <c r="K570" s="221"/>
      <c r="L570" s="221"/>
      <c r="M570" s="221"/>
      <c r="N570" s="220"/>
      <c r="O570" s="220"/>
      <c r="P570" s="220"/>
      <c r="Q570" s="220"/>
      <c r="R570" s="221"/>
      <c r="S570" s="221"/>
      <c r="T570" s="221"/>
      <c r="U570" s="221"/>
      <c r="V570" s="221"/>
      <c r="W570" s="221"/>
      <c r="X570" s="221"/>
      <c r="Y570" s="221"/>
      <c r="Z570" s="210"/>
      <c r="AA570" s="210"/>
      <c r="AB570" s="210"/>
      <c r="AC570" s="210"/>
      <c r="AD570" s="210"/>
      <c r="AE570" s="210"/>
      <c r="AF570" s="210"/>
      <c r="AG570" s="210" t="s">
        <v>220</v>
      </c>
      <c r="AH570" s="210">
        <v>0</v>
      </c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3" x14ac:dyDescent="0.25">
      <c r="A571" s="217"/>
      <c r="B571" s="218"/>
      <c r="C571" s="262" t="s">
        <v>705</v>
      </c>
      <c r="D571" s="246"/>
      <c r="E571" s="247">
        <v>6.78</v>
      </c>
      <c r="F571" s="221"/>
      <c r="G571" s="221"/>
      <c r="H571" s="221"/>
      <c r="I571" s="221"/>
      <c r="J571" s="221"/>
      <c r="K571" s="221"/>
      <c r="L571" s="221"/>
      <c r="M571" s="221"/>
      <c r="N571" s="220"/>
      <c r="O571" s="220"/>
      <c r="P571" s="220"/>
      <c r="Q571" s="220"/>
      <c r="R571" s="221"/>
      <c r="S571" s="221"/>
      <c r="T571" s="221"/>
      <c r="U571" s="221"/>
      <c r="V571" s="221"/>
      <c r="W571" s="221"/>
      <c r="X571" s="221"/>
      <c r="Y571" s="221"/>
      <c r="Z571" s="210"/>
      <c r="AA571" s="210"/>
      <c r="AB571" s="210"/>
      <c r="AC571" s="210"/>
      <c r="AD571" s="210"/>
      <c r="AE571" s="210"/>
      <c r="AF571" s="210"/>
      <c r="AG571" s="210" t="s">
        <v>220</v>
      </c>
      <c r="AH571" s="210">
        <v>0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ht="20.399999999999999" outlineLevel="1" x14ac:dyDescent="0.25">
      <c r="A572" s="231">
        <v>70</v>
      </c>
      <c r="B572" s="232" t="s">
        <v>706</v>
      </c>
      <c r="C572" s="241" t="s">
        <v>707</v>
      </c>
      <c r="D572" s="233" t="s">
        <v>252</v>
      </c>
      <c r="E572" s="234">
        <v>308.3202</v>
      </c>
      <c r="F572" s="235"/>
      <c r="G572" s="236">
        <f>ROUND(E572*F572,2)</f>
        <v>0</v>
      </c>
      <c r="H572" s="235"/>
      <c r="I572" s="236">
        <f>ROUND(E572*H572,2)</f>
        <v>0</v>
      </c>
      <c r="J572" s="235"/>
      <c r="K572" s="236">
        <f>ROUND(E572*J572,2)</f>
        <v>0</v>
      </c>
      <c r="L572" s="236">
        <v>21</v>
      </c>
      <c r="M572" s="236">
        <f>G572*(1+L572/100)</f>
        <v>0</v>
      </c>
      <c r="N572" s="234">
        <v>0</v>
      </c>
      <c r="O572" s="234">
        <f>ROUND(E572*N572,2)</f>
        <v>0</v>
      </c>
      <c r="P572" s="234">
        <v>4.5999999999999999E-2</v>
      </c>
      <c r="Q572" s="234">
        <f>ROUND(E572*P572,2)</f>
        <v>14.18</v>
      </c>
      <c r="R572" s="236" t="s">
        <v>647</v>
      </c>
      <c r="S572" s="236" t="s">
        <v>173</v>
      </c>
      <c r="T572" s="237" t="s">
        <v>173</v>
      </c>
      <c r="U572" s="221">
        <v>0.26</v>
      </c>
      <c r="V572" s="221">
        <f>ROUND(E572*U572,2)</f>
        <v>80.16</v>
      </c>
      <c r="W572" s="221"/>
      <c r="X572" s="221" t="s">
        <v>215</v>
      </c>
      <c r="Y572" s="221" t="s">
        <v>176</v>
      </c>
      <c r="Z572" s="210"/>
      <c r="AA572" s="210"/>
      <c r="AB572" s="210"/>
      <c r="AC572" s="210"/>
      <c r="AD572" s="210"/>
      <c r="AE572" s="210"/>
      <c r="AF572" s="210"/>
      <c r="AG572" s="210" t="s">
        <v>216</v>
      </c>
      <c r="AH572" s="210"/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2" x14ac:dyDescent="0.25">
      <c r="A573" s="217"/>
      <c r="B573" s="218"/>
      <c r="C573" s="262" t="s">
        <v>339</v>
      </c>
      <c r="D573" s="246"/>
      <c r="E573" s="247"/>
      <c r="F573" s="221"/>
      <c r="G573" s="221"/>
      <c r="H573" s="221"/>
      <c r="I573" s="221"/>
      <c r="J573" s="221"/>
      <c r="K573" s="221"/>
      <c r="L573" s="221"/>
      <c r="M573" s="221"/>
      <c r="N573" s="220"/>
      <c r="O573" s="220"/>
      <c r="P573" s="220"/>
      <c r="Q573" s="220"/>
      <c r="R573" s="221"/>
      <c r="S573" s="221"/>
      <c r="T573" s="221"/>
      <c r="U573" s="221"/>
      <c r="V573" s="221"/>
      <c r="W573" s="221"/>
      <c r="X573" s="221"/>
      <c r="Y573" s="221"/>
      <c r="Z573" s="210"/>
      <c r="AA573" s="210"/>
      <c r="AB573" s="210"/>
      <c r="AC573" s="210"/>
      <c r="AD573" s="210"/>
      <c r="AE573" s="210"/>
      <c r="AF573" s="210"/>
      <c r="AG573" s="210" t="s">
        <v>220</v>
      </c>
      <c r="AH573" s="210">
        <v>0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3" x14ac:dyDescent="0.25">
      <c r="A574" s="217"/>
      <c r="B574" s="218"/>
      <c r="C574" s="262" t="s">
        <v>340</v>
      </c>
      <c r="D574" s="246"/>
      <c r="E574" s="247">
        <v>3.17</v>
      </c>
      <c r="F574" s="221"/>
      <c r="G574" s="221"/>
      <c r="H574" s="221"/>
      <c r="I574" s="221"/>
      <c r="J574" s="221"/>
      <c r="K574" s="221"/>
      <c r="L574" s="221"/>
      <c r="M574" s="221"/>
      <c r="N574" s="220"/>
      <c r="O574" s="220"/>
      <c r="P574" s="220"/>
      <c r="Q574" s="220"/>
      <c r="R574" s="221"/>
      <c r="S574" s="221"/>
      <c r="T574" s="221"/>
      <c r="U574" s="221"/>
      <c r="V574" s="221"/>
      <c r="W574" s="221"/>
      <c r="X574" s="221"/>
      <c r="Y574" s="221"/>
      <c r="Z574" s="210"/>
      <c r="AA574" s="210"/>
      <c r="AB574" s="210"/>
      <c r="AC574" s="210"/>
      <c r="AD574" s="210"/>
      <c r="AE574" s="210"/>
      <c r="AF574" s="210"/>
      <c r="AG574" s="210" t="s">
        <v>220</v>
      </c>
      <c r="AH574" s="210">
        <v>0</v>
      </c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3" x14ac:dyDescent="0.25">
      <c r="A575" s="217"/>
      <c r="B575" s="218"/>
      <c r="C575" s="262" t="s">
        <v>341</v>
      </c>
      <c r="D575" s="246"/>
      <c r="E575" s="247">
        <v>5.23</v>
      </c>
      <c r="F575" s="221"/>
      <c r="G575" s="221"/>
      <c r="H575" s="221"/>
      <c r="I575" s="221"/>
      <c r="J575" s="221"/>
      <c r="K575" s="221"/>
      <c r="L575" s="221"/>
      <c r="M575" s="221"/>
      <c r="N575" s="220"/>
      <c r="O575" s="220"/>
      <c r="P575" s="220"/>
      <c r="Q575" s="220"/>
      <c r="R575" s="221"/>
      <c r="S575" s="221"/>
      <c r="T575" s="221"/>
      <c r="U575" s="221"/>
      <c r="V575" s="221"/>
      <c r="W575" s="221"/>
      <c r="X575" s="221"/>
      <c r="Y575" s="221"/>
      <c r="Z575" s="210"/>
      <c r="AA575" s="210"/>
      <c r="AB575" s="210"/>
      <c r="AC575" s="210"/>
      <c r="AD575" s="210"/>
      <c r="AE575" s="210"/>
      <c r="AF575" s="210"/>
      <c r="AG575" s="210" t="s">
        <v>220</v>
      </c>
      <c r="AH575" s="210">
        <v>0</v>
      </c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3" x14ac:dyDescent="0.25">
      <c r="A576" s="217"/>
      <c r="B576" s="218"/>
      <c r="C576" s="262" t="s">
        <v>342</v>
      </c>
      <c r="D576" s="246"/>
      <c r="E576" s="247">
        <v>4.3</v>
      </c>
      <c r="F576" s="221"/>
      <c r="G576" s="221"/>
      <c r="H576" s="221"/>
      <c r="I576" s="221"/>
      <c r="J576" s="221"/>
      <c r="K576" s="221"/>
      <c r="L576" s="221"/>
      <c r="M576" s="221"/>
      <c r="N576" s="220"/>
      <c r="O576" s="220"/>
      <c r="P576" s="220"/>
      <c r="Q576" s="220"/>
      <c r="R576" s="221"/>
      <c r="S576" s="221"/>
      <c r="T576" s="221"/>
      <c r="U576" s="221"/>
      <c r="V576" s="221"/>
      <c r="W576" s="221"/>
      <c r="X576" s="221"/>
      <c r="Y576" s="221"/>
      <c r="Z576" s="210"/>
      <c r="AA576" s="210"/>
      <c r="AB576" s="210"/>
      <c r="AC576" s="210"/>
      <c r="AD576" s="210"/>
      <c r="AE576" s="210"/>
      <c r="AF576" s="210"/>
      <c r="AG576" s="210" t="s">
        <v>220</v>
      </c>
      <c r="AH576" s="210">
        <v>0</v>
      </c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3" x14ac:dyDescent="0.25">
      <c r="A577" s="217"/>
      <c r="B577" s="218"/>
      <c r="C577" s="262" t="s">
        <v>343</v>
      </c>
      <c r="D577" s="246"/>
      <c r="E577" s="247">
        <v>8.7100000000000009</v>
      </c>
      <c r="F577" s="221"/>
      <c r="G577" s="221"/>
      <c r="H577" s="221"/>
      <c r="I577" s="221"/>
      <c r="J577" s="221"/>
      <c r="K577" s="221"/>
      <c r="L577" s="221"/>
      <c r="M577" s="221"/>
      <c r="N577" s="220"/>
      <c r="O577" s="220"/>
      <c r="P577" s="220"/>
      <c r="Q577" s="220"/>
      <c r="R577" s="221"/>
      <c r="S577" s="221"/>
      <c r="T577" s="221"/>
      <c r="U577" s="221"/>
      <c r="V577" s="221"/>
      <c r="W577" s="221"/>
      <c r="X577" s="221"/>
      <c r="Y577" s="221"/>
      <c r="Z577" s="210"/>
      <c r="AA577" s="210"/>
      <c r="AB577" s="210"/>
      <c r="AC577" s="210"/>
      <c r="AD577" s="210"/>
      <c r="AE577" s="210"/>
      <c r="AF577" s="210"/>
      <c r="AG577" s="210" t="s">
        <v>220</v>
      </c>
      <c r="AH577" s="210">
        <v>0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3" x14ac:dyDescent="0.25">
      <c r="A578" s="217"/>
      <c r="B578" s="218"/>
      <c r="C578" s="262" t="s">
        <v>344</v>
      </c>
      <c r="D578" s="246"/>
      <c r="E578" s="247">
        <v>2.91</v>
      </c>
      <c r="F578" s="221"/>
      <c r="G578" s="221"/>
      <c r="H578" s="221"/>
      <c r="I578" s="221"/>
      <c r="J578" s="221"/>
      <c r="K578" s="221"/>
      <c r="L578" s="221"/>
      <c r="M578" s="221"/>
      <c r="N578" s="220"/>
      <c r="O578" s="220"/>
      <c r="P578" s="220"/>
      <c r="Q578" s="220"/>
      <c r="R578" s="221"/>
      <c r="S578" s="221"/>
      <c r="T578" s="221"/>
      <c r="U578" s="221"/>
      <c r="V578" s="221"/>
      <c r="W578" s="221"/>
      <c r="X578" s="221"/>
      <c r="Y578" s="221"/>
      <c r="Z578" s="210"/>
      <c r="AA578" s="210"/>
      <c r="AB578" s="210"/>
      <c r="AC578" s="210"/>
      <c r="AD578" s="210"/>
      <c r="AE578" s="210"/>
      <c r="AF578" s="210"/>
      <c r="AG578" s="210" t="s">
        <v>220</v>
      </c>
      <c r="AH578" s="210">
        <v>0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3" x14ac:dyDescent="0.25">
      <c r="A579" s="217"/>
      <c r="B579" s="218"/>
      <c r="C579" s="262" t="s">
        <v>345</v>
      </c>
      <c r="D579" s="246"/>
      <c r="E579" s="247">
        <v>0.83399999999999996</v>
      </c>
      <c r="F579" s="221"/>
      <c r="G579" s="221"/>
      <c r="H579" s="221"/>
      <c r="I579" s="221"/>
      <c r="J579" s="221"/>
      <c r="K579" s="221"/>
      <c r="L579" s="221"/>
      <c r="M579" s="221"/>
      <c r="N579" s="220"/>
      <c r="O579" s="220"/>
      <c r="P579" s="220"/>
      <c r="Q579" s="220"/>
      <c r="R579" s="221"/>
      <c r="S579" s="221"/>
      <c r="T579" s="221"/>
      <c r="U579" s="221"/>
      <c r="V579" s="221"/>
      <c r="W579" s="221"/>
      <c r="X579" s="221"/>
      <c r="Y579" s="221"/>
      <c r="Z579" s="210"/>
      <c r="AA579" s="210"/>
      <c r="AB579" s="210"/>
      <c r="AC579" s="210"/>
      <c r="AD579" s="210"/>
      <c r="AE579" s="210"/>
      <c r="AF579" s="210"/>
      <c r="AG579" s="210" t="s">
        <v>220</v>
      </c>
      <c r="AH579" s="210">
        <v>0</v>
      </c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3" x14ac:dyDescent="0.25">
      <c r="A580" s="217"/>
      <c r="B580" s="218"/>
      <c r="C580" s="262" t="s">
        <v>346</v>
      </c>
      <c r="D580" s="246"/>
      <c r="E580" s="247">
        <v>5.4950000000000001</v>
      </c>
      <c r="F580" s="221"/>
      <c r="G580" s="221"/>
      <c r="H580" s="221"/>
      <c r="I580" s="221"/>
      <c r="J580" s="221"/>
      <c r="K580" s="221"/>
      <c r="L580" s="221"/>
      <c r="M580" s="221"/>
      <c r="N580" s="220"/>
      <c r="O580" s="220"/>
      <c r="P580" s="220"/>
      <c r="Q580" s="220"/>
      <c r="R580" s="221"/>
      <c r="S580" s="221"/>
      <c r="T580" s="221"/>
      <c r="U580" s="221"/>
      <c r="V580" s="221"/>
      <c r="W580" s="221"/>
      <c r="X580" s="221"/>
      <c r="Y580" s="221"/>
      <c r="Z580" s="210"/>
      <c r="AA580" s="210"/>
      <c r="AB580" s="210"/>
      <c r="AC580" s="210"/>
      <c r="AD580" s="210"/>
      <c r="AE580" s="210"/>
      <c r="AF580" s="210"/>
      <c r="AG580" s="210" t="s">
        <v>220</v>
      </c>
      <c r="AH580" s="210">
        <v>0</v>
      </c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3" x14ac:dyDescent="0.25">
      <c r="A581" s="217"/>
      <c r="B581" s="218"/>
      <c r="C581" s="262" t="s">
        <v>347</v>
      </c>
      <c r="D581" s="246"/>
      <c r="E581" s="247">
        <v>2.169</v>
      </c>
      <c r="F581" s="221"/>
      <c r="G581" s="221"/>
      <c r="H581" s="221"/>
      <c r="I581" s="221"/>
      <c r="J581" s="221"/>
      <c r="K581" s="221"/>
      <c r="L581" s="221"/>
      <c r="M581" s="221"/>
      <c r="N581" s="220"/>
      <c r="O581" s="220"/>
      <c r="P581" s="220"/>
      <c r="Q581" s="220"/>
      <c r="R581" s="221"/>
      <c r="S581" s="221"/>
      <c r="T581" s="221"/>
      <c r="U581" s="221"/>
      <c r="V581" s="221"/>
      <c r="W581" s="221"/>
      <c r="X581" s="221"/>
      <c r="Y581" s="221"/>
      <c r="Z581" s="210"/>
      <c r="AA581" s="210"/>
      <c r="AB581" s="210"/>
      <c r="AC581" s="210"/>
      <c r="AD581" s="210"/>
      <c r="AE581" s="210"/>
      <c r="AF581" s="210"/>
      <c r="AG581" s="210" t="s">
        <v>220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3" x14ac:dyDescent="0.25">
      <c r="A582" s="217"/>
      <c r="B582" s="218"/>
      <c r="C582" s="262" t="s">
        <v>348</v>
      </c>
      <c r="D582" s="246"/>
      <c r="E582" s="247">
        <v>2.5950000000000002</v>
      </c>
      <c r="F582" s="221"/>
      <c r="G582" s="221"/>
      <c r="H582" s="221"/>
      <c r="I582" s="221"/>
      <c r="J582" s="221"/>
      <c r="K582" s="221"/>
      <c r="L582" s="221"/>
      <c r="M582" s="221"/>
      <c r="N582" s="220"/>
      <c r="O582" s="220"/>
      <c r="P582" s="220"/>
      <c r="Q582" s="220"/>
      <c r="R582" s="221"/>
      <c r="S582" s="221"/>
      <c r="T582" s="221"/>
      <c r="U582" s="221"/>
      <c r="V582" s="221"/>
      <c r="W582" s="221"/>
      <c r="X582" s="221"/>
      <c r="Y582" s="221"/>
      <c r="Z582" s="210"/>
      <c r="AA582" s="210"/>
      <c r="AB582" s="210"/>
      <c r="AC582" s="210"/>
      <c r="AD582" s="210"/>
      <c r="AE582" s="210"/>
      <c r="AF582" s="210"/>
      <c r="AG582" s="210" t="s">
        <v>220</v>
      </c>
      <c r="AH582" s="210">
        <v>0</v>
      </c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3" x14ac:dyDescent="0.25">
      <c r="A583" s="217"/>
      <c r="B583" s="218"/>
      <c r="C583" s="262" t="s">
        <v>349</v>
      </c>
      <c r="D583" s="246"/>
      <c r="E583" s="247">
        <v>3.32</v>
      </c>
      <c r="F583" s="221"/>
      <c r="G583" s="221"/>
      <c r="H583" s="221"/>
      <c r="I583" s="221"/>
      <c r="J583" s="221"/>
      <c r="K583" s="221"/>
      <c r="L583" s="221"/>
      <c r="M583" s="221"/>
      <c r="N583" s="220"/>
      <c r="O583" s="220"/>
      <c r="P583" s="220"/>
      <c r="Q583" s="220"/>
      <c r="R583" s="221"/>
      <c r="S583" s="221"/>
      <c r="T583" s="221"/>
      <c r="U583" s="221"/>
      <c r="V583" s="221"/>
      <c r="W583" s="221"/>
      <c r="X583" s="221"/>
      <c r="Y583" s="221"/>
      <c r="Z583" s="210"/>
      <c r="AA583" s="210"/>
      <c r="AB583" s="210"/>
      <c r="AC583" s="210"/>
      <c r="AD583" s="210"/>
      <c r="AE583" s="210"/>
      <c r="AF583" s="210"/>
      <c r="AG583" s="210" t="s">
        <v>220</v>
      </c>
      <c r="AH583" s="210">
        <v>0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3" x14ac:dyDescent="0.25">
      <c r="A584" s="217"/>
      <c r="B584" s="218"/>
      <c r="C584" s="262" t="s">
        <v>350</v>
      </c>
      <c r="D584" s="246"/>
      <c r="E584" s="247">
        <v>2.1779999999999999</v>
      </c>
      <c r="F584" s="221"/>
      <c r="G584" s="221"/>
      <c r="H584" s="221"/>
      <c r="I584" s="221"/>
      <c r="J584" s="221"/>
      <c r="K584" s="221"/>
      <c r="L584" s="221"/>
      <c r="M584" s="221"/>
      <c r="N584" s="220"/>
      <c r="O584" s="220"/>
      <c r="P584" s="220"/>
      <c r="Q584" s="220"/>
      <c r="R584" s="221"/>
      <c r="S584" s="221"/>
      <c r="T584" s="221"/>
      <c r="U584" s="221"/>
      <c r="V584" s="221"/>
      <c r="W584" s="221"/>
      <c r="X584" s="221"/>
      <c r="Y584" s="221"/>
      <c r="Z584" s="210"/>
      <c r="AA584" s="210"/>
      <c r="AB584" s="210"/>
      <c r="AC584" s="210"/>
      <c r="AD584" s="210"/>
      <c r="AE584" s="210"/>
      <c r="AF584" s="210"/>
      <c r="AG584" s="210" t="s">
        <v>220</v>
      </c>
      <c r="AH584" s="210">
        <v>0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3" x14ac:dyDescent="0.25">
      <c r="A585" s="217"/>
      <c r="B585" s="218"/>
      <c r="C585" s="262" t="s">
        <v>351</v>
      </c>
      <c r="D585" s="246"/>
      <c r="E585" s="247">
        <v>4.5</v>
      </c>
      <c r="F585" s="221"/>
      <c r="G585" s="221"/>
      <c r="H585" s="221"/>
      <c r="I585" s="221"/>
      <c r="J585" s="221"/>
      <c r="K585" s="221"/>
      <c r="L585" s="221"/>
      <c r="M585" s="221"/>
      <c r="N585" s="220"/>
      <c r="O585" s="220"/>
      <c r="P585" s="220"/>
      <c r="Q585" s="220"/>
      <c r="R585" s="221"/>
      <c r="S585" s="221"/>
      <c r="T585" s="221"/>
      <c r="U585" s="221"/>
      <c r="V585" s="221"/>
      <c r="W585" s="221"/>
      <c r="X585" s="221"/>
      <c r="Y585" s="221"/>
      <c r="Z585" s="210"/>
      <c r="AA585" s="210"/>
      <c r="AB585" s="210"/>
      <c r="AC585" s="210"/>
      <c r="AD585" s="210"/>
      <c r="AE585" s="210"/>
      <c r="AF585" s="210"/>
      <c r="AG585" s="210" t="s">
        <v>220</v>
      </c>
      <c r="AH585" s="210">
        <v>0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3" x14ac:dyDescent="0.25">
      <c r="A586" s="217"/>
      <c r="B586" s="218"/>
      <c r="C586" s="262" t="s">
        <v>352</v>
      </c>
      <c r="D586" s="246"/>
      <c r="E586" s="247">
        <v>3.996</v>
      </c>
      <c r="F586" s="221"/>
      <c r="G586" s="221"/>
      <c r="H586" s="221"/>
      <c r="I586" s="221"/>
      <c r="J586" s="221"/>
      <c r="K586" s="221"/>
      <c r="L586" s="221"/>
      <c r="M586" s="221"/>
      <c r="N586" s="220"/>
      <c r="O586" s="220"/>
      <c r="P586" s="220"/>
      <c r="Q586" s="220"/>
      <c r="R586" s="221"/>
      <c r="S586" s="221"/>
      <c r="T586" s="221"/>
      <c r="U586" s="221"/>
      <c r="V586" s="221"/>
      <c r="W586" s="221"/>
      <c r="X586" s="221"/>
      <c r="Y586" s="221"/>
      <c r="Z586" s="210"/>
      <c r="AA586" s="210"/>
      <c r="AB586" s="210"/>
      <c r="AC586" s="210"/>
      <c r="AD586" s="210"/>
      <c r="AE586" s="210"/>
      <c r="AF586" s="210"/>
      <c r="AG586" s="210" t="s">
        <v>220</v>
      </c>
      <c r="AH586" s="210">
        <v>0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3" x14ac:dyDescent="0.25">
      <c r="A587" s="217"/>
      <c r="B587" s="218"/>
      <c r="C587" s="262" t="s">
        <v>353</v>
      </c>
      <c r="D587" s="246"/>
      <c r="E587" s="247">
        <v>2.34</v>
      </c>
      <c r="F587" s="221"/>
      <c r="G587" s="221"/>
      <c r="H587" s="221"/>
      <c r="I587" s="221"/>
      <c r="J587" s="221"/>
      <c r="K587" s="221"/>
      <c r="L587" s="221"/>
      <c r="M587" s="221"/>
      <c r="N587" s="220"/>
      <c r="O587" s="220"/>
      <c r="P587" s="220"/>
      <c r="Q587" s="220"/>
      <c r="R587" s="221"/>
      <c r="S587" s="221"/>
      <c r="T587" s="221"/>
      <c r="U587" s="221"/>
      <c r="V587" s="221"/>
      <c r="W587" s="221"/>
      <c r="X587" s="221"/>
      <c r="Y587" s="221"/>
      <c r="Z587" s="210"/>
      <c r="AA587" s="210"/>
      <c r="AB587" s="210"/>
      <c r="AC587" s="210"/>
      <c r="AD587" s="210"/>
      <c r="AE587" s="210"/>
      <c r="AF587" s="210"/>
      <c r="AG587" s="210" t="s">
        <v>220</v>
      </c>
      <c r="AH587" s="210">
        <v>0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3" x14ac:dyDescent="0.25">
      <c r="A588" s="217"/>
      <c r="B588" s="218"/>
      <c r="C588" s="262" t="s">
        <v>354</v>
      </c>
      <c r="D588" s="246"/>
      <c r="E588" s="247">
        <v>2.484</v>
      </c>
      <c r="F588" s="221"/>
      <c r="G588" s="221"/>
      <c r="H588" s="221"/>
      <c r="I588" s="221"/>
      <c r="J588" s="221"/>
      <c r="K588" s="221"/>
      <c r="L588" s="221"/>
      <c r="M588" s="221"/>
      <c r="N588" s="220"/>
      <c r="O588" s="220"/>
      <c r="P588" s="220"/>
      <c r="Q588" s="220"/>
      <c r="R588" s="221"/>
      <c r="S588" s="221"/>
      <c r="T588" s="221"/>
      <c r="U588" s="221"/>
      <c r="V588" s="221"/>
      <c r="W588" s="221"/>
      <c r="X588" s="221"/>
      <c r="Y588" s="221"/>
      <c r="Z588" s="210"/>
      <c r="AA588" s="210"/>
      <c r="AB588" s="210"/>
      <c r="AC588" s="210"/>
      <c r="AD588" s="210"/>
      <c r="AE588" s="210"/>
      <c r="AF588" s="210"/>
      <c r="AG588" s="210" t="s">
        <v>220</v>
      </c>
      <c r="AH588" s="210">
        <v>0</v>
      </c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3" x14ac:dyDescent="0.25">
      <c r="A589" s="217"/>
      <c r="B589" s="218"/>
      <c r="C589" s="262" t="s">
        <v>355</v>
      </c>
      <c r="D589" s="246"/>
      <c r="E589" s="247">
        <v>3.21</v>
      </c>
      <c r="F589" s="221"/>
      <c r="G589" s="221"/>
      <c r="H589" s="221"/>
      <c r="I589" s="221"/>
      <c r="J589" s="221"/>
      <c r="K589" s="221"/>
      <c r="L589" s="221"/>
      <c r="M589" s="221"/>
      <c r="N589" s="220"/>
      <c r="O589" s="220"/>
      <c r="P589" s="220"/>
      <c r="Q589" s="220"/>
      <c r="R589" s="221"/>
      <c r="S589" s="221"/>
      <c r="T589" s="221"/>
      <c r="U589" s="221"/>
      <c r="V589" s="221"/>
      <c r="W589" s="221"/>
      <c r="X589" s="221"/>
      <c r="Y589" s="221"/>
      <c r="Z589" s="210"/>
      <c r="AA589" s="210"/>
      <c r="AB589" s="210"/>
      <c r="AC589" s="210"/>
      <c r="AD589" s="210"/>
      <c r="AE589" s="210"/>
      <c r="AF589" s="210"/>
      <c r="AG589" s="210" t="s">
        <v>220</v>
      </c>
      <c r="AH589" s="210">
        <v>0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5">
      <c r="A590" s="217"/>
      <c r="B590" s="218"/>
      <c r="C590" s="262" t="s">
        <v>356</v>
      </c>
      <c r="D590" s="246"/>
      <c r="E590" s="247">
        <v>0.38700000000000001</v>
      </c>
      <c r="F590" s="221"/>
      <c r="G590" s="221"/>
      <c r="H590" s="221"/>
      <c r="I590" s="221"/>
      <c r="J590" s="221"/>
      <c r="K590" s="221"/>
      <c r="L590" s="221"/>
      <c r="M590" s="221"/>
      <c r="N590" s="220"/>
      <c r="O590" s="220"/>
      <c r="P590" s="220"/>
      <c r="Q590" s="220"/>
      <c r="R590" s="221"/>
      <c r="S590" s="221"/>
      <c r="T590" s="221"/>
      <c r="U590" s="221"/>
      <c r="V590" s="221"/>
      <c r="W590" s="221"/>
      <c r="X590" s="221"/>
      <c r="Y590" s="221"/>
      <c r="Z590" s="210"/>
      <c r="AA590" s="210"/>
      <c r="AB590" s="210"/>
      <c r="AC590" s="210"/>
      <c r="AD590" s="210"/>
      <c r="AE590" s="210"/>
      <c r="AF590" s="210"/>
      <c r="AG590" s="210" t="s">
        <v>220</v>
      </c>
      <c r="AH590" s="210">
        <v>0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3" x14ac:dyDescent="0.25">
      <c r="A591" s="217"/>
      <c r="B591" s="218"/>
      <c r="C591" s="262" t="s">
        <v>357</v>
      </c>
      <c r="D591" s="246"/>
      <c r="E591" s="247">
        <v>0.64500000000000002</v>
      </c>
      <c r="F591" s="221"/>
      <c r="G591" s="221"/>
      <c r="H591" s="221"/>
      <c r="I591" s="221"/>
      <c r="J591" s="221"/>
      <c r="K591" s="221"/>
      <c r="L591" s="221"/>
      <c r="M591" s="221"/>
      <c r="N591" s="220"/>
      <c r="O591" s="220"/>
      <c r="P591" s="220"/>
      <c r="Q591" s="220"/>
      <c r="R591" s="221"/>
      <c r="S591" s="221"/>
      <c r="T591" s="221"/>
      <c r="U591" s="221"/>
      <c r="V591" s="221"/>
      <c r="W591" s="221"/>
      <c r="X591" s="221"/>
      <c r="Y591" s="221"/>
      <c r="Z591" s="210"/>
      <c r="AA591" s="210"/>
      <c r="AB591" s="210"/>
      <c r="AC591" s="210"/>
      <c r="AD591" s="210"/>
      <c r="AE591" s="210"/>
      <c r="AF591" s="210"/>
      <c r="AG591" s="210" t="s">
        <v>220</v>
      </c>
      <c r="AH591" s="210">
        <v>0</v>
      </c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3" x14ac:dyDescent="0.25">
      <c r="A592" s="217"/>
      <c r="B592" s="218"/>
      <c r="C592" s="262" t="s">
        <v>234</v>
      </c>
      <c r="D592" s="246"/>
      <c r="E592" s="247"/>
      <c r="F592" s="221"/>
      <c r="G592" s="221"/>
      <c r="H592" s="221"/>
      <c r="I592" s="221"/>
      <c r="J592" s="221"/>
      <c r="K592" s="221"/>
      <c r="L592" s="221"/>
      <c r="M592" s="221"/>
      <c r="N592" s="220"/>
      <c r="O592" s="220"/>
      <c r="P592" s="220"/>
      <c r="Q592" s="220"/>
      <c r="R592" s="221"/>
      <c r="S592" s="221"/>
      <c r="T592" s="221"/>
      <c r="U592" s="221"/>
      <c r="V592" s="221"/>
      <c r="W592" s="221"/>
      <c r="X592" s="221"/>
      <c r="Y592" s="221"/>
      <c r="Z592" s="210"/>
      <c r="AA592" s="210"/>
      <c r="AB592" s="210"/>
      <c r="AC592" s="210"/>
      <c r="AD592" s="210"/>
      <c r="AE592" s="210"/>
      <c r="AF592" s="210"/>
      <c r="AG592" s="210" t="s">
        <v>220</v>
      </c>
      <c r="AH592" s="210">
        <v>0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3" x14ac:dyDescent="0.25">
      <c r="A593" s="217"/>
      <c r="B593" s="218"/>
      <c r="C593" s="262" t="s">
        <v>429</v>
      </c>
      <c r="D593" s="246"/>
      <c r="E593" s="247"/>
      <c r="F593" s="221"/>
      <c r="G593" s="221"/>
      <c r="H593" s="221"/>
      <c r="I593" s="221"/>
      <c r="J593" s="221"/>
      <c r="K593" s="221"/>
      <c r="L593" s="221"/>
      <c r="M593" s="221"/>
      <c r="N593" s="220"/>
      <c r="O593" s="220"/>
      <c r="P593" s="220"/>
      <c r="Q593" s="220"/>
      <c r="R593" s="221"/>
      <c r="S593" s="221"/>
      <c r="T593" s="221"/>
      <c r="U593" s="221"/>
      <c r="V593" s="221"/>
      <c r="W593" s="221"/>
      <c r="X593" s="221"/>
      <c r="Y593" s="221"/>
      <c r="Z593" s="210"/>
      <c r="AA593" s="210"/>
      <c r="AB593" s="210"/>
      <c r="AC593" s="210"/>
      <c r="AD593" s="210"/>
      <c r="AE593" s="210"/>
      <c r="AF593" s="210"/>
      <c r="AG593" s="210" t="s">
        <v>220</v>
      </c>
      <c r="AH593" s="210">
        <v>0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3" x14ac:dyDescent="0.25">
      <c r="A594" s="217"/>
      <c r="B594" s="218"/>
      <c r="C594" s="262" t="s">
        <v>395</v>
      </c>
      <c r="D594" s="246"/>
      <c r="E594" s="247">
        <v>25.561199999999999</v>
      </c>
      <c r="F594" s="221"/>
      <c r="G594" s="221"/>
      <c r="H594" s="221"/>
      <c r="I594" s="221"/>
      <c r="J594" s="221"/>
      <c r="K594" s="221"/>
      <c r="L594" s="221"/>
      <c r="M594" s="221"/>
      <c r="N594" s="220"/>
      <c r="O594" s="220"/>
      <c r="P594" s="220"/>
      <c r="Q594" s="220"/>
      <c r="R594" s="221"/>
      <c r="S594" s="221"/>
      <c r="T594" s="221"/>
      <c r="U594" s="221"/>
      <c r="V594" s="221"/>
      <c r="W594" s="221"/>
      <c r="X594" s="221"/>
      <c r="Y594" s="221"/>
      <c r="Z594" s="210"/>
      <c r="AA594" s="210"/>
      <c r="AB594" s="210"/>
      <c r="AC594" s="210"/>
      <c r="AD594" s="210"/>
      <c r="AE594" s="210"/>
      <c r="AF594" s="210"/>
      <c r="AG594" s="210" t="s">
        <v>220</v>
      </c>
      <c r="AH594" s="210">
        <v>0</v>
      </c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3" x14ac:dyDescent="0.25">
      <c r="A595" s="217"/>
      <c r="B595" s="218"/>
      <c r="C595" s="262" t="s">
        <v>396</v>
      </c>
      <c r="D595" s="246"/>
      <c r="E595" s="247">
        <v>-9.0329999999999995</v>
      </c>
      <c r="F595" s="221"/>
      <c r="G595" s="221"/>
      <c r="H595" s="221"/>
      <c r="I595" s="221"/>
      <c r="J595" s="221"/>
      <c r="K595" s="221"/>
      <c r="L595" s="221"/>
      <c r="M595" s="221"/>
      <c r="N595" s="220"/>
      <c r="O595" s="220"/>
      <c r="P595" s="220"/>
      <c r="Q595" s="220"/>
      <c r="R595" s="221"/>
      <c r="S595" s="221"/>
      <c r="T595" s="221"/>
      <c r="U595" s="221"/>
      <c r="V595" s="221"/>
      <c r="W595" s="221"/>
      <c r="X595" s="221"/>
      <c r="Y595" s="221"/>
      <c r="Z595" s="210"/>
      <c r="AA595" s="210"/>
      <c r="AB595" s="210"/>
      <c r="AC595" s="210"/>
      <c r="AD595" s="210"/>
      <c r="AE595" s="210"/>
      <c r="AF595" s="210"/>
      <c r="AG595" s="210" t="s">
        <v>220</v>
      </c>
      <c r="AH595" s="210">
        <v>0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5">
      <c r="A596" s="217"/>
      <c r="B596" s="218"/>
      <c r="C596" s="262" t="s">
        <v>397</v>
      </c>
      <c r="D596" s="246"/>
      <c r="E596" s="247">
        <v>19.029399999999999</v>
      </c>
      <c r="F596" s="221"/>
      <c r="G596" s="221"/>
      <c r="H596" s="221"/>
      <c r="I596" s="221"/>
      <c r="J596" s="221"/>
      <c r="K596" s="221"/>
      <c r="L596" s="221"/>
      <c r="M596" s="221"/>
      <c r="N596" s="220"/>
      <c r="O596" s="220"/>
      <c r="P596" s="220"/>
      <c r="Q596" s="220"/>
      <c r="R596" s="221"/>
      <c r="S596" s="221"/>
      <c r="T596" s="221"/>
      <c r="U596" s="221"/>
      <c r="V596" s="221"/>
      <c r="W596" s="221"/>
      <c r="X596" s="221"/>
      <c r="Y596" s="221"/>
      <c r="Z596" s="210"/>
      <c r="AA596" s="210"/>
      <c r="AB596" s="210"/>
      <c r="AC596" s="210"/>
      <c r="AD596" s="210"/>
      <c r="AE596" s="210"/>
      <c r="AF596" s="210"/>
      <c r="AG596" s="210" t="s">
        <v>220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3" x14ac:dyDescent="0.25">
      <c r="A597" s="217"/>
      <c r="B597" s="218"/>
      <c r="C597" s="262" t="s">
        <v>398</v>
      </c>
      <c r="D597" s="246"/>
      <c r="E597" s="247">
        <v>-1.9409000000000001</v>
      </c>
      <c r="F597" s="221"/>
      <c r="G597" s="221"/>
      <c r="H597" s="221"/>
      <c r="I597" s="221"/>
      <c r="J597" s="221"/>
      <c r="K597" s="221"/>
      <c r="L597" s="221"/>
      <c r="M597" s="221"/>
      <c r="N597" s="220"/>
      <c r="O597" s="220"/>
      <c r="P597" s="220"/>
      <c r="Q597" s="220"/>
      <c r="R597" s="221"/>
      <c r="S597" s="221"/>
      <c r="T597" s="221"/>
      <c r="U597" s="221"/>
      <c r="V597" s="221"/>
      <c r="W597" s="221"/>
      <c r="X597" s="221"/>
      <c r="Y597" s="221"/>
      <c r="Z597" s="210"/>
      <c r="AA597" s="210"/>
      <c r="AB597" s="210"/>
      <c r="AC597" s="210"/>
      <c r="AD597" s="210"/>
      <c r="AE597" s="210"/>
      <c r="AF597" s="210"/>
      <c r="AG597" s="210" t="s">
        <v>220</v>
      </c>
      <c r="AH597" s="210">
        <v>0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3" x14ac:dyDescent="0.25">
      <c r="A598" s="217"/>
      <c r="B598" s="218"/>
      <c r="C598" s="262" t="s">
        <v>399</v>
      </c>
      <c r="D598" s="246"/>
      <c r="E598" s="247">
        <v>10.290699999999999</v>
      </c>
      <c r="F598" s="221"/>
      <c r="G598" s="221"/>
      <c r="H598" s="221"/>
      <c r="I598" s="221"/>
      <c r="J598" s="221"/>
      <c r="K598" s="221"/>
      <c r="L598" s="221"/>
      <c r="M598" s="221"/>
      <c r="N598" s="220"/>
      <c r="O598" s="220"/>
      <c r="P598" s="220"/>
      <c r="Q598" s="220"/>
      <c r="R598" s="221"/>
      <c r="S598" s="221"/>
      <c r="T598" s="221"/>
      <c r="U598" s="221"/>
      <c r="V598" s="221"/>
      <c r="W598" s="221"/>
      <c r="X598" s="221"/>
      <c r="Y598" s="221"/>
      <c r="Z598" s="210"/>
      <c r="AA598" s="210"/>
      <c r="AB598" s="210"/>
      <c r="AC598" s="210"/>
      <c r="AD598" s="210"/>
      <c r="AE598" s="210"/>
      <c r="AF598" s="210"/>
      <c r="AG598" s="210" t="s">
        <v>220</v>
      </c>
      <c r="AH598" s="210">
        <v>0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5">
      <c r="A599" s="217"/>
      <c r="B599" s="218"/>
      <c r="C599" s="262" t="s">
        <v>400</v>
      </c>
      <c r="D599" s="246"/>
      <c r="E599" s="247">
        <v>-1.8159000000000001</v>
      </c>
      <c r="F599" s="221"/>
      <c r="G599" s="221"/>
      <c r="H599" s="221"/>
      <c r="I599" s="221"/>
      <c r="J599" s="221"/>
      <c r="K599" s="221"/>
      <c r="L599" s="221"/>
      <c r="M599" s="221"/>
      <c r="N599" s="220"/>
      <c r="O599" s="220"/>
      <c r="P599" s="220"/>
      <c r="Q599" s="220"/>
      <c r="R599" s="221"/>
      <c r="S599" s="221"/>
      <c r="T599" s="221"/>
      <c r="U599" s="221"/>
      <c r="V599" s="221"/>
      <c r="W599" s="221"/>
      <c r="X599" s="221"/>
      <c r="Y599" s="221"/>
      <c r="Z599" s="210"/>
      <c r="AA599" s="210"/>
      <c r="AB599" s="210"/>
      <c r="AC599" s="210"/>
      <c r="AD599" s="210"/>
      <c r="AE599" s="210"/>
      <c r="AF599" s="210"/>
      <c r="AG599" s="210" t="s">
        <v>220</v>
      </c>
      <c r="AH599" s="210">
        <v>0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5">
      <c r="A600" s="217"/>
      <c r="B600" s="218"/>
      <c r="C600" s="262" t="s">
        <v>401</v>
      </c>
      <c r="D600" s="246"/>
      <c r="E600" s="247">
        <v>49.98</v>
      </c>
      <c r="F600" s="221"/>
      <c r="G600" s="221"/>
      <c r="H600" s="221"/>
      <c r="I600" s="221"/>
      <c r="J600" s="221"/>
      <c r="K600" s="221"/>
      <c r="L600" s="221"/>
      <c r="M600" s="221"/>
      <c r="N600" s="220"/>
      <c r="O600" s="220"/>
      <c r="P600" s="220"/>
      <c r="Q600" s="220"/>
      <c r="R600" s="221"/>
      <c r="S600" s="221"/>
      <c r="T600" s="221"/>
      <c r="U600" s="221"/>
      <c r="V600" s="221"/>
      <c r="W600" s="221"/>
      <c r="X600" s="221"/>
      <c r="Y600" s="221"/>
      <c r="Z600" s="210"/>
      <c r="AA600" s="210"/>
      <c r="AB600" s="210"/>
      <c r="AC600" s="210"/>
      <c r="AD600" s="210"/>
      <c r="AE600" s="210"/>
      <c r="AF600" s="210"/>
      <c r="AG600" s="210" t="s">
        <v>220</v>
      </c>
      <c r="AH600" s="210">
        <v>0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3" x14ac:dyDescent="0.25">
      <c r="A601" s="217"/>
      <c r="B601" s="218"/>
      <c r="C601" s="262" t="s">
        <v>402</v>
      </c>
      <c r="D601" s="246"/>
      <c r="E601" s="247">
        <v>-4.3730000000000002</v>
      </c>
      <c r="F601" s="221"/>
      <c r="G601" s="221"/>
      <c r="H601" s="221"/>
      <c r="I601" s="221"/>
      <c r="J601" s="221"/>
      <c r="K601" s="221"/>
      <c r="L601" s="221"/>
      <c r="M601" s="221"/>
      <c r="N601" s="220"/>
      <c r="O601" s="220"/>
      <c r="P601" s="220"/>
      <c r="Q601" s="220"/>
      <c r="R601" s="221"/>
      <c r="S601" s="221"/>
      <c r="T601" s="221"/>
      <c r="U601" s="221"/>
      <c r="V601" s="221"/>
      <c r="W601" s="221"/>
      <c r="X601" s="221"/>
      <c r="Y601" s="221"/>
      <c r="Z601" s="210"/>
      <c r="AA601" s="210"/>
      <c r="AB601" s="210"/>
      <c r="AC601" s="210"/>
      <c r="AD601" s="210"/>
      <c r="AE601" s="210"/>
      <c r="AF601" s="210"/>
      <c r="AG601" s="210" t="s">
        <v>220</v>
      </c>
      <c r="AH601" s="210">
        <v>0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3" x14ac:dyDescent="0.25">
      <c r="A602" s="217"/>
      <c r="B602" s="218"/>
      <c r="C602" s="262" t="s">
        <v>403</v>
      </c>
      <c r="D602" s="246"/>
      <c r="E602" s="247">
        <v>26.736000000000001</v>
      </c>
      <c r="F602" s="221"/>
      <c r="G602" s="221"/>
      <c r="H602" s="221"/>
      <c r="I602" s="221"/>
      <c r="J602" s="221"/>
      <c r="K602" s="221"/>
      <c r="L602" s="221"/>
      <c r="M602" s="221"/>
      <c r="N602" s="220"/>
      <c r="O602" s="220"/>
      <c r="P602" s="220"/>
      <c r="Q602" s="220"/>
      <c r="R602" s="221"/>
      <c r="S602" s="221"/>
      <c r="T602" s="221"/>
      <c r="U602" s="221"/>
      <c r="V602" s="221"/>
      <c r="W602" s="221"/>
      <c r="X602" s="221"/>
      <c r="Y602" s="221"/>
      <c r="Z602" s="210"/>
      <c r="AA602" s="210"/>
      <c r="AB602" s="210"/>
      <c r="AC602" s="210"/>
      <c r="AD602" s="210"/>
      <c r="AE602" s="210"/>
      <c r="AF602" s="210"/>
      <c r="AG602" s="210" t="s">
        <v>220</v>
      </c>
      <c r="AH602" s="210">
        <v>0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5">
      <c r="A603" s="217"/>
      <c r="B603" s="218"/>
      <c r="C603" s="262" t="s">
        <v>404</v>
      </c>
      <c r="D603" s="246"/>
      <c r="E603" s="247">
        <v>-1.4139999999999999</v>
      </c>
      <c r="F603" s="221"/>
      <c r="G603" s="221"/>
      <c r="H603" s="221"/>
      <c r="I603" s="221"/>
      <c r="J603" s="221"/>
      <c r="K603" s="221"/>
      <c r="L603" s="221"/>
      <c r="M603" s="221"/>
      <c r="N603" s="220"/>
      <c r="O603" s="220"/>
      <c r="P603" s="220"/>
      <c r="Q603" s="220"/>
      <c r="R603" s="221"/>
      <c r="S603" s="221"/>
      <c r="T603" s="221"/>
      <c r="U603" s="221"/>
      <c r="V603" s="221"/>
      <c r="W603" s="221"/>
      <c r="X603" s="221"/>
      <c r="Y603" s="221"/>
      <c r="Z603" s="210"/>
      <c r="AA603" s="210"/>
      <c r="AB603" s="210"/>
      <c r="AC603" s="210"/>
      <c r="AD603" s="210"/>
      <c r="AE603" s="210"/>
      <c r="AF603" s="210"/>
      <c r="AG603" s="210" t="s">
        <v>220</v>
      </c>
      <c r="AH603" s="210">
        <v>0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3" x14ac:dyDescent="0.25">
      <c r="A604" s="217"/>
      <c r="B604" s="218"/>
      <c r="C604" s="262" t="s">
        <v>405</v>
      </c>
      <c r="D604" s="246"/>
      <c r="E604" s="247">
        <v>0.83399999999999996</v>
      </c>
      <c r="F604" s="221"/>
      <c r="G604" s="221"/>
      <c r="H604" s="221"/>
      <c r="I604" s="221"/>
      <c r="J604" s="221"/>
      <c r="K604" s="221"/>
      <c r="L604" s="221"/>
      <c r="M604" s="221"/>
      <c r="N604" s="220"/>
      <c r="O604" s="220"/>
      <c r="P604" s="220"/>
      <c r="Q604" s="220"/>
      <c r="R604" s="221"/>
      <c r="S604" s="221"/>
      <c r="T604" s="221"/>
      <c r="U604" s="221"/>
      <c r="V604" s="221"/>
      <c r="W604" s="221"/>
      <c r="X604" s="221"/>
      <c r="Y604" s="221"/>
      <c r="Z604" s="210"/>
      <c r="AA604" s="210"/>
      <c r="AB604" s="210"/>
      <c r="AC604" s="210"/>
      <c r="AD604" s="210"/>
      <c r="AE604" s="210"/>
      <c r="AF604" s="210"/>
      <c r="AG604" s="210" t="s">
        <v>220</v>
      </c>
      <c r="AH604" s="210">
        <v>0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3" x14ac:dyDescent="0.25">
      <c r="A605" s="217"/>
      <c r="B605" s="218"/>
      <c r="C605" s="262" t="s">
        <v>406</v>
      </c>
      <c r="D605" s="246"/>
      <c r="E605" s="247">
        <v>1.7625</v>
      </c>
      <c r="F605" s="221"/>
      <c r="G605" s="221"/>
      <c r="H605" s="221"/>
      <c r="I605" s="221"/>
      <c r="J605" s="221"/>
      <c r="K605" s="221"/>
      <c r="L605" s="221"/>
      <c r="M605" s="221"/>
      <c r="N605" s="220"/>
      <c r="O605" s="220"/>
      <c r="P605" s="220"/>
      <c r="Q605" s="220"/>
      <c r="R605" s="221"/>
      <c r="S605" s="221"/>
      <c r="T605" s="221"/>
      <c r="U605" s="221"/>
      <c r="V605" s="221"/>
      <c r="W605" s="221"/>
      <c r="X605" s="221"/>
      <c r="Y605" s="221"/>
      <c r="Z605" s="210"/>
      <c r="AA605" s="210"/>
      <c r="AB605" s="210"/>
      <c r="AC605" s="210"/>
      <c r="AD605" s="210"/>
      <c r="AE605" s="210"/>
      <c r="AF605" s="210"/>
      <c r="AG605" s="210" t="s">
        <v>220</v>
      </c>
      <c r="AH605" s="210">
        <v>0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3" x14ac:dyDescent="0.25">
      <c r="A606" s="217"/>
      <c r="B606" s="218"/>
      <c r="C606" s="262" t="s">
        <v>407</v>
      </c>
      <c r="D606" s="246"/>
      <c r="E606" s="247">
        <v>56.405999999999999</v>
      </c>
      <c r="F606" s="221"/>
      <c r="G606" s="221"/>
      <c r="H606" s="221"/>
      <c r="I606" s="221"/>
      <c r="J606" s="221"/>
      <c r="K606" s="221"/>
      <c r="L606" s="221"/>
      <c r="M606" s="221"/>
      <c r="N606" s="220"/>
      <c r="O606" s="220"/>
      <c r="P606" s="220"/>
      <c r="Q606" s="220"/>
      <c r="R606" s="221"/>
      <c r="S606" s="221"/>
      <c r="T606" s="221"/>
      <c r="U606" s="221"/>
      <c r="V606" s="221"/>
      <c r="W606" s="221"/>
      <c r="X606" s="221"/>
      <c r="Y606" s="221"/>
      <c r="Z606" s="210"/>
      <c r="AA606" s="210"/>
      <c r="AB606" s="210"/>
      <c r="AC606" s="210"/>
      <c r="AD606" s="210"/>
      <c r="AE606" s="210"/>
      <c r="AF606" s="210"/>
      <c r="AG606" s="210" t="s">
        <v>220</v>
      </c>
      <c r="AH606" s="210">
        <v>0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3" x14ac:dyDescent="0.25">
      <c r="A607" s="217"/>
      <c r="B607" s="218"/>
      <c r="C607" s="262" t="s">
        <v>408</v>
      </c>
      <c r="D607" s="246"/>
      <c r="E607" s="247">
        <v>-13.5708</v>
      </c>
      <c r="F607" s="221"/>
      <c r="G607" s="221"/>
      <c r="H607" s="221"/>
      <c r="I607" s="221"/>
      <c r="J607" s="221"/>
      <c r="K607" s="221"/>
      <c r="L607" s="221"/>
      <c r="M607" s="221"/>
      <c r="N607" s="220"/>
      <c r="O607" s="220"/>
      <c r="P607" s="220"/>
      <c r="Q607" s="220"/>
      <c r="R607" s="221"/>
      <c r="S607" s="221"/>
      <c r="T607" s="221"/>
      <c r="U607" s="221"/>
      <c r="V607" s="221"/>
      <c r="W607" s="221"/>
      <c r="X607" s="221"/>
      <c r="Y607" s="221"/>
      <c r="Z607" s="210"/>
      <c r="AA607" s="210"/>
      <c r="AB607" s="210"/>
      <c r="AC607" s="210"/>
      <c r="AD607" s="210"/>
      <c r="AE607" s="210"/>
      <c r="AF607" s="210"/>
      <c r="AG607" s="210" t="s">
        <v>220</v>
      </c>
      <c r="AH607" s="210">
        <v>0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3" x14ac:dyDescent="0.25">
      <c r="A608" s="217"/>
      <c r="B608" s="218"/>
      <c r="C608" s="262" t="s">
        <v>409</v>
      </c>
      <c r="D608" s="246"/>
      <c r="E608" s="247">
        <v>30.384</v>
      </c>
      <c r="F608" s="221"/>
      <c r="G608" s="221"/>
      <c r="H608" s="221"/>
      <c r="I608" s="221"/>
      <c r="J608" s="221"/>
      <c r="K608" s="221"/>
      <c r="L608" s="221"/>
      <c r="M608" s="221"/>
      <c r="N608" s="220"/>
      <c r="O608" s="220"/>
      <c r="P608" s="220"/>
      <c r="Q608" s="220"/>
      <c r="R608" s="221"/>
      <c r="S608" s="221"/>
      <c r="T608" s="221"/>
      <c r="U608" s="221"/>
      <c r="V608" s="221"/>
      <c r="W608" s="221"/>
      <c r="X608" s="221"/>
      <c r="Y608" s="221"/>
      <c r="Z608" s="210"/>
      <c r="AA608" s="210"/>
      <c r="AB608" s="210"/>
      <c r="AC608" s="210"/>
      <c r="AD608" s="210"/>
      <c r="AE608" s="210"/>
      <c r="AF608" s="210"/>
      <c r="AG608" s="210" t="s">
        <v>220</v>
      </c>
      <c r="AH608" s="210">
        <v>0</v>
      </c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3" x14ac:dyDescent="0.25">
      <c r="A609" s="217"/>
      <c r="B609" s="218"/>
      <c r="C609" s="262" t="s">
        <v>410</v>
      </c>
      <c r="D609" s="246"/>
      <c r="E609" s="247">
        <v>-5.4539999999999997</v>
      </c>
      <c r="F609" s="221"/>
      <c r="G609" s="221"/>
      <c r="H609" s="221"/>
      <c r="I609" s="221"/>
      <c r="J609" s="221"/>
      <c r="K609" s="221"/>
      <c r="L609" s="221"/>
      <c r="M609" s="221"/>
      <c r="N609" s="220"/>
      <c r="O609" s="220"/>
      <c r="P609" s="220"/>
      <c r="Q609" s="220"/>
      <c r="R609" s="221"/>
      <c r="S609" s="221"/>
      <c r="T609" s="221"/>
      <c r="U609" s="221"/>
      <c r="V609" s="221"/>
      <c r="W609" s="221"/>
      <c r="X609" s="221"/>
      <c r="Y609" s="221"/>
      <c r="Z609" s="210"/>
      <c r="AA609" s="210"/>
      <c r="AB609" s="210"/>
      <c r="AC609" s="210"/>
      <c r="AD609" s="210"/>
      <c r="AE609" s="210"/>
      <c r="AF609" s="210"/>
      <c r="AG609" s="210" t="s">
        <v>220</v>
      </c>
      <c r="AH609" s="210">
        <v>0</v>
      </c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3" x14ac:dyDescent="0.25">
      <c r="A610" s="217"/>
      <c r="B610" s="218"/>
      <c r="C610" s="262" t="s">
        <v>411</v>
      </c>
      <c r="D610" s="246"/>
      <c r="E610" s="247">
        <v>36.1188</v>
      </c>
      <c r="F610" s="221"/>
      <c r="G610" s="221"/>
      <c r="H610" s="221"/>
      <c r="I610" s="221"/>
      <c r="J610" s="221"/>
      <c r="K610" s="221"/>
      <c r="L610" s="221"/>
      <c r="M610" s="221"/>
      <c r="N610" s="220"/>
      <c r="O610" s="220"/>
      <c r="P610" s="220"/>
      <c r="Q610" s="220"/>
      <c r="R610" s="221"/>
      <c r="S610" s="221"/>
      <c r="T610" s="221"/>
      <c r="U610" s="221"/>
      <c r="V610" s="221"/>
      <c r="W610" s="221"/>
      <c r="X610" s="221"/>
      <c r="Y610" s="221"/>
      <c r="Z610" s="210"/>
      <c r="AA610" s="210"/>
      <c r="AB610" s="210"/>
      <c r="AC610" s="210"/>
      <c r="AD610" s="210"/>
      <c r="AE610" s="210"/>
      <c r="AF610" s="210"/>
      <c r="AG610" s="210" t="s">
        <v>220</v>
      </c>
      <c r="AH610" s="210">
        <v>0</v>
      </c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3" x14ac:dyDescent="0.25">
      <c r="A611" s="217"/>
      <c r="B611" s="218"/>
      <c r="C611" s="262" t="s">
        <v>412</v>
      </c>
      <c r="D611" s="246"/>
      <c r="E611" s="247">
        <v>-2.4194</v>
      </c>
      <c r="F611" s="221"/>
      <c r="G611" s="221"/>
      <c r="H611" s="221"/>
      <c r="I611" s="221"/>
      <c r="J611" s="221"/>
      <c r="K611" s="221"/>
      <c r="L611" s="221"/>
      <c r="M611" s="221"/>
      <c r="N611" s="220"/>
      <c r="O611" s="220"/>
      <c r="P611" s="220"/>
      <c r="Q611" s="220"/>
      <c r="R611" s="221"/>
      <c r="S611" s="221"/>
      <c r="T611" s="221"/>
      <c r="U611" s="221"/>
      <c r="V611" s="221"/>
      <c r="W611" s="221"/>
      <c r="X611" s="221"/>
      <c r="Y611" s="221"/>
      <c r="Z611" s="210"/>
      <c r="AA611" s="210"/>
      <c r="AB611" s="210"/>
      <c r="AC611" s="210"/>
      <c r="AD611" s="210"/>
      <c r="AE611" s="210"/>
      <c r="AF611" s="210"/>
      <c r="AG611" s="210" t="s">
        <v>220</v>
      </c>
      <c r="AH611" s="210">
        <v>0</v>
      </c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3" x14ac:dyDescent="0.25">
      <c r="A612" s="217"/>
      <c r="B612" s="218"/>
      <c r="C612" s="262" t="s">
        <v>413</v>
      </c>
      <c r="D612" s="246"/>
      <c r="E612" s="247">
        <v>26.783999999999999</v>
      </c>
      <c r="F612" s="221"/>
      <c r="G612" s="221"/>
      <c r="H612" s="221"/>
      <c r="I612" s="221"/>
      <c r="J612" s="221"/>
      <c r="K612" s="221"/>
      <c r="L612" s="221"/>
      <c r="M612" s="221"/>
      <c r="N612" s="220"/>
      <c r="O612" s="220"/>
      <c r="P612" s="220"/>
      <c r="Q612" s="220"/>
      <c r="R612" s="221"/>
      <c r="S612" s="221"/>
      <c r="T612" s="221"/>
      <c r="U612" s="221"/>
      <c r="V612" s="221"/>
      <c r="W612" s="221"/>
      <c r="X612" s="221"/>
      <c r="Y612" s="221"/>
      <c r="Z612" s="210"/>
      <c r="AA612" s="210"/>
      <c r="AB612" s="210"/>
      <c r="AC612" s="210"/>
      <c r="AD612" s="210"/>
      <c r="AE612" s="210"/>
      <c r="AF612" s="210"/>
      <c r="AG612" s="210" t="s">
        <v>220</v>
      </c>
      <c r="AH612" s="210">
        <v>0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3" x14ac:dyDescent="0.25">
      <c r="A613" s="217"/>
      <c r="B613" s="218"/>
      <c r="C613" s="262" t="s">
        <v>414</v>
      </c>
      <c r="D613" s="246"/>
      <c r="E613" s="247">
        <v>-2.4813999999999998</v>
      </c>
      <c r="F613" s="221"/>
      <c r="G613" s="221"/>
      <c r="H613" s="221"/>
      <c r="I613" s="221"/>
      <c r="J613" s="221"/>
      <c r="K613" s="221"/>
      <c r="L613" s="221"/>
      <c r="M613" s="221"/>
      <c r="N613" s="220"/>
      <c r="O613" s="220"/>
      <c r="P613" s="220"/>
      <c r="Q613" s="220"/>
      <c r="R613" s="221"/>
      <c r="S613" s="221"/>
      <c r="T613" s="221"/>
      <c r="U613" s="221"/>
      <c r="V613" s="221"/>
      <c r="W613" s="221"/>
      <c r="X613" s="221"/>
      <c r="Y613" s="221"/>
      <c r="Z613" s="210"/>
      <c r="AA613" s="210"/>
      <c r="AB613" s="210"/>
      <c r="AC613" s="210"/>
      <c r="AD613" s="210"/>
      <c r="AE613" s="210"/>
      <c r="AF613" s="210"/>
      <c r="AG613" s="210" t="s">
        <v>220</v>
      </c>
      <c r="AH613" s="210">
        <v>0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3" x14ac:dyDescent="0.25">
      <c r="A614" s="217"/>
      <c r="B614" s="218"/>
      <c r="C614" s="262" t="s">
        <v>415</v>
      </c>
      <c r="D614" s="246"/>
      <c r="E614" s="247">
        <v>3.2320000000000002</v>
      </c>
      <c r="F614" s="221"/>
      <c r="G614" s="221"/>
      <c r="H614" s="221"/>
      <c r="I614" s="221"/>
      <c r="J614" s="221"/>
      <c r="K614" s="221"/>
      <c r="L614" s="221"/>
      <c r="M614" s="221"/>
      <c r="N614" s="220"/>
      <c r="O614" s="220"/>
      <c r="P614" s="220"/>
      <c r="Q614" s="220"/>
      <c r="R614" s="221"/>
      <c r="S614" s="221"/>
      <c r="T614" s="221"/>
      <c r="U614" s="221"/>
      <c r="V614" s="221"/>
      <c r="W614" s="221"/>
      <c r="X614" s="221"/>
      <c r="Y614" s="221"/>
      <c r="Z614" s="210"/>
      <c r="AA614" s="210"/>
      <c r="AB614" s="210"/>
      <c r="AC614" s="210"/>
      <c r="AD614" s="210"/>
      <c r="AE614" s="210"/>
      <c r="AF614" s="210"/>
      <c r="AG614" s="210" t="s">
        <v>220</v>
      </c>
      <c r="AH614" s="210">
        <v>0</v>
      </c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3" x14ac:dyDescent="0.25">
      <c r="A615" s="217"/>
      <c r="B615" s="218"/>
      <c r="C615" s="262" t="s">
        <v>416</v>
      </c>
      <c r="D615" s="246"/>
      <c r="E615" s="247">
        <v>1.353</v>
      </c>
      <c r="F615" s="221"/>
      <c r="G615" s="221"/>
      <c r="H615" s="221"/>
      <c r="I615" s="221"/>
      <c r="J615" s="221"/>
      <c r="K615" s="221"/>
      <c r="L615" s="221"/>
      <c r="M615" s="221"/>
      <c r="N615" s="220"/>
      <c r="O615" s="220"/>
      <c r="P615" s="220"/>
      <c r="Q615" s="220"/>
      <c r="R615" s="221"/>
      <c r="S615" s="221"/>
      <c r="T615" s="221"/>
      <c r="U615" s="221"/>
      <c r="V615" s="221"/>
      <c r="W615" s="221"/>
      <c r="X615" s="221"/>
      <c r="Y615" s="221"/>
      <c r="Z615" s="210"/>
      <c r="AA615" s="210"/>
      <c r="AB615" s="210"/>
      <c r="AC615" s="210"/>
      <c r="AD615" s="210"/>
      <c r="AE615" s="210"/>
      <c r="AF615" s="210"/>
      <c r="AG615" s="210" t="s">
        <v>220</v>
      </c>
      <c r="AH615" s="210">
        <v>0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3" x14ac:dyDescent="0.25">
      <c r="A616" s="217"/>
      <c r="B616" s="218"/>
      <c r="C616" s="262" t="s">
        <v>417</v>
      </c>
      <c r="D616" s="246"/>
      <c r="E616" s="247">
        <v>2.9039999999999999</v>
      </c>
      <c r="F616" s="221"/>
      <c r="G616" s="221"/>
      <c r="H616" s="221"/>
      <c r="I616" s="221"/>
      <c r="J616" s="221"/>
      <c r="K616" s="221"/>
      <c r="L616" s="221"/>
      <c r="M616" s="221"/>
      <c r="N616" s="220"/>
      <c r="O616" s="220"/>
      <c r="P616" s="220"/>
      <c r="Q616" s="220"/>
      <c r="R616" s="221"/>
      <c r="S616" s="221"/>
      <c r="T616" s="221"/>
      <c r="U616" s="221"/>
      <c r="V616" s="221"/>
      <c r="W616" s="221"/>
      <c r="X616" s="221"/>
      <c r="Y616" s="221"/>
      <c r="Z616" s="210"/>
      <c r="AA616" s="210"/>
      <c r="AB616" s="210"/>
      <c r="AC616" s="210"/>
      <c r="AD616" s="210"/>
      <c r="AE616" s="210"/>
      <c r="AF616" s="210"/>
      <c r="AG616" s="210" t="s">
        <v>220</v>
      </c>
      <c r="AH616" s="210">
        <v>0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3" x14ac:dyDescent="0.25">
      <c r="A617" s="217"/>
      <c r="B617" s="218"/>
      <c r="C617" s="262" t="s">
        <v>418</v>
      </c>
      <c r="D617" s="246"/>
      <c r="E617" s="247">
        <v>0.97399999999999998</v>
      </c>
      <c r="F617" s="221"/>
      <c r="G617" s="221"/>
      <c r="H617" s="221"/>
      <c r="I617" s="221"/>
      <c r="J617" s="221"/>
      <c r="K617" s="221"/>
      <c r="L617" s="221"/>
      <c r="M617" s="221"/>
      <c r="N617" s="220"/>
      <c r="O617" s="220"/>
      <c r="P617" s="220"/>
      <c r="Q617" s="220"/>
      <c r="R617" s="221"/>
      <c r="S617" s="221"/>
      <c r="T617" s="221"/>
      <c r="U617" s="221"/>
      <c r="V617" s="221"/>
      <c r="W617" s="221"/>
      <c r="X617" s="221"/>
      <c r="Y617" s="221"/>
      <c r="Z617" s="210"/>
      <c r="AA617" s="210"/>
      <c r="AB617" s="210"/>
      <c r="AC617" s="210"/>
      <c r="AD617" s="210"/>
      <c r="AE617" s="210"/>
      <c r="AF617" s="210"/>
      <c r="AG617" s="210" t="s">
        <v>220</v>
      </c>
      <c r="AH617" s="210">
        <v>0</v>
      </c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ht="20.399999999999999" outlineLevel="1" x14ac:dyDescent="0.25">
      <c r="A618" s="231">
        <v>71</v>
      </c>
      <c r="B618" s="232" t="s">
        <v>708</v>
      </c>
      <c r="C618" s="241" t="s">
        <v>709</v>
      </c>
      <c r="D618" s="233" t="s">
        <v>252</v>
      </c>
      <c r="E618" s="234">
        <v>44.130949999999999</v>
      </c>
      <c r="F618" s="235"/>
      <c r="G618" s="236">
        <f>ROUND(E618*F618,2)</f>
        <v>0</v>
      </c>
      <c r="H618" s="235"/>
      <c r="I618" s="236">
        <f>ROUND(E618*H618,2)</f>
        <v>0</v>
      </c>
      <c r="J618" s="235"/>
      <c r="K618" s="236">
        <f>ROUND(E618*J618,2)</f>
        <v>0</v>
      </c>
      <c r="L618" s="236">
        <v>21</v>
      </c>
      <c r="M618" s="236">
        <f>G618*(1+L618/100)</f>
        <v>0</v>
      </c>
      <c r="N618" s="234">
        <v>0</v>
      </c>
      <c r="O618" s="234">
        <f>ROUND(E618*N618,2)</f>
        <v>0</v>
      </c>
      <c r="P618" s="234">
        <v>5.8999999999999997E-2</v>
      </c>
      <c r="Q618" s="234">
        <f>ROUND(E618*P618,2)</f>
        <v>2.6</v>
      </c>
      <c r="R618" s="236" t="s">
        <v>647</v>
      </c>
      <c r="S618" s="236" t="s">
        <v>173</v>
      </c>
      <c r="T618" s="237" t="s">
        <v>173</v>
      </c>
      <c r="U618" s="221">
        <v>0.3</v>
      </c>
      <c r="V618" s="221">
        <f>ROUND(E618*U618,2)</f>
        <v>13.24</v>
      </c>
      <c r="W618" s="221"/>
      <c r="X618" s="221" t="s">
        <v>215</v>
      </c>
      <c r="Y618" s="221" t="s">
        <v>176</v>
      </c>
      <c r="Z618" s="210"/>
      <c r="AA618" s="210"/>
      <c r="AB618" s="210"/>
      <c r="AC618" s="210"/>
      <c r="AD618" s="210"/>
      <c r="AE618" s="210"/>
      <c r="AF618" s="210"/>
      <c r="AG618" s="210" t="s">
        <v>216</v>
      </c>
      <c r="AH618" s="210"/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ht="20.399999999999999" outlineLevel="2" x14ac:dyDescent="0.25">
      <c r="A619" s="217"/>
      <c r="B619" s="218"/>
      <c r="C619" s="262" t="s">
        <v>710</v>
      </c>
      <c r="D619" s="246"/>
      <c r="E619" s="247">
        <v>22.684799999999999</v>
      </c>
      <c r="F619" s="221"/>
      <c r="G619" s="221"/>
      <c r="H619" s="221"/>
      <c r="I619" s="221"/>
      <c r="J619" s="221"/>
      <c r="K619" s="221"/>
      <c r="L619" s="221"/>
      <c r="M619" s="221"/>
      <c r="N619" s="220"/>
      <c r="O619" s="220"/>
      <c r="P619" s="220"/>
      <c r="Q619" s="220"/>
      <c r="R619" s="221"/>
      <c r="S619" s="221"/>
      <c r="T619" s="221"/>
      <c r="U619" s="221"/>
      <c r="V619" s="221"/>
      <c r="W619" s="221"/>
      <c r="X619" s="221"/>
      <c r="Y619" s="221"/>
      <c r="Z619" s="210"/>
      <c r="AA619" s="210"/>
      <c r="AB619" s="210"/>
      <c r="AC619" s="210"/>
      <c r="AD619" s="210"/>
      <c r="AE619" s="210"/>
      <c r="AF619" s="210"/>
      <c r="AG619" s="210" t="s">
        <v>220</v>
      </c>
      <c r="AH619" s="210">
        <v>0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3" x14ac:dyDescent="0.25">
      <c r="A620" s="217"/>
      <c r="B620" s="218"/>
      <c r="C620" s="262" t="s">
        <v>711</v>
      </c>
      <c r="D620" s="246"/>
      <c r="E620" s="247">
        <v>6.28125</v>
      </c>
      <c r="F620" s="221"/>
      <c r="G620" s="221"/>
      <c r="H620" s="221"/>
      <c r="I620" s="221"/>
      <c r="J620" s="221"/>
      <c r="K620" s="221"/>
      <c r="L620" s="221"/>
      <c r="M620" s="221"/>
      <c r="N620" s="220"/>
      <c r="O620" s="220"/>
      <c r="P620" s="220"/>
      <c r="Q620" s="220"/>
      <c r="R620" s="221"/>
      <c r="S620" s="221"/>
      <c r="T620" s="221"/>
      <c r="U620" s="221"/>
      <c r="V620" s="221"/>
      <c r="W620" s="221"/>
      <c r="X620" s="221"/>
      <c r="Y620" s="221"/>
      <c r="Z620" s="210"/>
      <c r="AA620" s="210"/>
      <c r="AB620" s="210"/>
      <c r="AC620" s="210"/>
      <c r="AD620" s="210"/>
      <c r="AE620" s="210"/>
      <c r="AF620" s="210"/>
      <c r="AG620" s="210" t="s">
        <v>220</v>
      </c>
      <c r="AH620" s="210">
        <v>0</v>
      </c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3" x14ac:dyDescent="0.25">
      <c r="A621" s="217"/>
      <c r="B621" s="218"/>
      <c r="C621" s="262" t="s">
        <v>712</v>
      </c>
      <c r="D621" s="246"/>
      <c r="E621" s="247">
        <v>6.5068999999999999</v>
      </c>
      <c r="F621" s="221"/>
      <c r="G621" s="221"/>
      <c r="H621" s="221"/>
      <c r="I621" s="221"/>
      <c r="J621" s="221"/>
      <c r="K621" s="221"/>
      <c r="L621" s="221"/>
      <c r="M621" s="221"/>
      <c r="N621" s="220"/>
      <c r="O621" s="220"/>
      <c r="P621" s="220"/>
      <c r="Q621" s="220"/>
      <c r="R621" s="221"/>
      <c r="S621" s="221"/>
      <c r="T621" s="221"/>
      <c r="U621" s="221"/>
      <c r="V621" s="221"/>
      <c r="W621" s="221"/>
      <c r="X621" s="221"/>
      <c r="Y621" s="221"/>
      <c r="Z621" s="210"/>
      <c r="AA621" s="210"/>
      <c r="AB621" s="210"/>
      <c r="AC621" s="210"/>
      <c r="AD621" s="210"/>
      <c r="AE621" s="210"/>
      <c r="AF621" s="210"/>
      <c r="AG621" s="210" t="s">
        <v>220</v>
      </c>
      <c r="AH621" s="210">
        <v>0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5">
      <c r="A622" s="217"/>
      <c r="B622" s="218"/>
      <c r="C622" s="262" t="s">
        <v>713</v>
      </c>
      <c r="D622" s="246"/>
      <c r="E622" s="247">
        <v>1.3859999999999999</v>
      </c>
      <c r="F622" s="221"/>
      <c r="G622" s="221"/>
      <c r="H622" s="221"/>
      <c r="I622" s="221"/>
      <c r="J622" s="221"/>
      <c r="K622" s="221"/>
      <c r="L622" s="221"/>
      <c r="M622" s="221"/>
      <c r="N622" s="220"/>
      <c r="O622" s="220"/>
      <c r="P622" s="220"/>
      <c r="Q622" s="220"/>
      <c r="R622" s="221"/>
      <c r="S622" s="221"/>
      <c r="T622" s="221"/>
      <c r="U622" s="221"/>
      <c r="V622" s="221"/>
      <c r="W622" s="221"/>
      <c r="X622" s="221"/>
      <c r="Y622" s="221"/>
      <c r="Z622" s="210"/>
      <c r="AA622" s="210"/>
      <c r="AB622" s="210"/>
      <c r="AC622" s="210"/>
      <c r="AD622" s="210"/>
      <c r="AE622" s="210"/>
      <c r="AF622" s="210"/>
      <c r="AG622" s="210" t="s">
        <v>220</v>
      </c>
      <c r="AH622" s="210">
        <v>0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3" x14ac:dyDescent="0.25">
      <c r="A623" s="217"/>
      <c r="B623" s="218"/>
      <c r="C623" s="262" t="s">
        <v>234</v>
      </c>
      <c r="D623" s="246"/>
      <c r="E623" s="247"/>
      <c r="F623" s="221"/>
      <c r="G623" s="221"/>
      <c r="H623" s="221"/>
      <c r="I623" s="221"/>
      <c r="J623" s="221"/>
      <c r="K623" s="221"/>
      <c r="L623" s="221"/>
      <c r="M623" s="221"/>
      <c r="N623" s="220"/>
      <c r="O623" s="220"/>
      <c r="P623" s="220"/>
      <c r="Q623" s="220"/>
      <c r="R623" s="221"/>
      <c r="S623" s="221"/>
      <c r="T623" s="221"/>
      <c r="U623" s="221"/>
      <c r="V623" s="221"/>
      <c r="W623" s="221"/>
      <c r="X623" s="221"/>
      <c r="Y623" s="221"/>
      <c r="Z623" s="210"/>
      <c r="AA623" s="210"/>
      <c r="AB623" s="210"/>
      <c r="AC623" s="210"/>
      <c r="AD623" s="210"/>
      <c r="AE623" s="210"/>
      <c r="AF623" s="210"/>
      <c r="AG623" s="210" t="s">
        <v>220</v>
      </c>
      <c r="AH623" s="210">
        <v>0</v>
      </c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3" x14ac:dyDescent="0.25">
      <c r="A624" s="217"/>
      <c r="B624" s="218"/>
      <c r="C624" s="262" t="s">
        <v>714</v>
      </c>
      <c r="D624" s="246"/>
      <c r="E624" s="247">
        <v>7.2720000000000002</v>
      </c>
      <c r="F624" s="221"/>
      <c r="G624" s="221"/>
      <c r="H624" s="221"/>
      <c r="I624" s="221"/>
      <c r="J624" s="221"/>
      <c r="K624" s="221"/>
      <c r="L624" s="221"/>
      <c r="M624" s="221"/>
      <c r="N624" s="220"/>
      <c r="O624" s="220"/>
      <c r="P624" s="220"/>
      <c r="Q624" s="220"/>
      <c r="R624" s="221"/>
      <c r="S624" s="221"/>
      <c r="T624" s="221"/>
      <c r="U624" s="221"/>
      <c r="V624" s="221"/>
      <c r="W624" s="221"/>
      <c r="X624" s="221"/>
      <c r="Y624" s="221"/>
      <c r="Z624" s="210"/>
      <c r="AA624" s="210"/>
      <c r="AB624" s="210"/>
      <c r="AC624" s="210"/>
      <c r="AD624" s="210"/>
      <c r="AE624" s="210"/>
      <c r="AF624" s="210"/>
      <c r="AG624" s="210" t="s">
        <v>220</v>
      </c>
      <c r="AH624" s="210">
        <v>0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x14ac:dyDescent="0.25">
      <c r="A625" s="224" t="s">
        <v>168</v>
      </c>
      <c r="B625" s="225" t="s">
        <v>96</v>
      </c>
      <c r="C625" s="240" t="s">
        <v>97</v>
      </c>
      <c r="D625" s="226"/>
      <c r="E625" s="227"/>
      <c r="F625" s="228"/>
      <c r="G625" s="228">
        <f>SUMIF(AG626:AG627,"&lt;&gt;NOR",G626:G627)</f>
        <v>0</v>
      </c>
      <c r="H625" s="228"/>
      <c r="I625" s="228">
        <f>SUM(I626:I627)</f>
        <v>0</v>
      </c>
      <c r="J625" s="228"/>
      <c r="K625" s="228">
        <f>SUM(K626:K627)</f>
        <v>0</v>
      </c>
      <c r="L625" s="228"/>
      <c r="M625" s="228">
        <f>SUM(M626:M627)</f>
        <v>0</v>
      </c>
      <c r="N625" s="227"/>
      <c r="O625" s="227">
        <f>SUM(O626:O627)</f>
        <v>0</v>
      </c>
      <c r="P625" s="227"/>
      <c r="Q625" s="227">
        <f>SUM(Q626:Q627)</f>
        <v>0</v>
      </c>
      <c r="R625" s="228"/>
      <c r="S625" s="228"/>
      <c r="T625" s="229"/>
      <c r="U625" s="223"/>
      <c r="V625" s="223">
        <f>SUM(V626:V627)</f>
        <v>47.87</v>
      </c>
      <c r="W625" s="223"/>
      <c r="X625" s="223"/>
      <c r="Y625" s="223"/>
      <c r="AG625" t="s">
        <v>169</v>
      </c>
    </row>
    <row r="626" spans="1:60" ht="20.399999999999999" outlineLevel="1" x14ac:dyDescent="0.25">
      <c r="A626" s="231">
        <v>72</v>
      </c>
      <c r="B626" s="232" t="s">
        <v>715</v>
      </c>
      <c r="C626" s="241" t="s">
        <v>716</v>
      </c>
      <c r="D626" s="233" t="s">
        <v>560</v>
      </c>
      <c r="E626" s="234">
        <v>51.00658</v>
      </c>
      <c r="F626" s="235"/>
      <c r="G626" s="236">
        <f>ROUND(E626*F626,2)</f>
        <v>0</v>
      </c>
      <c r="H626" s="235"/>
      <c r="I626" s="236">
        <f>ROUND(E626*H626,2)</f>
        <v>0</v>
      </c>
      <c r="J626" s="235"/>
      <c r="K626" s="236">
        <f>ROUND(E626*J626,2)</f>
        <v>0</v>
      </c>
      <c r="L626" s="236">
        <v>21</v>
      </c>
      <c r="M626" s="236">
        <f>G626*(1+L626/100)</f>
        <v>0</v>
      </c>
      <c r="N626" s="234">
        <v>0</v>
      </c>
      <c r="O626" s="234">
        <f>ROUND(E626*N626,2)</f>
        <v>0</v>
      </c>
      <c r="P626" s="234">
        <v>0</v>
      </c>
      <c r="Q626" s="234">
        <f>ROUND(E626*P626,2)</f>
        <v>0</v>
      </c>
      <c r="R626" s="236" t="s">
        <v>253</v>
      </c>
      <c r="S626" s="236" t="s">
        <v>173</v>
      </c>
      <c r="T626" s="237" t="s">
        <v>173</v>
      </c>
      <c r="U626" s="221">
        <v>0.9385</v>
      </c>
      <c r="V626" s="221">
        <f>ROUND(E626*U626,2)</f>
        <v>47.87</v>
      </c>
      <c r="W626" s="221"/>
      <c r="X626" s="221" t="s">
        <v>717</v>
      </c>
      <c r="Y626" s="221" t="s">
        <v>176</v>
      </c>
      <c r="Z626" s="210"/>
      <c r="AA626" s="210"/>
      <c r="AB626" s="210"/>
      <c r="AC626" s="210"/>
      <c r="AD626" s="210"/>
      <c r="AE626" s="210"/>
      <c r="AF626" s="210"/>
      <c r="AG626" s="210" t="s">
        <v>718</v>
      </c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2" x14ac:dyDescent="0.25">
      <c r="A627" s="217"/>
      <c r="B627" s="218"/>
      <c r="C627" s="261" t="s">
        <v>719</v>
      </c>
      <c r="D627" s="250"/>
      <c r="E627" s="250"/>
      <c r="F627" s="250"/>
      <c r="G627" s="250"/>
      <c r="H627" s="221"/>
      <c r="I627" s="221"/>
      <c r="J627" s="221"/>
      <c r="K627" s="221"/>
      <c r="L627" s="221"/>
      <c r="M627" s="221"/>
      <c r="N627" s="220"/>
      <c r="O627" s="220"/>
      <c r="P627" s="220"/>
      <c r="Q627" s="220"/>
      <c r="R627" s="221"/>
      <c r="S627" s="221"/>
      <c r="T627" s="221"/>
      <c r="U627" s="221"/>
      <c r="V627" s="221"/>
      <c r="W627" s="221"/>
      <c r="X627" s="221"/>
      <c r="Y627" s="221"/>
      <c r="Z627" s="210"/>
      <c r="AA627" s="210"/>
      <c r="AB627" s="210"/>
      <c r="AC627" s="210"/>
      <c r="AD627" s="210"/>
      <c r="AE627" s="210"/>
      <c r="AF627" s="210"/>
      <c r="AG627" s="210" t="s">
        <v>218</v>
      </c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x14ac:dyDescent="0.25">
      <c r="A628" s="224" t="s">
        <v>168</v>
      </c>
      <c r="B628" s="225" t="s">
        <v>98</v>
      </c>
      <c r="C628" s="240" t="s">
        <v>99</v>
      </c>
      <c r="D628" s="226"/>
      <c r="E628" s="227"/>
      <c r="F628" s="228"/>
      <c r="G628" s="228">
        <f>SUMIF(AG629:AG724,"&lt;&gt;NOR",G629:G724)</f>
        <v>0</v>
      </c>
      <c r="H628" s="228"/>
      <c r="I628" s="228">
        <f>SUM(I629:I724)</f>
        <v>0</v>
      </c>
      <c r="J628" s="228"/>
      <c r="K628" s="228">
        <f>SUM(K629:K724)</f>
        <v>0</v>
      </c>
      <c r="L628" s="228"/>
      <c r="M628" s="228">
        <f>SUM(M629:M724)</f>
        <v>0</v>
      </c>
      <c r="N628" s="227"/>
      <c r="O628" s="227">
        <f>SUM(O629:O724)</f>
        <v>1.6900000000000002</v>
      </c>
      <c r="P628" s="227"/>
      <c r="Q628" s="227">
        <f>SUM(Q629:Q724)</f>
        <v>0.96</v>
      </c>
      <c r="R628" s="228"/>
      <c r="S628" s="228"/>
      <c r="T628" s="229"/>
      <c r="U628" s="223"/>
      <c r="V628" s="223">
        <f>SUM(V629:V724)</f>
        <v>132.07000000000002</v>
      </c>
      <c r="W628" s="223"/>
      <c r="X628" s="223"/>
      <c r="Y628" s="223"/>
      <c r="AG628" t="s">
        <v>169</v>
      </c>
    </row>
    <row r="629" spans="1:60" ht="20.399999999999999" outlineLevel="1" x14ac:dyDescent="0.25">
      <c r="A629" s="231">
        <v>73</v>
      </c>
      <c r="B629" s="232" t="s">
        <v>720</v>
      </c>
      <c r="C629" s="241" t="s">
        <v>721</v>
      </c>
      <c r="D629" s="233" t="s">
        <v>252</v>
      </c>
      <c r="E629" s="234">
        <v>98.93</v>
      </c>
      <c r="F629" s="235"/>
      <c r="G629" s="236">
        <f>ROUND(E629*F629,2)</f>
        <v>0</v>
      </c>
      <c r="H629" s="235"/>
      <c r="I629" s="236">
        <f>ROUND(E629*H629,2)</f>
        <v>0</v>
      </c>
      <c r="J629" s="235"/>
      <c r="K629" s="236">
        <f>ROUND(E629*J629,2)</f>
        <v>0</v>
      </c>
      <c r="L629" s="236">
        <v>21</v>
      </c>
      <c r="M629" s="236">
        <f>G629*(1+L629/100)</f>
        <v>0</v>
      </c>
      <c r="N629" s="234">
        <v>3.3E-4</v>
      </c>
      <c r="O629" s="234">
        <f>ROUND(E629*N629,2)</f>
        <v>0.03</v>
      </c>
      <c r="P629" s="234">
        <v>0</v>
      </c>
      <c r="Q629" s="234">
        <f>ROUND(E629*P629,2)</f>
        <v>0</v>
      </c>
      <c r="R629" s="236" t="s">
        <v>722</v>
      </c>
      <c r="S629" s="236" t="s">
        <v>173</v>
      </c>
      <c r="T629" s="237" t="s">
        <v>173</v>
      </c>
      <c r="U629" s="221">
        <v>0.03</v>
      </c>
      <c r="V629" s="221">
        <f>ROUND(E629*U629,2)</f>
        <v>2.97</v>
      </c>
      <c r="W629" s="221"/>
      <c r="X629" s="221" t="s">
        <v>215</v>
      </c>
      <c r="Y629" s="221" t="s">
        <v>176</v>
      </c>
      <c r="Z629" s="210"/>
      <c r="AA629" s="210"/>
      <c r="AB629" s="210"/>
      <c r="AC629" s="210"/>
      <c r="AD629" s="210"/>
      <c r="AE629" s="210"/>
      <c r="AF629" s="210"/>
      <c r="AG629" s="210" t="s">
        <v>216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2" x14ac:dyDescent="0.25">
      <c r="A630" s="217"/>
      <c r="B630" s="218"/>
      <c r="C630" s="262" t="s">
        <v>550</v>
      </c>
      <c r="D630" s="246"/>
      <c r="E630" s="247">
        <v>97.61</v>
      </c>
      <c r="F630" s="221"/>
      <c r="G630" s="221"/>
      <c r="H630" s="221"/>
      <c r="I630" s="221"/>
      <c r="J630" s="221"/>
      <c r="K630" s="221"/>
      <c r="L630" s="221"/>
      <c r="M630" s="221"/>
      <c r="N630" s="220"/>
      <c r="O630" s="220"/>
      <c r="P630" s="220"/>
      <c r="Q630" s="220"/>
      <c r="R630" s="221"/>
      <c r="S630" s="221"/>
      <c r="T630" s="221"/>
      <c r="U630" s="221"/>
      <c r="V630" s="221"/>
      <c r="W630" s="221"/>
      <c r="X630" s="221"/>
      <c r="Y630" s="221"/>
      <c r="Z630" s="210"/>
      <c r="AA630" s="210"/>
      <c r="AB630" s="210"/>
      <c r="AC630" s="210"/>
      <c r="AD630" s="210"/>
      <c r="AE630" s="210"/>
      <c r="AF630" s="210"/>
      <c r="AG630" s="210" t="s">
        <v>220</v>
      </c>
      <c r="AH630" s="210">
        <v>0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3" x14ac:dyDescent="0.25">
      <c r="A631" s="217"/>
      <c r="B631" s="218"/>
      <c r="C631" s="262" t="s">
        <v>551</v>
      </c>
      <c r="D631" s="246"/>
      <c r="E631" s="247">
        <v>1.32</v>
      </c>
      <c r="F631" s="221"/>
      <c r="G631" s="221"/>
      <c r="H631" s="221"/>
      <c r="I631" s="221"/>
      <c r="J631" s="221"/>
      <c r="K631" s="221"/>
      <c r="L631" s="221"/>
      <c r="M631" s="221"/>
      <c r="N631" s="220"/>
      <c r="O631" s="220"/>
      <c r="P631" s="220"/>
      <c r="Q631" s="220"/>
      <c r="R631" s="221"/>
      <c r="S631" s="221"/>
      <c r="T631" s="221"/>
      <c r="U631" s="221"/>
      <c r="V631" s="221"/>
      <c r="W631" s="221"/>
      <c r="X631" s="221"/>
      <c r="Y631" s="221"/>
      <c r="Z631" s="210"/>
      <c r="AA631" s="210"/>
      <c r="AB631" s="210"/>
      <c r="AC631" s="210"/>
      <c r="AD631" s="210"/>
      <c r="AE631" s="210"/>
      <c r="AF631" s="210"/>
      <c r="AG631" s="210" t="s">
        <v>220</v>
      </c>
      <c r="AH631" s="210">
        <v>0</v>
      </c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ht="20.399999999999999" outlineLevel="1" x14ac:dyDescent="0.25">
      <c r="A632" s="231">
        <v>74</v>
      </c>
      <c r="B632" s="232" t="s">
        <v>723</v>
      </c>
      <c r="C632" s="241" t="s">
        <v>724</v>
      </c>
      <c r="D632" s="233" t="s">
        <v>252</v>
      </c>
      <c r="E632" s="234">
        <v>98.93</v>
      </c>
      <c r="F632" s="235"/>
      <c r="G632" s="236">
        <f>ROUND(E632*F632,2)</f>
        <v>0</v>
      </c>
      <c r="H632" s="235"/>
      <c r="I632" s="236">
        <f>ROUND(E632*H632,2)</f>
        <v>0</v>
      </c>
      <c r="J632" s="235"/>
      <c r="K632" s="236">
        <f>ROUND(E632*J632,2)</f>
        <v>0</v>
      </c>
      <c r="L632" s="236">
        <v>21</v>
      </c>
      <c r="M632" s="236">
        <f>G632*(1+L632/100)</f>
        <v>0</v>
      </c>
      <c r="N632" s="234">
        <v>5.7000000000000002E-3</v>
      </c>
      <c r="O632" s="234">
        <f>ROUND(E632*N632,2)</f>
        <v>0.56000000000000005</v>
      </c>
      <c r="P632" s="234">
        <v>0</v>
      </c>
      <c r="Q632" s="234">
        <f>ROUND(E632*P632,2)</f>
        <v>0</v>
      </c>
      <c r="R632" s="236" t="s">
        <v>722</v>
      </c>
      <c r="S632" s="236" t="s">
        <v>173</v>
      </c>
      <c r="T632" s="237" t="s">
        <v>173</v>
      </c>
      <c r="U632" s="221">
        <v>0.23</v>
      </c>
      <c r="V632" s="221">
        <f>ROUND(E632*U632,2)</f>
        <v>22.75</v>
      </c>
      <c r="W632" s="221"/>
      <c r="X632" s="221" t="s">
        <v>215</v>
      </c>
      <c r="Y632" s="221" t="s">
        <v>176</v>
      </c>
      <c r="Z632" s="210"/>
      <c r="AA632" s="210"/>
      <c r="AB632" s="210"/>
      <c r="AC632" s="210"/>
      <c r="AD632" s="210"/>
      <c r="AE632" s="210"/>
      <c r="AF632" s="210"/>
      <c r="AG632" s="210" t="s">
        <v>216</v>
      </c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2" x14ac:dyDescent="0.25">
      <c r="A633" s="217"/>
      <c r="B633" s="218"/>
      <c r="C633" s="242" t="s">
        <v>725</v>
      </c>
      <c r="D633" s="239"/>
      <c r="E633" s="239"/>
      <c r="F633" s="239"/>
      <c r="G633" s="239"/>
      <c r="H633" s="221"/>
      <c r="I633" s="221"/>
      <c r="J633" s="221"/>
      <c r="K633" s="221"/>
      <c r="L633" s="221"/>
      <c r="M633" s="221"/>
      <c r="N633" s="220"/>
      <c r="O633" s="220"/>
      <c r="P633" s="220"/>
      <c r="Q633" s="220"/>
      <c r="R633" s="221"/>
      <c r="S633" s="221"/>
      <c r="T633" s="221"/>
      <c r="U633" s="221"/>
      <c r="V633" s="221"/>
      <c r="W633" s="221"/>
      <c r="X633" s="221"/>
      <c r="Y633" s="221"/>
      <c r="Z633" s="210"/>
      <c r="AA633" s="210"/>
      <c r="AB633" s="210"/>
      <c r="AC633" s="210"/>
      <c r="AD633" s="210"/>
      <c r="AE633" s="210"/>
      <c r="AF633" s="210"/>
      <c r="AG633" s="210" t="s">
        <v>179</v>
      </c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38" t="str">
        <f>C633</f>
        <v>Provedení očištění povrchu a natavení jedné vrstvy modifikovaného asfaltového pásu včetně dodávky materiálů.</v>
      </c>
      <c r="BB633" s="210"/>
      <c r="BC633" s="210"/>
      <c r="BD633" s="210"/>
      <c r="BE633" s="210"/>
      <c r="BF633" s="210"/>
      <c r="BG633" s="210"/>
      <c r="BH633" s="210"/>
    </row>
    <row r="634" spans="1:60" outlineLevel="2" x14ac:dyDescent="0.25">
      <c r="A634" s="217"/>
      <c r="B634" s="218"/>
      <c r="C634" s="262" t="s">
        <v>726</v>
      </c>
      <c r="D634" s="246"/>
      <c r="E634" s="247"/>
      <c r="F634" s="221"/>
      <c r="G634" s="221"/>
      <c r="H634" s="221"/>
      <c r="I634" s="221"/>
      <c r="J634" s="221"/>
      <c r="K634" s="221"/>
      <c r="L634" s="221"/>
      <c r="M634" s="221"/>
      <c r="N634" s="220"/>
      <c r="O634" s="220"/>
      <c r="P634" s="220"/>
      <c r="Q634" s="220"/>
      <c r="R634" s="221"/>
      <c r="S634" s="221"/>
      <c r="T634" s="221"/>
      <c r="U634" s="221"/>
      <c r="V634" s="221"/>
      <c r="W634" s="221"/>
      <c r="X634" s="221"/>
      <c r="Y634" s="221"/>
      <c r="Z634" s="210"/>
      <c r="AA634" s="210"/>
      <c r="AB634" s="210"/>
      <c r="AC634" s="210"/>
      <c r="AD634" s="210"/>
      <c r="AE634" s="210"/>
      <c r="AF634" s="210"/>
      <c r="AG634" s="210" t="s">
        <v>220</v>
      </c>
      <c r="AH634" s="210">
        <v>0</v>
      </c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3" x14ac:dyDescent="0.25">
      <c r="A635" s="217"/>
      <c r="B635" s="218"/>
      <c r="C635" s="262" t="s">
        <v>727</v>
      </c>
      <c r="D635" s="246"/>
      <c r="E635" s="247">
        <v>98.93</v>
      </c>
      <c r="F635" s="221"/>
      <c r="G635" s="221"/>
      <c r="H635" s="221"/>
      <c r="I635" s="221"/>
      <c r="J635" s="221"/>
      <c r="K635" s="221"/>
      <c r="L635" s="221"/>
      <c r="M635" s="221"/>
      <c r="N635" s="220"/>
      <c r="O635" s="220"/>
      <c r="P635" s="220"/>
      <c r="Q635" s="220"/>
      <c r="R635" s="221"/>
      <c r="S635" s="221"/>
      <c r="T635" s="221"/>
      <c r="U635" s="221"/>
      <c r="V635" s="221"/>
      <c r="W635" s="221"/>
      <c r="X635" s="221"/>
      <c r="Y635" s="221"/>
      <c r="Z635" s="210"/>
      <c r="AA635" s="210"/>
      <c r="AB635" s="210"/>
      <c r="AC635" s="210"/>
      <c r="AD635" s="210"/>
      <c r="AE635" s="210"/>
      <c r="AF635" s="210"/>
      <c r="AG635" s="210" t="s">
        <v>220</v>
      </c>
      <c r="AH635" s="210">
        <v>5</v>
      </c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ht="20.399999999999999" outlineLevel="1" x14ac:dyDescent="0.25">
      <c r="A636" s="231">
        <v>75</v>
      </c>
      <c r="B636" s="232" t="s">
        <v>728</v>
      </c>
      <c r="C636" s="241" t="s">
        <v>724</v>
      </c>
      <c r="D636" s="233" t="s">
        <v>252</v>
      </c>
      <c r="E636" s="234">
        <v>98.93</v>
      </c>
      <c r="F636" s="235"/>
      <c r="G636" s="236">
        <f>ROUND(E636*F636,2)</f>
        <v>0</v>
      </c>
      <c r="H636" s="235"/>
      <c r="I636" s="236">
        <f>ROUND(E636*H636,2)</f>
        <v>0</v>
      </c>
      <c r="J636" s="235"/>
      <c r="K636" s="236">
        <f>ROUND(E636*J636,2)</f>
        <v>0</v>
      </c>
      <c r="L636" s="236">
        <v>21</v>
      </c>
      <c r="M636" s="236">
        <f>G636*(1+L636/100)</f>
        <v>0</v>
      </c>
      <c r="N636" s="234">
        <v>5.5900000000000004E-3</v>
      </c>
      <c r="O636" s="234">
        <f>ROUND(E636*N636,2)</f>
        <v>0.55000000000000004</v>
      </c>
      <c r="P636" s="234">
        <v>0</v>
      </c>
      <c r="Q636" s="234">
        <f>ROUND(E636*P636,2)</f>
        <v>0</v>
      </c>
      <c r="R636" s="236" t="s">
        <v>722</v>
      </c>
      <c r="S636" s="236" t="s">
        <v>173</v>
      </c>
      <c r="T636" s="237" t="s">
        <v>173</v>
      </c>
      <c r="U636" s="221">
        <v>0.23</v>
      </c>
      <c r="V636" s="221">
        <f>ROUND(E636*U636,2)</f>
        <v>22.75</v>
      </c>
      <c r="W636" s="221"/>
      <c r="X636" s="221" t="s">
        <v>215</v>
      </c>
      <c r="Y636" s="221" t="s">
        <v>176</v>
      </c>
      <c r="Z636" s="210"/>
      <c r="AA636" s="210"/>
      <c r="AB636" s="210"/>
      <c r="AC636" s="210"/>
      <c r="AD636" s="210"/>
      <c r="AE636" s="210"/>
      <c r="AF636" s="210"/>
      <c r="AG636" s="210" t="s">
        <v>216</v>
      </c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outlineLevel="2" x14ac:dyDescent="0.25">
      <c r="A637" s="217"/>
      <c r="B637" s="218"/>
      <c r="C637" s="242" t="s">
        <v>725</v>
      </c>
      <c r="D637" s="239"/>
      <c r="E637" s="239"/>
      <c r="F637" s="239"/>
      <c r="G637" s="239"/>
      <c r="H637" s="221"/>
      <c r="I637" s="221"/>
      <c r="J637" s="221"/>
      <c r="K637" s="221"/>
      <c r="L637" s="221"/>
      <c r="M637" s="221"/>
      <c r="N637" s="220"/>
      <c r="O637" s="220"/>
      <c r="P637" s="220"/>
      <c r="Q637" s="220"/>
      <c r="R637" s="221"/>
      <c r="S637" s="221"/>
      <c r="T637" s="221"/>
      <c r="U637" s="221"/>
      <c r="V637" s="221"/>
      <c r="W637" s="221"/>
      <c r="X637" s="221"/>
      <c r="Y637" s="221"/>
      <c r="Z637" s="210"/>
      <c r="AA637" s="210"/>
      <c r="AB637" s="210"/>
      <c r="AC637" s="210"/>
      <c r="AD637" s="210"/>
      <c r="AE637" s="210"/>
      <c r="AF637" s="210"/>
      <c r="AG637" s="210" t="s">
        <v>179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38" t="str">
        <f>C637</f>
        <v>Provedení očištění povrchu a natavení jedné vrstvy modifikovaného asfaltového pásu včetně dodávky materiálů.</v>
      </c>
      <c r="BB637" s="210"/>
      <c r="BC637" s="210"/>
      <c r="BD637" s="210"/>
      <c r="BE637" s="210"/>
      <c r="BF637" s="210"/>
      <c r="BG637" s="210"/>
      <c r="BH637" s="210"/>
    </row>
    <row r="638" spans="1:60" outlineLevel="2" x14ac:dyDescent="0.25">
      <c r="A638" s="217"/>
      <c r="B638" s="218"/>
      <c r="C638" s="262" t="s">
        <v>729</v>
      </c>
      <c r="D638" s="246"/>
      <c r="E638" s="247"/>
      <c r="F638" s="221"/>
      <c r="G638" s="221"/>
      <c r="H638" s="221"/>
      <c r="I638" s="221"/>
      <c r="J638" s="221"/>
      <c r="K638" s="221"/>
      <c r="L638" s="221"/>
      <c r="M638" s="221"/>
      <c r="N638" s="220"/>
      <c r="O638" s="220"/>
      <c r="P638" s="220"/>
      <c r="Q638" s="220"/>
      <c r="R638" s="221"/>
      <c r="S638" s="221"/>
      <c r="T638" s="221"/>
      <c r="U638" s="221"/>
      <c r="V638" s="221"/>
      <c r="W638" s="221"/>
      <c r="X638" s="221"/>
      <c r="Y638" s="221"/>
      <c r="Z638" s="210"/>
      <c r="AA638" s="210"/>
      <c r="AB638" s="210"/>
      <c r="AC638" s="210"/>
      <c r="AD638" s="210"/>
      <c r="AE638" s="210"/>
      <c r="AF638" s="210"/>
      <c r="AG638" s="210" t="s">
        <v>220</v>
      </c>
      <c r="AH638" s="210">
        <v>0</v>
      </c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3" x14ac:dyDescent="0.25">
      <c r="A639" s="217"/>
      <c r="B639" s="218"/>
      <c r="C639" s="262" t="s">
        <v>727</v>
      </c>
      <c r="D639" s="246"/>
      <c r="E639" s="247">
        <v>98.93</v>
      </c>
      <c r="F639" s="221"/>
      <c r="G639" s="221"/>
      <c r="H639" s="221"/>
      <c r="I639" s="221"/>
      <c r="J639" s="221"/>
      <c r="K639" s="221"/>
      <c r="L639" s="221"/>
      <c r="M639" s="221"/>
      <c r="N639" s="220"/>
      <c r="O639" s="220"/>
      <c r="P639" s="220"/>
      <c r="Q639" s="220"/>
      <c r="R639" s="221"/>
      <c r="S639" s="221"/>
      <c r="T639" s="221"/>
      <c r="U639" s="221"/>
      <c r="V639" s="221"/>
      <c r="W639" s="221"/>
      <c r="X639" s="221"/>
      <c r="Y639" s="221"/>
      <c r="Z639" s="210"/>
      <c r="AA639" s="210"/>
      <c r="AB639" s="210"/>
      <c r="AC639" s="210"/>
      <c r="AD639" s="210"/>
      <c r="AE639" s="210"/>
      <c r="AF639" s="210"/>
      <c r="AG639" s="210" t="s">
        <v>220</v>
      </c>
      <c r="AH639" s="210">
        <v>5</v>
      </c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1" x14ac:dyDescent="0.25">
      <c r="A640" s="231">
        <v>76</v>
      </c>
      <c r="B640" s="232" t="s">
        <v>730</v>
      </c>
      <c r="C640" s="241" t="s">
        <v>731</v>
      </c>
      <c r="D640" s="233" t="s">
        <v>252</v>
      </c>
      <c r="E640" s="234">
        <v>98.93</v>
      </c>
      <c r="F640" s="235"/>
      <c r="G640" s="236">
        <f>ROUND(E640*F640,2)</f>
        <v>0</v>
      </c>
      <c r="H640" s="235"/>
      <c r="I640" s="236">
        <f>ROUND(E640*H640,2)</f>
        <v>0</v>
      </c>
      <c r="J640" s="235"/>
      <c r="K640" s="236">
        <f>ROUND(E640*J640,2)</f>
        <v>0</v>
      </c>
      <c r="L640" s="236">
        <v>21</v>
      </c>
      <c r="M640" s="236">
        <f>G640*(1+L640/100)</f>
        <v>0</v>
      </c>
      <c r="N640" s="234">
        <v>0</v>
      </c>
      <c r="O640" s="234">
        <f>ROUND(E640*N640,2)</f>
        <v>0</v>
      </c>
      <c r="P640" s="234">
        <v>9.7400000000000004E-3</v>
      </c>
      <c r="Q640" s="234">
        <f>ROUND(E640*P640,2)</f>
        <v>0.96</v>
      </c>
      <c r="R640" s="236" t="s">
        <v>722</v>
      </c>
      <c r="S640" s="236" t="s">
        <v>173</v>
      </c>
      <c r="T640" s="237" t="s">
        <v>173</v>
      </c>
      <c r="U640" s="221">
        <v>0.04</v>
      </c>
      <c r="V640" s="221">
        <f>ROUND(E640*U640,2)</f>
        <v>3.96</v>
      </c>
      <c r="W640" s="221"/>
      <c r="X640" s="221" t="s">
        <v>215</v>
      </c>
      <c r="Y640" s="221" t="s">
        <v>176</v>
      </c>
      <c r="Z640" s="210"/>
      <c r="AA640" s="210"/>
      <c r="AB640" s="210"/>
      <c r="AC640" s="210"/>
      <c r="AD640" s="210"/>
      <c r="AE640" s="210"/>
      <c r="AF640" s="210"/>
      <c r="AG640" s="210" t="s">
        <v>216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2" x14ac:dyDescent="0.25">
      <c r="A641" s="217"/>
      <c r="B641" s="218"/>
      <c r="C641" s="262" t="s">
        <v>727</v>
      </c>
      <c r="D641" s="246"/>
      <c r="E641" s="247">
        <v>98.93</v>
      </c>
      <c r="F641" s="221"/>
      <c r="G641" s="221"/>
      <c r="H641" s="221"/>
      <c r="I641" s="221"/>
      <c r="J641" s="221"/>
      <c r="K641" s="221"/>
      <c r="L641" s="221"/>
      <c r="M641" s="221"/>
      <c r="N641" s="220"/>
      <c r="O641" s="220"/>
      <c r="P641" s="220"/>
      <c r="Q641" s="220"/>
      <c r="R641" s="221"/>
      <c r="S641" s="221"/>
      <c r="T641" s="221"/>
      <c r="U641" s="221"/>
      <c r="V641" s="221"/>
      <c r="W641" s="221"/>
      <c r="X641" s="221"/>
      <c r="Y641" s="221"/>
      <c r="Z641" s="210"/>
      <c r="AA641" s="210"/>
      <c r="AB641" s="210"/>
      <c r="AC641" s="210"/>
      <c r="AD641" s="210"/>
      <c r="AE641" s="210"/>
      <c r="AF641" s="210"/>
      <c r="AG641" s="210" t="s">
        <v>220</v>
      </c>
      <c r="AH641" s="210">
        <v>5</v>
      </c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1" x14ac:dyDescent="0.25">
      <c r="A642" s="231">
        <v>77</v>
      </c>
      <c r="B642" s="232" t="s">
        <v>732</v>
      </c>
      <c r="C642" s="241" t="s">
        <v>733</v>
      </c>
      <c r="D642" s="233" t="s">
        <v>252</v>
      </c>
      <c r="E642" s="234">
        <v>26.13</v>
      </c>
      <c r="F642" s="235"/>
      <c r="G642" s="236">
        <f>ROUND(E642*F642,2)</f>
        <v>0</v>
      </c>
      <c r="H642" s="235"/>
      <c r="I642" s="236">
        <f>ROUND(E642*H642,2)</f>
        <v>0</v>
      </c>
      <c r="J642" s="235"/>
      <c r="K642" s="236">
        <f>ROUND(E642*J642,2)</f>
        <v>0</v>
      </c>
      <c r="L642" s="236">
        <v>21</v>
      </c>
      <c r="M642" s="236">
        <f>G642*(1+L642/100)</f>
        <v>0</v>
      </c>
      <c r="N642" s="234">
        <v>0</v>
      </c>
      <c r="O642" s="234">
        <f>ROUND(E642*N642,2)</f>
        <v>0</v>
      </c>
      <c r="P642" s="234">
        <v>0</v>
      </c>
      <c r="Q642" s="234">
        <f>ROUND(E642*P642,2)</f>
        <v>0</v>
      </c>
      <c r="R642" s="236" t="s">
        <v>722</v>
      </c>
      <c r="S642" s="236" t="s">
        <v>173</v>
      </c>
      <c r="T642" s="237" t="s">
        <v>173</v>
      </c>
      <c r="U642" s="221">
        <v>0.01</v>
      </c>
      <c r="V642" s="221">
        <f>ROUND(E642*U642,2)</f>
        <v>0.26</v>
      </c>
      <c r="W642" s="221"/>
      <c r="X642" s="221" t="s">
        <v>215</v>
      </c>
      <c r="Y642" s="221" t="s">
        <v>176</v>
      </c>
      <c r="Z642" s="210"/>
      <c r="AA642" s="210"/>
      <c r="AB642" s="210"/>
      <c r="AC642" s="210"/>
      <c r="AD642" s="210"/>
      <c r="AE642" s="210"/>
      <c r="AF642" s="210"/>
      <c r="AG642" s="210" t="s">
        <v>216</v>
      </c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2" x14ac:dyDescent="0.25">
      <c r="A643" s="217"/>
      <c r="B643" s="218"/>
      <c r="C643" s="262" t="s">
        <v>653</v>
      </c>
      <c r="D643" s="246"/>
      <c r="E643" s="247">
        <v>5.89</v>
      </c>
      <c r="F643" s="221"/>
      <c r="G643" s="221"/>
      <c r="H643" s="221"/>
      <c r="I643" s="221"/>
      <c r="J643" s="221"/>
      <c r="K643" s="221"/>
      <c r="L643" s="221"/>
      <c r="M643" s="221"/>
      <c r="N643" s="220"/>
      <c r="O643" s="220"/>
      <c r="P643" s="220"/>
      <c r="Q643" s="220"/>
      <c r="R643" s="221"/>
      <c r="S643" s="221"/>
      <c r="T643" s="221"/>
      <c r="U643" s="221"/>
      <c r="V643" s="221"/>
      <c r="W643" s="221"/>
      <c r="X643" s="221"/>
      <c r="Y643" s="221"/>
      <c r="Z643" s="210"/>
      <c r="AA643" s="210"/>
      <c r="AB643" s="210"/>
      <c r="AC643" s="210"/>
      <c r="AD643" s="210"/>
      <c r="AE643" s="210"/>
      <c r="AF643" s="210"/>
      <c r="AG643" s="210" t="s">
        <v>220</v>
      </c>
      <c r="AH643" s="210">
        <v>0</v>
      </c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3" x14ac:dyDescent="0.25">
      <c r="A644" s="217"/>
      <c r="B644" s="218"/>
      <c r="C644" s="262" t="s">
        <v>699</v>
      </c>
      <c r="D644" s="246"/>
      <c r="E644" s="247">
        <v>5.72</v>
      </c>
      <c r="F644" s="221"/>
      <c r="G644" s="221"/>
      <c r="H644" s="221"/>
      <c r="I644" s="221"/>
      <c r="J644" s="221"/>
      <c r="K644" s="221"/>
      <c r="L644" s="221"/>
      <c r="M644" s="221"/>
      <c r="N644" s="220"/>
      <c r="O644" s="220"/>
      <c r="P644" s="220"/>
      <c r="Q644" s="220"/>
      <c r="R644" s="221"/>
      <c r="S644" s="221"/>
      <c r="T644" s="221"/>
      <c r="U644" s="221"/>
      <c r="V644" s="221"/>
      <c r="W644" s="221"/>
      <c r="X644" s="221"/>
      <c r="Y644" s="221"/>
      <c r="Z644" s="210"/>
      <c r="AA644" s="210"/>
      <c r="AB644" s="210"/>
      <c r="AC644" s="210"/>
      <c r="AD644" s="210"/>
      <c r="AE644" s="210"/>
      <c r="AF644" s="210"/>
      <c r="AG644" s="210" t="s">
        <v>220</v>
      </c>
      <c r="AH644" s="210">
        <v>0</v>
      </c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3" x14ac:dyDescent="0.25">
      <c r="A645" s="217"/>
      <c r="B645" s="218"/>
      <c r="C645" s="262" t="s">
        <v>654</v>
      </c>
      <c r="D645" s="246"/>
      <c r="E645" s="247">
        <v>1.36</v>
      </c>
      <c r="F645" s="221"/>
      <c r="G645" s="221"/>
      <c r="H645" s="221"/>
      <c r="I645" s="221"/>
      <c r="J645" s="221"/>
      <c r="K645" s="221"/>
      <c r="L645" s="221"/>
      <c r="M645" s="221"/>
      <c r="N645" s="220"/>
      <c r="O645" s="220"/>
      <c r="P645" s="220"/>
      <c r="Q645" s="220"/>
      <c r="R645" s="221"/>
      <c r="S645" s="221"/>
      <c r="T645" s="221"/>
      <c r="U645" s="221"/>
      <c r="V645" s="221"/>
      <c r="W645" s="221"/>
      <c r="X645" s="221"/>
      <c r="Y645" s="221"/>
      <c r="Z645" s="210"/>
      <c r="AA645" s="210"/>
      <c r="AB645" s="210"/>
      <c r="AC645" s="210"/>
      <c r="AD645" s="210"/>
      <c r="AE645" s="210"/>
      <c r="AF645" s="210"/>
      <c r="AG645" s="210" t="s">
        <v>220</v>
      </c>
      <c r="AH645" s="210">
        <v>0</v>
      </c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3" x14ac:dyDescent="0.25">
      <c r="A646" s="217"/>
      <c r="B646" s="218"/>
      <c r="C646" s="262" t="s">
        <v>701</v>
      </c>
      <c r="D646" s="246"/>
      <c r="E646" s="247">
        <v>5.0599999999999996</v>
      </c>
      <c r="F646" s="221"/>
      <c r="G646" s="221"/>
      <c r="H646" s="221"/>
      <c r="I646" s="221"/>
      <c r="J646" s="221"/>
      <c r="K646" s="221"/>
      <c r="L646" s="221"/>
      <c r="M646" s="221"/>
      <c r="N646" s="220"/>
      <c r="O646" s="220"/>
      <c r="P646" s="220"/>
      <c r="Q646" s="220"/>
      <c r="R646" s="221"/>
      <c r="S646" s="221"/>
      <c r="T646" s="221"/>
      <c r="U646" s="221"/>
      <c r="V646" s="221"/>
      <c r="W646" s="221"/>
      <c r="X646" s="221"/>
      <c r="Y646" s="221"/>
      <c r="Z646" s="210"/>
      <c r="AA646" s="210"/>
      <c r="AB646" s="210"/>
      <c r="AC646" s="210"/>
      <c r="AD646" s="210"/>
      <c r="AE646" s="210"/>
      <c r="AF646" s="210"/>
      <c r="AG646" s="210" t="s">
        <v>220</v>
      </c>
      <c r="AH646" s="210">
        <v>0</v>
      </c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3" x14ac:dyDescent="0.25">
      <c r="A647" s="217"/>
      <c r="B647" s="218"/>
      <c r="C647" s="262" t="s">
        <v>734</v>
      </c>
      <c r="D647" s="246"/>
      <c r="E647" s="247">
        <v>1.32</v>
      </c>
      <c r="F647" s="221"/>
      <c r="G647" s="221"/>
      <c r="H647" s="221"/>
      <c r="I647" s="221"/>
      <c r="J647" s="221"/>
      <c r="K647" s="221"/>
      <c r="L647" s="221"/>
      <c r="M647" s="221"/>
      <c r="N647" s="220"/>
      <c r="O647" s="220"/>
      <c r="P647" s="220"/>
      <c r="Q647" s="220"/>
      <c r="R647" s="221"/>
      <c r="S647" s="221"/>
      <c r="T647" s="221"/>
      <c r="U647" s="221"/>
      <c r="V647" s="221"/>
      <c r="W647" s="221"/>
      <c r="X647" s="221"/>
      <c r="Y647" s="221"/>
      <c r="Z647" s="210"/>
      <c r="AA647" s="210"/>
      <c r="AB647" s="210"/>
      <c r="AC647" s="210"/>
      <c r="AD647" s="210"/>
      <c r="AE647" s="210"/>
      <c r="AF647" s="210"/>
      <c r="AG647" s="210" t="s">
        <v>220</v>
      </c>
      <c r="AH647" s="210">
        <v>0</v>
      </c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outlineLevel="3" x14ac:dyDescent="0.25">
      <c r="A648" s="217"/>
      <c r="B648" s="218"/>
      <c r="C648" s="262" t="s">
        <v>705</v>
      </c>
      <c r="D648" s="246"/>
      <c r="E648" s="247">
        <v>6.78</v>
      </c>
      <c r="F648" s="221"/>
      <c r="G648" s="221"/>
      <c r="H648" s="221"/>
      <c r="I648" s="221"/>
      <c r="J648" s="221"/>
      <c r="K648" s="221"/>
      <c r="L648" s="221"/>
      <c r="M648" s="221"/>
      <c r="N648" s="220"/>
      <c r="O648" s="220"/>
      <c r="P648" s="220"/>
      <c r="Q648" s="220"/>
      <c r="R648" s="221"/>
      <c r="S648" s="221"/>
      <c r="T648" s="221"/>
      <c r="U648" s="221"/>
      <c r="V648" s="221"/>
      <c r="W648" s="221"/>
      <c r="X648" s="221"/>
      <c r="Y648" s="221"/>
      <c r="Z648" s="210"/>
      <c r="AA648" s="210"/>
      <c r="AB648" s="210"/>
      <c r="AC648" s="210"/>
      <c r="AD648" s="210"/>
      <c r="AE648" s="210"/>
      <c r="AF648" s="210"/>
      <c r="AG648" s="210" t="s">
        <v>220</v>
      </c>
      <c r="AH648" s="210">
        <v>0</v>
      </c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outlineLevel="1" x14ac:dyDescent="0.25">
      <c r="A649" s="231">
        <v>78</v>
      </c>
      <c r="B649" s="232" t="s">
        <v>735</v>
      </c>
      <c r="C649" s="241" t="s">
        <v>736</v>
      </c>
      <c r="D649" s="233" t="s">
        <v>252</v>
      </c>
      <c r="E649" s="234">
        <v>26.13</v>
      </c>
      <c r="F649" s="235"/>
      <c r="G649" s="236">
        <f>ROUND(E649*F649,2)</f>
        <v>0</v>
      </c>
      <c r="H649" s="235"/>
      <c r="I649" s="236">
        <f>ROUND(E649*H649,2)</f>
        <v>0</v>
      </c>
      <c r="J649" s="235"/>
      <c r="K649" s="236">
        <f>ROUND(E649*J649,2)</f>
        <v>0</v>
      </c>
      <c r="L649" s="236">
        <v>21</v>
      </c>
      <c r="M649" s="236">
        <f>G649*(1+L649/100)</f>
        <v>0</v>
      </c>
      <c r="N649" s="234">
        <v>0</v>
      </c>
      <c r="O649" s="234">
        <f>ROUND(E649*N649,2)</f>
        <v>0</v>
      </c>
      <c r="P649" s="234">
        <v>0</v>
      </c>
      <c r="Q649" s="234">
        <f>ROUND(E649*P649,2)</f>
        <v>0</v>
      </c>
      <c r="R649" s="236" t="s">
        <v>722</v>
      </c>
      <c r="S649" s="236" t="s">
        <v>173</v>
      </c>
      <c r="T649" s="237" t="s">
        <v>173</v>
      </c>
      <c r="U649" s="221">
        <v>0.08</v>
      </c>
      <c r="V649" s="221">
        <f>ROUND(E649*U649,2)</f>
        <v>2.09</v>
      </c>
      <c r="W649" s="221"/>
      <c r="X649" s="221" t="s">
        <v>215</v>
      </c>
      <c r="Y649" s="221" t="s">
        <v>176</v>
      </c>
      <c r="Z649" s="210"/>
      <c r="AA649" s="210"/>
      <c r="AB649" s="210"/>
      <c r="AC649" s="210"/>
      <c r="AD649" s="210"/>
      <c r="AE649" s="210"/>
      <c r="AF649" s="210"/>
      <c r="AG649" s="210" t="s">
        <v>216</v>
      </c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2" x14ac:dyDescent="0.25">
      <c r="A650" s="217"/>
      <c r="B650" s="218"/>
      <c r="C650" s="262" t="s">
        <v>737</v>
      </c>
      <c r="D650" s="246"/>
      <c r="E650" s="247">
        <v>26.13</v>
      </c>
      <c r="F650" s="221"/>
      <c r="G650" s="221"/>
      <c r="H650" s="221"/>
      <c r="I650" s="221"/>
      <c r="J650" s="221"/>
      <c r="K650" s="221"/>
      <c r="L650" s="221"/>
      <c r="M650" s="221"/>
      <c r="N650" s="220"/>
      <c r="O650" s="220"/>
      <c r="P650" s="220"/>
      <c r="Q650" s="220"/>
      <c r="R650" s="221"/>
      <c r="S650" s="221"/>
      <c r="T650" s="221"/>
      <c r="U650" s="221"/>
      <c r="V650" s="221"/>
      <c r="W650" s="221"/>
      <c r="X650" s="221"/>
      <c r="Y650" s="221"/>
      <c r="Z650" s="210"/>
      <c r="AA650" s="210"/>
      <c r="AB650" s="210"/>
      <c r="AC650" s="210"/>
      <c r="AD650" s="210"/>
      <c r="AE650" s="210"/>
      <c r="AF650" s="210"/>
      <c r="AG650" s="210" t="s">
        <v>220</v>
      </c>
      <c r="AH650" s="210">
        <v>5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1" x14ac:dyDescent="0.25">
      <c r="A651" s="231">
        <v>79</v>
      </c>
      <c r="B651" s="232" t="s">
        <v>738</v>
      </c>
      <c r="C651" s="241" t="s">
        <v>739</v>
      </c>
      <c r="D651" s="233" t="s">
        <v>252</v>
      </c>
      <c r="E651" s="234">
        <v>11.664</v>
      </c>
      <c r="F651" s="235"/>
      <c r="G651" s="236">
        <f>ROUND(E651*F651,2)</f>
        <v>0</v>
      </c>
      <c r="H651" s="235"/>
      <c r="I651" s="236">
        <f>ROUND(E651*H651,2)</f>
        <v>0</v>
      </c>
      <c r="J651" s="235"/>
      <c r="K651" s="236">
        <f>ROUND(E651*J651,2)</f>
        <v>0</v>
      </c>
      <c r="L651" s="236">
        <v>21</v>
      </c>
      <c r="M651" s="236">
        <f>G651*(1+L651/100)</f>
        <v>0</v>
      </c>
      <c r="N651" s="234">
        <v>2.1000000000000001E-4</v>
      </c>
      <c r="O651" s="234">
        <f>ROUND(E651*N651,2)</f>
        <v>0</v>
      </c>
      <c r="P651" s="234">
        <v>0</v>
      </c>
      <c r="Q651" s="234">
        <f>ROUND(E651*P651,2)</f>
        <v>0</v>
      </c>
      <c r="R651" s="236" t="s">
        <v>722</v>
      </c>
      <c r="S651" s="236" t="s">
        <v>173</v>
      </c>
      <c r="T651" s="237" t="s">
        <v>173</v>
      </c>
      <c r="U651" s="221">
        <v>0.1</v>
      </c>
      <c r="V651" s="221">
        <f>ROUND(E651*U651,2)</f>
        <v>1.17</v>
      </c>
      <c r="W651" s="221"/>
      <c r="X651" s="221" t="s">
        <v>215</v>
      </c>
      <c r="Y651" s="221" t="s">
        <v>176</v>
      </c>
      <c r="Z651" s="210"/>
      <c r="AA651" s="210"/>
      <c r="AB651" s="210"/>
      <c r="AC651" s="210"/>
      <c r="AD651" s="210"/>
      <c r="AE651" s="210"/>
      <c r="AF651" s="210"/>
      <c r="AG651" s="210" t="s">
        <v>216</v>
      </c>
      <c r="AH651" s="210"/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2" x14ac:dyDescent="0.25">
      <c r="A652" s="217"/>
      <c r="B652" s="218"/>
      <c r="C652" s="262" t="s">
        <v>740</v>
      </c>
      <c r="D652" s="246"/>
      <c r="E652" s="247"/>
      <c r="F652" s="221"/>
      <c r="G652" s="221"/>
      <c r="H652" s="221"/>
      <c r="I652" s="221"/>
      <c r="J652" s="221"/>
      <c r="K652" s="221"/>
      <c r="L652" s="221"/>
      <c r="M652" s="221"/>
      <c r="N652" s="220"/>
      <c r="O652" s="220"/>
      <c r="P652" s="220"/>
      <c r="Q652" s="220"/>
      <c r="R652" s="221"/>
      <c r="S652" s="221"/>
      <c r="T652" s="221"/>
      <c r="U652" s="221"/>
      <c r="V652" s="221"/>
      <c r="W652" s="221"/>
      <c r="X652" s="221"/>
      <c r="Y652" s="221"/>
      <c r="Z652" s="210"/>
      <c r="AA652" s="210"/>
      <c r="AB652" s="210"/>
      <c r="AC652" s="210"/>
      <c r="AD652" s="210"/>
      <c r="AE652" s="210"/>
      <c r="AF652" s="210"/>
      <c r="AG652" s="210" t="s">
        <v>220</v>
      </c>
      <c r="AH652" s="210">
        <v>0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3" x14ac:dyDescent="0.25">
      <c r="A653" s="217"/>
      <c r="B653" s="218"/>
      <c r="C653" s="262" t="s">
        <v>654</v>
      </c>
      <c r="D653" s="246"/>
      <c r="E653" s="247">
        <v>1.36</v>
      </c>
      <c r="F653" s="221"/>
      <c r="G653" s="221"/>
      <c r="H653" s="221"/>
      <c r="I653" s="221"/>
      <c r="J653" s="221"/>
      <c r="K653" s="221"/>
      <c r="L653" s="221"/>
      <c r="M653" s="221"/>
      <c r="N653" s="220"/>
      <c r="O653" s="220"/>
      <c r="P653" s="220"/>
      <c r="Q653" s="220"/>
      <c r="R653" s="221"/>
      <c r="S653" s="221"/>
      <c r="T653" s="221"/>
      <c r="U653" s="221"/>
      <c r="V653" s="221"/>
      <c r="W653" s="221"/>
      <c r="X653" s="221"/>
      <c r="Y653" s="221"/>
      <c r="Z653" s="210"/>
      <c r="AA653" s="210"/>
      <c r="AB653" s="210"/>
      <c r="AC653" s="210"/>
      <c r="AD653" s="210"/>
      <c r="AE653" s="210"/>
      <c r="AF653" s="210"/>
      <c r="AG653" s="210" t="s">
        <v>220</v>
      </c>
      <c r="AH653" s="210">
        <v>0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3" x14ac:dyDescent="0.25">
      <c r="A654" s="217"/>
      <c r="B654" s="218"/>
      <c r="C654" s="262" t="s">
        <v>741</v>
      </c>
      <c r="D654" s="246"/>
      <c r="E654" s="247">
        <v>0.68200000000000005</v>
      </c>
      <c r="F654" s="221"/>
      <c r="G654" s="221"/>
      <c r="H654" s="221"/>
      <c r="I654" s="221"/>
      <c r="J654" s="221"/>
      <c r="K654" s="221"/>
      <c r="L654" s="221"/>
      <c r="M654" s="221"/>
      <c r="N654" s="220"/>
      <c r="O654" s="220"/>
      <c r="P654" s="220"/>
      <c r="Q654" s="220"/>
      <c r="R654" s="221"/>
      <c r="S654" s="221"/>
      <c r="T654" s="221"/>
      <c r="U654" s="221"/>
      <c r="V654" s="221"/>
      <c r="W654" s="221"/>
      <c r="X654" s="221"/>
      <c r="Y654" s="221"/>
      <c r="Z654" s="210"/>
      <c r="AA654" s="210"/>
      <c r="AB654" s="210"/>
      <c r="AC654" s="210"/>
      <c r="AD654" s="210"/>
      <c r="AE654" s="210"/>
      <c r="AF654" s="210"/>
      <c r="AG654" s="210" t="s">
        <v>220</v>
      </c>
      <c r="AH654" s="210">
        <v>0</v>
      </c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3" x14ac:dyDescent="0.25">
      <c r="A655" s="217"/>
      <c r="B655" s="218"/>
      <c r="C655" s="262" t="s">
        <v>742</v>
      </c>
      <c r="D655" s="246"/>
      <c r="E655" s="247">
        <v>0.7</v>
      </c>
      <c r="F655" s="221"/>
      <c r="G655" s="221"/>
      <c r="H655" s="221"/>
      <c r="I655" s="221"/>
      <c r="J655" s="221"/>
      <c r="K655" s="221"/>
      <c r="L655" s="221"/>
      <c r="M655" s="221"/>
      <c r="N655" s="220"/>
      <c r="O655" s="220"/>
      <c r="P655" s="220"/>
      <c r="Q655" s="220"/>
      <c r="R655" s="221"/>
      <c r="S655" s="221"/>
      <c r="T655" s="221"/>
      <c r="U655" s="221"/>
      <c r="V655" s="221"/>
      <c r="W655" s="221"/>
      <c r="X655" s="221"/>
      <c r="Y655" s="221"/>
      <c r="Z655" s="210"/>
      <c r="AA655" s="210"/>
      <c r="AB655" s="210"/>
      <c r="AC655" s="210"/>
      <c r="AD655" s="210"/>
      <c r="AE655" s="210"/>
      <c r="AF655" s="210"/>
      <c r="AG655" s="210" t="s">
        <v>220</v>
      </c>
      <c r="AH655" s="210">
        <v>0</v>
      </c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outlineLevel="3" x14ac:dyDescent="0.25">
      <c r="A656" s="217"/>
      <c r="B656" s="218"/>
      <c r="C656" s="262" t="s">
        <v>234</v>
      </c>
      <c r="D656" s="246"/>
      <c r="E656" s="247"/>
      <c r="F656" s="221"/>
      <c r="G656" s="221"/>
      <c r="H656" s="221"/>
      <c r="I656" s="221"/>
      <c r="J656" s="221"/>
      <c r="K656" s="221"/>
      <c r="L656" s="221"/>
      <c r="M656" s="221"/>
      <c r="N656" s="220"/>
      <c r="O656" s="220"/>
      <c r="P656" s="220"/>
      <c r="Q656" s="220"/>
      <c r="R656" s="221"/>
      <c r="S656" s="221"/>
      <c r="T656" s="221"/>
      <c r="U656" s="221"/>
      <c r="V656" s="221"/>
      <c r="W656" s="221"/>
      <c r="X656" s="221"/>
      <c r="Y656" s="221"/>
      <c r="Z656" s="210"/>
      <c r="AA656" s="210"/>
      <c r="AB656" s="210"/>
      <c r="AC656" s="210"/>
      <c r="AD656" s="210"/>
      <c r="AE656" s="210"/>
      <c r="AF656" s="210"/>
      <c r="AG656" s="210" t="s">
        <v>220</v>
      </c>
      <c r="AH656" s="210">
        <v>0</v>
      </c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3" x14ac:dyDescent="0.25">
      <c r="A657" s="217"/>
      <c r="B657" s="218"/>
      <c r="C657" s="262" t="s">
        <v>743</v>
      </c>
      <c r="D657" s="246"/>
      <c r="E657" s="247"/>
      <c r="F657" s="221"/>
      <c r="G657" s="221"/>
      <c r="H657" s="221"/>
      <c r="I657" s="221"/>
      <c r="J657" s="221"/>
      <c r="K657" s="221"/>
      <c r="L657" s="221"/>
      <c r="M657" s="221"/>
      <c r="N657" s="220"/>
      <c r="O657" s="220"/>
      <c r="P657" s="220"/>
      <c r="Q657" s="220"/>
      <c r="R657" s="221"/>
      <c r="S657" s="221"/>
      <c r="T657" s="221"/>
      <c r="U657" s="221"/>
      <c r="V657" s="221"/>
      <c r="W657" s="221"/>
      <c r="X657" s="221"/>
      <c r="Y657" s="221"/>
      <c r="Z657" s="210"/>
      <c r="AA657" s="210"/>
      <c r="AB657" s="210"/>
      <c r="AC657" s="210"/>
      <c r="AD657" s="210"/>
      <c r="AE657" s="210"/>
      <c r="AF657" s="210"/>
      <c r="AG657" s="210" t="s">
        <v>220</v>
      </c>
      <c r="AH657" s="210">
        <v>0</v>
      </c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3" x14ac:dyDescent="0.25">
      <c r="A658" s="217"/>
      <c r="B658" s="218"/>
      <c r="C658" s="262" t="s">
        <v>744</v>
      </c>
      <c r="D658" s="246"/>
      <c r="E658" s="247">
        <v>5.2919999999999998</v>
      </c>
      <c r="F658" s="221"/>
      <c r="G658" s="221"/>
      <c r="H658" s="221"/>
      <c r="I658" s="221"/>
      <c r="J658" s="221"/>
      <c r="K658" s="221"/>
      <c r="L658" s="221"/>
      <c r="M658" s="221"/>
      <c r="N658" s="220"/>
      <c r="O658" s="220"/>
      <c r="P658" s="220"/>
      <c r="Q658" s="220"/>
      <c r="R658" s="221"/>
      <c r="S658" s="221"/>
      <c r="T658" s="221"/>
      <c r="U658" s="221"/>
      <c r="V658" s="221"/>
      <c r="W658" s="221"/>
      <c r="X658" s="221"/>
      <c r="Y658" s="221"/>
      <c r="Z658" s="210"/>
      <c r="AA658" s="210"/>
      <c r="AB658" s="210"/>
      <c r="AC658" s="210"/>
      <c r="AD658" s="210"/>
      <c r="AE658" s="210"/>
      <c r="AF658" s="210"/>
      <c r="AG658" s="210" t="s">
        <v>220</v>
      </c>
      <c r="AH658" s="210">
        <v>0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5">
      <c r="A659" s="217"/>
      <c r="B659" s="218"/>
      <c r="C659" s="262" t="s">
        <v>745</v>
      </c>
      <c r="D659" s="246"/>
      <c r="E659" s="247">
        <v>2.58</v>
      </c>
      <c r="F659" s="221"/>
      <c r="G659" s="221"/>
      <c r="H659" s="221"/>
      <c r="I659" s="221"/>
      <c r="J659" s="221"/>
      <c r="K659" s="221"/>
      <c r="L659" s="221"/>
      <c r="M659" s="221"/>
      <c r="N659" s="220"/>
      <c r="O659" s="220"/>
      <c r="P659" s="220"/>
      <c r="Q659" s="220"/>
      <c r="R659" s="221"/>
      <c r="S659" s="221"/>
      <c r="T659" s="221"/>
      <c r="U659" s="221"/>
      <c r="V659" s="221"/>
      <c r="W659" s="221"/>
      <c r="X659" s="221"/>
      <c r="Y659" s="221"/>
      <c r="Z659" s="210"/>
      <c r="AA659" s="210"/>
      <c r="AB659" s="210"/>
      <c r="AC659" s="210"/>
      <c r="AD659" s="210"/>
      <c r="AE659" s="210"/>
      <c r="AF659" s="210"/>
      <c r="AG659" s="210" t="s">
        <v>220</v>
      </c>
      <c r="AH659" s="210">
        <v>0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3" x14ac:dyDescent="0.25">
      <c r="A660" s="217"/>
      <c r="B660" s="218"/>
      <c r="C660" s="262" t="s">
        <v>746</v>
      </c>
      <c r="D660" s="246"/>
      <c r="E660" s="247">
        <v>1.05</v>
      </c>
      <c r="F660" s="221"/>
      <c r="G660" s="221"/>
      <c r="H660" s="221"/>
      <c r="I660" s="221"/>
      <c r="J660" s="221"/>
      <c r="K660" s="221"/>
      <c r="L660" s="221"/>
      <c r="M660" s="221"/>
      <c r="N660" s="220"/>
      <c r="O660" s="220"/>
      <c r="P660" s="220"/>
      <c r="Q660" s="220"/>
      <c r="R660" s="221"/>
      <c r="S660" s="221"/>
      <c r="T660" s="221"/>
      <c r="U660" s="221"/>
      <c r="V660" s="221"/>
      <c r="W660" s="221"/>
      <c r="X660" s="221"/>
      <c r="Y660" s="221"/>
      <c r="Z660" s="210"/>
      <c r="AA660" s="210"/>
      <c r="AB660" s="210"/>
      <c r="AC660" s="210"/>
      <c r="AD660" s="210"/>
      <c r="AE660" s="210"/>
      <c r="AF660" s="210"/>
      <c r="AG660" s="210" t="s">
        <v>220</v>
      </c>
      <c r="AH660" s="210">
        <v>0</v>
      </c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1" x14ac:dyDescent="0.25">
      <c r="A661" s="231">
        <v>80</v>
      </c>
      <c r="B661" s="232" t="s">
        <v>747</v>
      </c>
      <c r="C661" s="241" t="s">
        <v>748</v>
      </c>
      <c r="D661" s="233" t="s">
        <v>252</v>
      </c>
      <c r="E661" s="234">
        <v>106.79989999999999</v>
      </c>
      <c r="F661" s="235"/>
      <c r="G661" s="236">
        <f>ROUND(E661*F661,2)</f>
        <v>0</v>
      </c>
      <c r="H661" s="235"/>
      <c r="I661" s="236">
        <f>ROUND(E661*H661,2)</f>
        <v>0</v>
      </c>
      <c r="J661" s="235"/>
      <c r="K661" s="236">
        <f>ROUND(E661*J661,2)</f>
        <v>0</v>
      </c>
      <c r="L661" s="236">
        <v>21</v>
      </c>
      <c r="M661" s="236">
        <f>G661*(1+L661/100)</f>
        <v>0</v>
      </c>
      <c r="N661" s="234">
        <v>2.5999999999999998E-4</v>
      </c>
      <c r="O661" s="234">
        <f>ROUND(E661*N661,2)</f>
        <v>0.03</v>
      </c>
      <c r="P661" s="234">
        <v>0</v>
      </c>
      <c r="Q661" s="234">
        <f>ROUND(E661*P661,2)</f>
        <v>0</v>
      </c>
      <c r="R661" s="236" t="s">
        <v>722</v>
      </c>
      <c r="S661" s="236" t="s">
        <v>173</v>
      </c>
      <c r="T661" s="237" t="s">
        <v>173</v>
      </c>
      <c r="U661" s="221">
        <v>9.5000000000000001E-2</v>
      </c>
      <c r="V661" s="221">
        <f>ROUND(E661*U661,2)</f>
        <v>10.15</v>
      </c>
      <c r="W661" s="221"/>
      <c r="X661" s="221" t="s">
        <v>215</v>
      </c>
      <c r="Y661" s="221" t="s">
        <v>334</v>
      </c>
      <c r="Z661" s="210"/>
      <c r="AA661" s="210"/>
      <c r="AB661" s="210"/>
      <c r="AC661" s="210"/>
      <c r="AD661" s="210"/>
      <c r="AE661" s="210"/>
      <c r="AF661" s="210"/>
      <c r="AG661" s="210" t="s">
        <v>216</v>
      </c>
      <c r="AH661" s="210"/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2" x14ac:dyDescent="0.25">
      <c r="A662" s="217"/>
      <c r="B662" s="218"/>
      <c r="C662" s="262" t="s">
        <v>318</v>
      </c>
      <c r="D662" s="246"/>
      <c r="E662" s="247"/>
      <c r="F662" s="221"/>
      <c r="G662" s="221"/>
      <c r="H662" s="221"/>
      <c r="I662" s="221"/>
      <c r="J662" s="221"/>
      <c r="K662" s="221"/>
      <c r="L662" s="221"/>
      <c r="M662" s="221"/>
      <c r="N662" s="220"/>
      <c r="O662" s="220"/>
      <c r="P662" s="220"/>
      <c r="Q662" s="220"/>
      <c r="R662" s="221"/>
      <c r="S662" s="221"/>
      <c r="T662" s="221"/>
      <c r="U662" s="221"/>
      <c r="V662" s="221"/>
      <c r="W662" s="221"/>
      <c r="X662" s="221"/>
      <c r="Y662" s="221"/>
      <c r="Z662" s="210"/>
      <c r="AA662" s="210"/>
      <c r="AB662" s="210"/>
      <c r="AC662" s="210"/>
      <c r="AD662" s="210"/>
      <c r="AE662" s="210"/>
      <c r="AF662" s="210"/>
      <c r="AG662" s="210" t="s">
        <v>220</v>
      </c>
      <c r="AH662" s="210">
        <v>0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3" x14ac:dyDescent="0.25">
      <c r="A663" s="217"/>
      <c r="B663" s="218"/>
      <c r="C663" s="262" t="s">
        <v>335</v>
      </c>
      <c r="D663" s="246"/>
      <c r="E663" s="247">
        <v>23.174399999999999</v>
      </c>
      <c r="F663" s="221"/>
      <c r="G663" s="221"/>
      <c r="H663" s="221"/>
      <c r="I663" s="221"/>
      <c r="J663" s="221"/>
      <c r="K663" s="221"/>
      <c r="L663" s="221"/>
      <c r="M663" s="221"/>
      <c r="N663" s="220"/>
      <c r="O663" s="220"/>
      <c r="P663" s="220"/>
      <c r="Q663" s="220"/>
      <c r="R663" s="221"/>
      <c r="S663" s="221"/>
      <c r="T663" s="221"/>
      <c r="U663" s="221"/>
      <c r="V663" s="221"/>
      <c r="W663" s="221"/>
      <c r="X663" s="221"/>
      <c r="Y663" s="221"/>
      <c r="Z663" s="210"/>
      <c r="AA663" s="210"/>
      <c r="AB663" s="210"/>
      <c r="AC663" s="210"/>
      <c r="AD663" s="210"/>
      <c r="AE663" s="210"/>
      <c r="AF663" s="210"/>
      <c r="AG663" s="210" t="s">
        <v>220</v>
      </c>
      <c r="AH663" s="210">
        <v>0</v>
      </c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3" x14ac:dyDescent="0.25">
      <c r="A664" s="217"/>
      <c r="B664" s="218"/>
      <c r="C664" s="262" t="s">
        <v>336</v>
      </c>
      <c r="D664" s="246"/>
      <c r="E664" s="247">
        <v>6.46875</v>
      </c>
      <c r="F664" s="221"/>
      <c r="G664" s="221"/>
      <c r="H664" s="221"/>
      <c r="I664" s="221"/>
      <c r="J664" s="221"/>
      <c r="K664" s="221"/>
      <c r="L664" s="221"/>
      <c r="M664" s="221"/>
      <c r="N664" s="220"/>
      <c r="O664" s="220"/>
      <c r="P664" s="220"/>
      <c r="Q664" s="220"/>
      <c r="R664" s="221"/>
      <c r="S664" s="221"/>
      <c r="T664" s="221"/>
      <c r="U664" s="221"/>
      <c r="V664" s="221"/>
      <c r="W664" s="221"/>
      <c r="X664" s="221"/>
      <c r="Y664" s="221"/>
      <c r="Z664" s="210"/>
      <c r="AA664" s="210"/>
      <c r="AB664" s="210"/>
      <c r="AC664" s="210"/>
      <c r="AD664" s="210"/>
      <c r="AE664" s="210"/>
      <c r="AF664" s="210"/>
      <c r="AG664" s="210" t="s">
        <v>220</v>
      </c>
      <c r="AH664" s="210">
        <v>0</v>
      </c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3" x14ac:dyDescent="0.25">
      <c r="A665" s="217"/>
      <c r="B665" s="218"/>
      <c r="C665" s="262" t="s">
        <v>337</v>
      </c>
      <c r="D665" s="246"/>
      <c r="E665" s="247">
        <v>6.8217499999999998</v>
      </c>
      <c r="F665" s="221"/>
      <c r="G665" s="221"/>
      <c r="H665" s="221"/>
      <c r="I665" s="221"/>
      <c r="J665" s="221"/>
      <c r="K665" s="221"/>
      <c r="L665" s="221"/>
      <c r="M665" s="221"/>
      <c r="N665" s="220"/>
      <c r="O665" s="220"/>
      <c r="P665" s="220"/>
      <c r="Q665" s="220"/>
      <c r="R665" s="221"/>
      <c r="S665" s="221"/>
      <c r="T665" s="221"/>
      <c r="U665" s="221"/>
      <c r="V665" s="221"/>
      <c r="W665" s="221"/>
      <c r="X665" s="221"/>
      <c r="Y665" s="221"/>
      <c r="Z665" s="210"/>
      <c r="AA665" s="210"/>
      <c r="AB665" s="210"/>
      <c r="AC665" s="210"/>
      <c r="AD665" s="210"/>
      <c r="AE665" s="210"/>
      <c r="AF665" s="210"/>
      <c r="AG665" s="210" t="s">
        <v>220</v>
      </c>
      <c r="AH665" s="210">
        <v>0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3" x14ac:dyDescent="0.25">
      <c r="A666" s="217"/>
      <c r="B666" s="218"/>
      <c r="C666" s="262" t="s">
        <v>338</v>
      </c>
      <c r="D666" s="246"/>
      <c r="E666" s="247">
        <v>2.7719999999999998</v>
      </c>
      <c r="F666" s="221"/>
      <c r="G666" s="221"/>
      <c r="H666" s="221"/>
      <c r="I666" s="221"/>
      <c r="J666" s="221"/>
      <c r="K666" s="221"/>
      <c r="L666" s="221"/>
      <c r="M666" s="221"/>
      <c r="N666" s="220"/>
      <c r="O666" s="220"/>
      <c r="P666" s="220"/>
      <c r="Q666" s="220"/>
      <c r="R666" s="221"/>
      <c r="S666" s="221"/>
      <c r="T666" s="221"/>
      <c r="U666" s="221"/>
      <c r="V666" s="221"/>
      <c r="W666" s="221"/>
      <c r="X666" s="221"/>
      <c r="Y666" s="221"/>
      <c r="Z666" s="210"/>
      <c r="AA666" s="210"/>
      <c r="AB666" s="210"/>
      <c r="AC666" s="210"/>
      <c r="AD666" s="210"/>
      <c r="AE666" s="210"/>
      <c r="AF666" s="210"/>
      <c r="AG666" s="210" t="s">
        <v>220</v>
      </c>
      <c r="AH666" s="210">
        <v>0</v>
      </c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3" x14ac:dyDescent="0.25">
      <c r="A667" s="217"/>
      <c r="B667" s="218"/>
      <c r="C667" s="262" t="s">
        <v>331</v>
      </c>
      <c r="D667" s="246"/>
      <c r="E667" s="247">
        <v>9.09</v>
      </c>
      <c r="F667" s="221"/>
      <c r="G667" s="221"/>
      <c r="H667" s="221"/>
      <c r="I667" s="221"/>
      <c r="J667" s="221"/>
      <c r="K667" s="221"/>
      <c r="L667" s="221"/>
      <c r="M667" s="221"/>
      <c r="N667" s="220"/>
      <c r="O667" s="220"/>
      <c r="P667" s="220"/>
      <c r="Q667" s="220"/>
      <c r="R667" s="221"/>
      <c r="S667" s="221"/>
      <c r="T667" s="221"/>
      <c r="U667" s="221"/>
      <c r="V667" s="221"/>
      <c r="W667" s="221"/>
      <c r="X667" s="221"/>
      <c r="Y667" s="221"/>
      <c r="Z667" s="210"/>
      <c r="AA667" s="210"/>
      <c r="AB667" s="210"/>
      <c r="AC667" s="210"/>
      <c r="AD667" s="210"/>
      <c r="AE667" s="210"/>
      <c r="AF667" s="210"/>
      <c r="AG667" s="210" t="s">
        <v>220</v>
      </c>
      <c r="AH667" s="210">
        <v>0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3" x14ac:dyDescent="0.25">
      <c r="A668" s="217"/>
      <c r="B668" s="218"/>
      <c r="C668" s="262" t="s">
        <v>234</v>
      </c>
      <c r="D668" s="246"/>
      <c r="E668" s="247"/>
      <c r="F668" s="221"/>
      <c r="G668" s="221"/>
      <c r="H668" s="221"/>
      <c r="I668" s="221"/>
      <c r="J668" s="221"/>
      <c r="K668" s="221"/>
      <c r="L668" s="221"/>
      <c r="M668" s="221"/>
      <c r="N668" s="220"/>
      <c r="O668" s="220"/>
      <c r="P668" s="220"/>
      <c r="Q668" s="220"/>
      <c r="R668" s="221"/>
      <c r="S668" s="221"/>
      <c r="T668" s="221"/>
      <c r="U668" s="221"/>
      <c r="V668" s="221"/>
      <c r="W668" s="221"/>
      <c r="X668" s="221"/>
      <c r="Y668" s="221"/>
      <c r="Z668" s="210"/>
      <c r="AA668" s="210"/>
      <c r="AB668" s="210"/>
      <c r="AC668" s="210"/>
      <c r="AD668" s="210"/>
      <c r="AE668" s="210"/>
      <c r="AF668" s="210"/>
      <c r="AG668" s="210" t="s">
        <v>220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3" x14ac:dyDescent="0.25">
      <c r="A669" s="217"/>
      <c r="B669" s="218"/>
      <c r="C669" s="262" t="s">
        <v>339</v>
      </c>
      <c r="D669" s="246"/>
      <c r="E669" s="247"/>
      <c r="F669" s="221"/>
      <c r="G669" s="221"/>
      <c r="H669" s="221"/>
      <c r="I669" s="221"/>
      <c r="J669" s="221"/>
      <c r="K669" s="221"/>
      <c r="L669" s="221"/>
      <c r="M669" s="221"/>
      <c r="N669" s="220"/>
      <c r="O669" s="220"/>
      <c r="P669" s="220"/>
      <c r="Q669" s="220"/>
      <c r="R669" s="221"/>
      <c r="S669" s="221"/>
      <c r="T669" s="221"/>
      <c r="U669" s="221"/>
      <c r="V669" s="221"/>
      <c r="W669" s="221"/>
      <c r="X669" s="221"/>
      <c r="Y669" s="221"/>
      <c r="Z669" s="210"/>
      <c r="AA669" s="210"/>
      <c r="AB669" s="210"/>
      <c r="AC669" s="210"/>
      <c r="AD669" s="210"/>
      <c r="AE669" s="210"/>
      <c r="AF669" s="210"/>
      <c r="AG669" s="210" t="s">
        <v>220</v>
      </c>
      <c r="AH669" s="210">
        <v>0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3" x14ac:dyDescent="0.25">
      <c r="A670" s="217"/>
      <c r="B670" s="218"/>
      <c r="C670" s="262" t="s">
        <v>340</v>
      </c>
      <c r="D670" s="246"/>
      <c r="E670" s="247">
        <v>3.17</v>
      </c>
      <c r="F670" s="221"/>
      <c r="G670" s="221"/>
      <c r="H670" s="221"/>
      <c r="I670" s="221"/>
      <c r="J670" s="221"/>
      <c r="K670" s="221"/>
      <c r="L670" s="221"/>
      <c r="M670" s="221"/>
      <c r="N670" s="220"/>
      <c r="O670" s="220"/>
      <c r="P670" s="220"/>
      <c r="Q670" s="220"/>
      <c r="R670" s="221"/>
      <c r="S670" s="221"/>
      <c r="T670" s="221"/>
      <c r="U670" s="221"/>
      <c r="V670" s="221"/>
      <c r="W670" s="221"/>
      <c r="X670" s="221"/>
      <c r="Y670" s="221"/>
      <c r="Z670" s="210"/>
      <c r="AA670" s="210"/>
      <c r="AB670" s="210"/>
      <c r="AC670" s="210"/>
      <c r="AD670" s="210"/>
      <c r="AE670" s="210"/>
      <c r="AF670" s="210"/>
      <c r="AG670" s="210" t="s">
        <v>220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3" x14ac:dyDescent="0.25">
      <c r="A671" s="217"/>
      <c r="B671" s="218"/>
      <c r="C671" s="262" t="s">
        <v>341</v>
      </c>
      <c r="D671" s="246"/>
      <c r="E671" s="247">
        <v>5.23</v>
      </c>
      <c r="F671" s="221"/>
      <c r="G671" s="221"/>
      <c r="H671" s="221"/>
      <c r="I671" s="221"/>
      <c r="J671" s="221"/>
      <c r="K671" s="221"/>
      <c r="L671" s="221"/>
      <c r="M671" s="221"/>
      <c r="N671" s="220"/>
      <c r="O671" s="220"/>
      <c r="P671" s="220"/>
      <c r="Q671" s="220"/>
      <c r="R671" s="221"/>
      <c r="S671" s="221"/>
      <c r="T671" s="221"/>
      <c r="U671" s="221"/>
      <c r="V671" s="221"/>
      <c r="W671" s="221"/>
      <c r="X671" s="221"/>
      <c r="Y671" s="221"/>
      <c r="Z671" s="210"/>
      <c r="AA671" s="210"/>
      <c r="AB671" s="210"/>
      <c r="AC671" s="210"/>
      <c r="AD671" s="210"/>
      <c r="AE671" s="210"/>
      <c r="AF671" s="210"/>
      <c r="AG671" s="210" t="s">
        <v>220</v>
      </c>
      <c r="AH671" s="210">
        <v>0</v>
      </c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3" x14ac:dyDescent="0.25">
      <c r="A672" s="217"/>
      <c r="B672" s="218"/>
      <c r="C672" s="262" t="s">
        <v>342</v>
      </c>
      <c r="D672" s="246"/>
      <c r="E672" s="247">
        <v>4.3</v>
      </c>
      <c r="F672" s="221"/>
      <c r="G672" s="221"/>
      <c r="H672" s="221"/>
      <c r="I672" s="221"/>
      <c r="J672" s="221"/>
      <c r="K672" s="221"/>
      <c r="L672" s="221"/>
      <c r="M672" s="221"/>
      <c r="N672" s="220"/>
      <c r="O672" s="220"/>
      <c r="P672" s="220"/>
      <c r="Q672" s="220"/>
      <c r="R672" s="221"/>
      <c r="S672" s="221"/>
      <c r="T672" s="221"/>
      <c r="U672" s="221"/>
      <c r="V672" s="221"/>
      <c r="W672" s="221"/>
      <c r="X672" s="221"/>
      <c r="Y672" s="221"/>
      <c r="Z672" s="210"/>
      <c r="AA672" s="210"/>
      <c r="AB672" s="210"/>
      <c r="AC672" s="210"/>
      <c r="AD672" s="210"/>
      <c r="AE672" s="210"/>
      <c r="AF672" s="210"/>
      <c r="AG672" s="210" t="s">
        <v>220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3" x14ac:dyDescent="0.25">
      <c r="A673" s="217"/>
      <c r="B673" s="218"/>
      <c r="C673" s="262" t="s">
        <v>343</v>
      </c>
      <c r="D673" s="246"/>
      <c r="E673" s="247">
        <v>8.7100000000000009</v>
      </c>
      <c r="F673" s="221"/>
      <c r="G673" s="221"/>
      <c r="H673" s="221"/>
      <c r="I673" s="221"/>
      <c r="J673" s="221"/>
      <c r="K673" s="221"/>
      <c r="L673" s="221"/>
      <c r="M673" s="221"/>
      <c r="N673" s="220"/>
      <c r="O673" s="220"/>
      <c r="P673" s="220"/>
      <c r="Q673" s="220"/>
      <c r="R673" s="221"/>
      <c r="S673" s="221"/>
      <c r="T673" s="221"/>
      <c r="U673" s="221"/>
      <c r="V673" s="221"/>
      <c r="W673" s="221"/>
      <c r="X673" s="221"/>
      <c r="Y673" s="221"/>
      <c r="Z673" s="210"/>
      <c r="AA673" s="210"/>
      <c r="AB673" s="210"/>
      <c r="AC673" s="210"/>
      <c r="AD673" s="210"/>
      <c r="AE673" s="210"/>
      <c r="AF673" s="210"/>
      <c r="AG673" s="210" t="s">
        <v>220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3" x14ac:dyDescent="0.25">
      <c r="A674" s="217"/>
      <c r="B674" s="218"/>
      <c r="C674" s="262" t="s">
        <v>344</v>
      </c>
      <c r="D674" s="246"/>
      <c r="E674" s="247">
        <v>2.91</v>
      </c>
      <c r="F674" s="221"/>
      <c r="G674" s="221"/>
      <c r="H674" s="221"/>
      <c r="I674" s="221"/>
      <c r="J674" s="221"/>
      <c r="K674" s="221"/>
      <c r="L674" s="221"/>
      <c r="M674" s="221"/>
      <c r="N674" s="220"/>
      <c r="O674" s="220"/>
      <c r="P674" s="220"/>
      <c r="Q674" s="220"/>
      <c r="R674" s="221"/>
      <c r="S674" s="221"/>
      <c r="T674" s="221"/>
      <c r="U674" s="221"/>
      <c r="V674" s="221"/>
      <c r="W674" s="221"/>
      <c r="X674" s="221"/>
      <c r="Y674" s="221"/>
      <c r="Z674" s="210"/>
      <c r="AA674" s="210"/>
      <c r="AB674" s="210"/>
      <c r="AC674" s="210"/>
      <c r="AD674" s="210"/>
      <c r="AE674" s="210"/>
      <c r="AF674" s="210"/>
      <c r="AG674" s="210" t="s">
        <v>220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3" x14ac:dyDescent="0.25">
      <c r="A675" s="217"/>
      <c r="B675" s="218"/>
      <c r="C675" s="262" t="s">
        <v>345</v>
      </c>
      <c r="D675" s="246"/>
      <c r="E675" s="247">
        <v>0.83399999999999996</v>
      </c>
      <c r="F675" s="221"/>
      <c r="G675" s="221"/>
      <c r="H675" s="221"/>
      <c r="I675" s="221"/>
      <c r="J675" s="221"/>
      <c r="K675" s="221"/>
      <c r="L675" s="221"/>
      <c r="M675" s="221"/>
      <c r="N675" s="220"/>
      <c r="O675" s="220"/>
      <c r="P675" s="220"/>
      <c r="Q675" s="220"/>
      <c r="R675" s="221"/>
      <c r="S675" s="221"/>
      <c r="T675" s="221"/>
      <c r="U675" s="221"/>
      <c r="V675" s="221"/>
      <c r="W675" s="221"/>
      <c r="X675" s="221"/>
      <c r="Y675" s="221"/>
      <c r="Z675" s="210"/>
      <c r="AA675" s="210"/>
      <c r="AB675" s="210"/>
      <c r="AC675" s="210"/>
      <c r="AD675" s="210"/>
      <c r="AE675" s="210"/>
      <c r="AF675" s="210"/>
      <c r="AG675" s="210" t="s">
        <v>220</v>
      </c>
      <c r="AH675" s="210">
        <v>0</v>
      </c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3" x14ac:dyDescent="0.25">
      <c r="A676" s="217"/>
      <c r="B676" s="218"/>
      <c r="C676" s="262" t="s">
        <v>346</v>
      </c>
      <c r="D676" s="246"/>
      <c r="E676" s="247">
        <v>5.4950000000000001</v>
      </c>
      <c r="F676" s="221"/>
      <c r="G676" s="221"/>
      <c r="H676" s="221"/>
      <c r="I676" s="221"/>
      <c r="J676" s="221"/>
      <c r="K676" s="221"/>
      <c r="L676" s="221"/>
      <c r="M676" s="221"/>
      <c r="N676" s="220"/>
      <c r="O676" s="220"/>
      <c r="P676" s="220"/>
      <c r="Q676" s="220"/>
      <c r="R676" s="221"/>
      <c r="S676" s="221"/>
      <c r="T676" s="221"/>
      <c r="U676" s="221"/>
      <c r="V676" s="221"/>
      <c r="W676" s="221"/>
      <c r="X676" s="221"/>
      <c r="Y676" s="221"/>
      <c r="Z676" s="210"/>
      <c r="AA676" s="210"/>
      <c r="AB676" s="210"/>
      <c r="AC676" s="210"/>
      <c r="AD676" s="210"/>
      <c r="AE676" s="210"/>
      <c r="AF676" s="210"/>
      <c r="AG676" s="210" t="s">
        <v>220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3" x14ac:dyDescent="0.25">
      <c r="A677" s="217"/>
      <c r="B677" s="218"/>
      <c r="C677" s="262" t="s">
        <v>347</v>
      </c>
      <c r="D677" s="246"/>
      <c r="E677" s="247">
        <v>2.169</v>
      </c>
      <c r="F677" s="221"/>
      <c r="G677" s="221"/>
      <c r="H677" s="221"/>
      <c r="I677" s="221"/>
      <c r="J677" s="221"/>
      <c r="K677" s="221"/>
      <c r="L677" s="221"/>
      <c r="M677" s="221"/>
      <c r="N677" s="220"/>
      <c r="O677" s="220"/>
      <c r="P677" s="220"/>
      <c r="Q677" s="220"/>
      <c r="R677" s="221"/>
      <c r="S677" s="221"/>
      <c r="T677" s="221"/>
      <c r="U677" s="221"/>
      <c r="V677" s="221"/>
      <c r="W677" s="221"/>
      <c r="X677" s="221"/>
      <c r="Y677" s="221"/>
      <c r="Z677" s="210"/>
      <c r="AA677" s="210"/>
      <c r="AB677" s="210"/>
      <c r="AC677" s="210"/>
      <c r="AD677" s="210"/>
      <c r="AE677" s="210"/>
      <c r="AF677" s="210"/>
      <c r="AG677" s="210" t="s">
        <v>220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3" x14ac:dyDescent="0.25">
      <c r="A678" s="217"/>
      <c r="B678" s="218"/>
      <c r="C678" s="262" t="s">
        <v>348</v>
      </c>
      <c r="D678" s="246"/>
      <c r="E678" s="247">
        <v>2.5950000000000002</v>
      </c>
      <c r="F678" s="221"/>
      <c r="G678" s="221"/>
      <c r="H678" s="221"/>
      <c r="I678" s="221"/>
      <c r="J678" s="221"/>
      <c r="K678" s="221"/>
      <c r="L678" s="221"/>
      <c r="M678" s="221"/>
      <c r="N678" s="220"/>
      <c r="O678" s="220"/>
      <c r="P678" s="220"/>
      <c r="Q678" s="220"/>
      <c r="R678" s="221"/>
      <c r="S678" s="221"/>
      <c r="T678" s="221"/>
      <c r="U678" s="221"/>
      <c r="V678" s="221"/>
      <c r="W678" s="221"/>
      <c r="X678" s="221"/>
      <c r="Y678" s="221"/>
      <c r="Z678" s="210"/>
      <c r="AA678" s="210"/>
      <c r="AB678" s="210"/>
      <c r="AC678" s="210"/>
      <c r="AD678" s="210"/>
      <c r="AE678" s="210"/>
      <c r="AF678" s="210"/>
      <c r="AG678" s="210" t="s">
        <v>220</v>
      </c>
      <c r="AH678" s="210">
        <v>0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3" x14ac:dyDescent="0.25">
      <c r="A679" s="217"/>
      <c r="B679" s="218"/>
      <c r="C679" s="262" t="s">
        <v>349</v>
      </c>
      <c r="D679" s="246"/>
      <c r="E679" s="247">
        <v>3.32</v>
      </c>
      <c r="F679" s="221"/>
      <c r="G679" s="221"/>
      <c r="H679" s="221"/>
      <c r="I679" s="221"/>
      <c r="J679" s="221"/>
      <c r="K679" s="221"/>
      <c r="L679" s="221"/>
      <c r="M679" s="221"/>
      <c r="N679" s="220"/>
      <c r="O679" s="220"/>
      <c r="P679" s="220"/>
      <c r="Q679" s="220"/>
      <c r="R679" s="221"/>
      <c r="S679" s="221"/>
      <c r="T679" s="221"/>
      <c r="U679" s="221"/>
      <c r="V679" s="221"/>
      <c r="W679" s="221"/>
      <c r="X679" s="221"/>
      <c r="Y679" s="221"/>
      <c r="Z679" s="210"/>
      <c r="AA679" s="210"/>
      <c r="AB679" s="210"/>
      <c r="AC679" s="210"/>
      <c r="AD679" s="210"/>
      <c r="AE679" s="210"/>
      <c r="AF679" s="210"/>
      <c r="AG679" s="210" t="s">
        <v>220</v>
      </c>
      <c r="AH679" s="210">
        <v>0</v>
      </c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3" x14ac:dyDescent="0.25">
      <c r="A680" s="217"/>
      <c r="B680" s="218"/>
      <c r="C680" s="262" t="s">
        <v>350</v>
      </c>
      <c r="D680" s="246"/>
      <c r="E680" s="247">
        <v>2.1779999999999999</v>
      </c>
      <c r="F680" s="221"/>
      <c r="G680" s="221"/>
      <c r="H680" s="221"/>
      <c r="I680" s="221"/>
      <c r="J680" s="221"/>
      <c r="K680" s="221"/>
      <c r="L680" s="221"/>
      <c r="M680" s="221"/>
      <c r="N680" s="220"/>
      <c r="O680" s="220"/>
      <c r="P680" s="220"/>
      <c r="Q680" s="220"/>
      <c r="R680" s="221"/>
      <c r="S680" s="221"/>
      <c r="T680" s="221"/>
      <c r="U680" s="221"/>
      <c r="V680" s="221"/>
      <c r="W680" s="221"/>
      <c r="X680" s="221"/>
      <c r="Y680" s="221"/>
      <c r="Z680" s="210"/>
      <c r="AA680" s="210"/>
      <c r="AB680" s="210"/>
      <c r="AC680" s="210"/>
      <c r="AD680" s="210"/>
      <c r="AE680" s="210"/>
      <c r="AF680" s="210"/>
      <c r="AG680" s="210" t="s">
        <v>220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3" x14ac:dyDescent="0.25">
      <c r="A681" s="217"/>
      <c r="B681" s="218"/>
      <c r="C681" s="262" t="s">
        <v>351</v>
      </c>
      <c r="D681" s="246"/>
      <c r="E681" s="247">
        <v>4.5</v>
      </c>
      <c r="F681" s="221"/>
      <c r="G681" s="221"/>
      <c r="H681" s="221"/>
      <c r="I681" s="221"/>
      <c r="J681" s="221"/>
      <c r="K681" s="221"/>
      <c r="L681" s="221"/>
      <c r="M681" s="221"/>
      <c r="N681" s="220"/>
      <c r="O681" s="220"/>
      <c r="P681" s="220"/>
      <c r="Q681" s="220"/>
      <c r="R681" s="221"/>
      <c r="S681" s="221"/>
      <c r="T681" s="221"/>
      <c r="U681" s="221"/>
      <c r="V681" s="221"/>
      <c r="W681" s="221"/>
      <c r="X681" s="221"/>
      <c r="Y681" s="221"/>
      <c r="Z681" s="210"/>
      <c r="AA681" s="210"/>
      <c r="AB681" s="210"/>
      <c r="AC681" s="210"/>
      <c r="AD681" s="210"/>
      <c r="AE681" s="210"/>
      <c r="AF681" s="210"/>
      <c r="AG681" s="210" t="s">
        <v>220</v>
      </c>
      <c r="AH681" s="210">
        <v>0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3" x14ac:dyDescent="0.25">
      <c r="A682" s="217"/>
      <c r="B682" s="218"/>
      <c r="C682" s="262" t="s">
        <v>352</v>
      </c>
      <c r="D682" s="246"/>
      <c r="E682" s="247">
        <v>3.996</v>
      </c>
      <c r="F682" s="221"/>
      <c r="G682" s="221"/>
      <c r="H682" s="221"/>
      <c r="I682" s="221"/>
      <c r="J682" s="221"/>
      <c r="K682" s="221"/>
      <c r="L682" s="221"/>
      <c r="M682" s="221"/>
      <c r="N682" s="220"/>
      <c r="O682" s="220"/>
      <c r="P682" s="220"/>
      <c r="Q682" s="220"/>
      <c r="R682" s="221"/>
      <c r="S682" s="221"/>
      <c r="T682" s="221"/>
      <c r="U682" s="221"/>
      <c r="V682" s="221"/>
      <c r="W682" s="221"/>
      <c r="X682" s="221"/>
      <c r="Y682" s="221"/>
      <c r="Z682" s="210"/>
      <c r="AA682" s="210"/>
      <c r="AB682" s="210"/>
      <c r="AC682" s="210"/>
      <c r="AD682" s="210"/>
      <c r="AE682" s="210"/>
      <c r="AF682" s="210"/>
      <c r="AG682" s="210" t="s">
        <v>220</v>
      </c>
      <c r="AH682" s="210">
        <v>0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3" x14ac:dyDescent="0.25">
      <c r="A683" s="217"/>
      <c r="B683" s="218"/>
      <c r="C683" s="262" t="s">
        <v>353</v>
      </c>
      <c r="D683" s="246"/>
      <c r="E683" s="247">
        <v>2.34</v>
      </c>
      <c r="F683" s="221"/>
      <c r="G683" s="221"/>
      <c r="H683" s="221"/>
      <c r="I683" s="221"/>
      <c r="J683" s="221"/>
      <c r="K683" s="221"/>
      <c r="L683" s="221"/>
      <c r="M683" s="221"/>
      <c r="N683" s="220"/>
      <c r="O683" s="220"/>
      <c r="P683" s="220"/>
      <c r="Q683" s="220"/>
      <c r="R683" s="221"/>
      <c r="S683" s="221"/>
      <c r="T683" s="221"/>
      <c r="U683" s="221"/>
      <c r="V683" s="221"/>
      <c r="W683" s="221"/>
      <c r="X683" s="221"/>
      <c r="Y683" s="221"/>
      <c r="Z683" s="210"/>
      <c r="AA683" s="210"/>
      <c r="AB683" s="210"/>
      <c r="AC683" s="210"/>
      <c r="AD683" s="210"/>
      <c r="AE683" s="210"/>
      <c r="AF683" s="210"/>
      <c r="AG683" s="210" t="s">
        <v>220</v>
      </c>
      <c r="AH683" s="210">
        <v>0</v>
      </c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3" x14ac:dyDescent="0.25">
      <c r="A684" s="217"/>
      <c r="B684" s="218"/>
      <c r="C684" s="262" t="s">
        <v>354</v>
      </c>
      <c r="D684" s="246"/>
      <c r="E684" s="247">
        <v>2.484</v>
      </c>
      <c r="F684" s="221"/>
      <c r="G684" s="221"/>
      <c r="H684" s="221"/>
      <c r="I684" s="221"/>
      <c r="J684" s="221"/>
      <c r="K684" s="221"/>
      <c r="L684" s="221"/>
      <c r="M684" s="221"/>
      <c r="N684" s="220"/>
      <c r="O684" s="220"/>
      <c r="P684" s="220"/>
      <c r="Q684" s="220"/>
      <c r="R684" s="221"/>
      <c r="S684" s="221"/>
      <c r="T684" s="221"/>
      <c r="U684" s="221"/>
      <c r="V684" s="221"/>
      <c r="W684" s="221"/>
      <c r="X684" s="221"/>
      <c r="Y684" s="221"/>
      <c r="Z684" s="210"/>
      <c r="AA684" s="210"/>
      <c r="AB684" s="210"/>
      <c r="AC684" s="210"/>
      <c r="AD684" s="210"/>
      <c r="AE684" s="210"/>
      <c r="AF684" s="210"/>
      <c r="AG684" s="210" t="s">
        <v>220</v>
      </c>
      <c r="AH684" s="210">
        <v>0</v>
      </c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outlineLevel="3" x14ac:dyDescent="0.25">
      <c r="A685" s="217"/>
      <c r="B685" s="218"/>
      <c r="C685" s="262" t="s">
        <v>355</v>
      </c>
      <c r="D685" s="246"/>
      <c r="E685" s="247">
        <v>3.21</v>
      </c>
      <c r="F685" s="221"/>
      <c r="G685" s="221"/>
      <c r="H685" s="221"/>
      <c r="I685" s="221"/>
      <c r="J685" s="221"/>
      <c r="K685" s="221"/>
      <c r="L685" s="221"/>
      <c r="M685" s="221"/>
      <c r="N685" s="220"/>
      <c r="O685" s="220"/>
      <c r="P685" s="220"/>
      <c r="Q685" s="220"/>
      <c r="R685" s="221"/>
      <c r="S685" s="221"/>
      <c r="T685" s="221"/>
      <c r="U685" s="221"/>
      <c r="V685" s="221"/>
      <c r="W685" s="221"/>
      <c r="X685" s="221"/>
      <c r="Y685" s="221"/>
      <c r="Z685" s="210"/>
      <c r="AA685" s="210"/>
      <c r="AB685" s="210"/>
      <c r="AC685" s="210"/>
      <c r="AD685" s="210"/>
      <c r="AE685" s="210"/>
      <c r="AF685" s="210"/>
      <c r="AG685" s="210" t="s">
        <v>220</v>
      </c>
      <c r="AH685" s="210">
        <v>0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3" x14ac:dyDescent="0.25">
      <c r="A686" s="217"/>
      <c r="B686" s="218"/>
      <c r="C686" s="262" t="s">
        <v>356</v>
      </c>
      <c r="D686" s="246"/>
      <c r="E686" s="247">
        <v>0.38700000000000001</v>
      </c>
      <c r="F686" s="221"/>
      <c r="G686" s="221"/>
      <c r="H686" s="221"/>
      <c r="I686" s="221"/>
      <c r="J686" s="221"/>
      <c r="K686" s="221"/>
      <c r="L686" s="221"/>
      <c r="M686" s="221"/>
      <c r="N686" s="220"/>
      <c r="O686" s="220"/>
      <c r="P686" s="220"/>
      <c r="Q686" s="220"/>
      <c r="R686" s="221"/>
      <c r="S686" s="221"/>
      <c r="T686" s="221"/>
      <c r="U686" s="221"/>
      <c r="V686" s="221"/>
      <c r="W686" s="221"/>
      <c r="X686" s="221"/>
      <c r="Y686" s="221"/>
      <c r="Z686" s="210"/>
      <c r="AA686" s="210"/>
      <c r="AB686" s="210"/>
      <c r="AC686" s="210"/>
      <c r="AD686" s="210"/>
      <c r="AE686" s="210"/>
      <c r="AF686" s="210"/>
      <c r="AG686" s="210" t="s">
        <v>220</v>
      </c>
      <c r="AH686" s="210">
        <v>0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5">
      <c r="A687" s="217"/>
      <c r="B687" s="218"/>
      <c r="C687" s="262" t="s">
        <v>357</v>
      </c>
      <c r="D687" s="246"/>
      <c r="E687" s="247">
        <v>0.64500000000000002</v>
      </c>
      <c r="F687" s="221"/>
      <c r="G687" s="221"/>
      <c r="H687" s="221"/>
      <c r="I687" s="221"/>
      <c r="J687" s="221"/>
      <c r="K687" s="221"/>
      <c r="L687" s="221"/>
      <c r="M687" s="221"/>
      <c r="N687" s="220"/>
      <c r="O687" s="220"/>
      <c r="P687" s="220"/>
      <c r="Q687" s="220"/>
      <c r="R687" s="221"/>
      <c r="S687" s="221"/>
      <c r="T687" s="221"/>
      <c r="U687" s="221"/>
      <c r="V687" s="221"/>
      <c r="W687" s="221"/>
      <c r="X687" s="221"/>
      <c r="Y687" s="221"/>
      <c r="Z687" s="210"/>
      <c r="AA687" s="210"/>
      <c r="AB687" s="210"/>
      <c r="AC687" s="210"/>
      <c r="AD687" s="210"/>
      <c r="AE687" s="210"/>
      <c r="AF687" s="210"/>
      <c r="AG687" s="210" t="s">
        <v>220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1" x14ac:dyDescent="0.25">
      <c r="A688" s="231">
        <v>81</v>
      </c>
      <c r="B688" s="232" t="s">
        <v>749</v>
      </c>
      <c r="C688" s="241" t="s">
        <v>750</v>
      </c>
      <c r="D688" s="233" t="s">
        <v>252</v>
      </c>
      <c r="E688" s="234">
        <v>11.664</v>
      </c>
      <c r="F688" s="235"/>
      <c r="G688" s="236">
        <f>ROUND(E688*F688,2)</f>
        <v>0</v>
      </c>
      <c r="H688" s="235"/>
      <c r="I688" s="236">
        <f>ROUND(E688*H688,2)</f>
        <v>0</v>
      </c>
      <c r="J688" s="235"/>
      <c r="K688" s="236">
        <f>ROUND(E688*J688,2)</f>
        <v>0</v>
      </c>
      <c r="L688" s="236">
        <v>21</v>
      </c>
      <c r="M688" s="236">
        <f>G688*(1+L688/100)</f>
        <v>0</v>
      </c>
      <c r="N688" s="234">
        <v>3.6800000000000001E-3</v>
      </c>
      <c r="O688" s="234">
        <f>ROUND(E688*N688,2)</f>
        <v>0.04</v>
      </c>
      <c r="P688" s="234">
        <v>0</v>
      </c>
      <c r="Q688" s="234">
        <f>ROUND(E688*P688,2)</f>
        <v>0</v>
      </c>
      <c r="R688" s="236" t="s">
        <v>722</v>
      </c>
      <c r="S688" s="236" t="s">
        <v>173</v>
      </c>
      <c r="T688" s="237" t="s">
        <v>173</v>
      </c>
      <c r="U688" s="221">
        <v>0.39</v>
      </c>
      <c r="V688" s="221">
        <f>ROUND(E688*U688,2)</f>
        <v>4.55</v>
      </c>
      <c r="W688" s="221"/>
      <c r="X688" s="221" t="s">
        <v>215</v>
      </c>
      <c r="Y688" s="221" t="s">
        <v>176</v>
      </c>
      <c r="Z688" s="210"/>
      <c r="AA688" s="210"/>
      <c r="AB688" s="210"/>
      <c r="AC688" s="210"/>
      <c r="AD688" s="210"/>
      <c r="AE688" s="210"/>
      <c r="AF688" s="210"/>
      <c r="AG688" s="210" t="s">
        <v>216</v>
      </c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2" x14ac:dyDescent="0.25">
      <c r="A689" s="217"/>
      <c r="B689" s="218"/>
      <c r="C689" s="242" t="s">
        <v>751</v>
      </c>
      <c r="D689" s="239"/>
      <c r="E689" s="239"/>
      <c r="F689" s="239"/>
      <c r="G689" s="239"/>
      <c r="H689" s="221"/>
      <c r="I689" s="221"/>
      <c r="J689" s="221"/>
      <c r="K689" s="221"/>
      <c r="L689" s="221"/>
      <c r="M689" s="221"/>
      <c r="N689" s="220"/>
      <c r="O689" s="220"/>
      <c r="P689" s="220"/>
      <c r="Q689" s="220"/>
      <c r="R689" s="221"/>
      <c r="S689" s="221"/>
      <c r="T689" s="221"/>
      <c r="U689" s="221"/>
      <c r="V689" s="221"/>
      <c r="W689" s="221"/>
      <c r="X689" s="221"/>
      <c r="Y689" s="221"/>
      <c r="Z689" s="210"/>
      <c r="AA689" s="210"/>
      <c r="AB689" s="210"/>
      <c r="AC689" s="210"/>
      <c r="AD689" s="210"/>
      <c r="AE689" s="210"/>
      <c r="AF689" s="210"/>
      <c r="AG689" s="210" t="s">
        <v>179</v>
      </c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2" x14ac:dyDescent="0.25">
      <c r="A690" s="217"/>
      <c r="B690" s="218"/>
      <c r="C690" s="262" t="s">
        <v>752</v>
      </c>
      <c r="D690" s="246"/>
      <c r="E690" s="247">
        <v>11.664</v>
      </c>
      <c r="F690" s="221"/>
      <c r="G690" s="221"/>
      <c r="H690" s="221"/>
      <c r="I690" s="221"/>
      <c r="J690" s="221"/>
      <c r="K690" s="221"/>
      <c r="L690" s="221"/>
      <c r="M690" s="221"/>
      <c r="N690" s="220"/>
      <c r="O690" s="220"/>
      <c r="P690" s="220"/>
      <c r="Q690" s="220"/>
      <c r="R690" s="221"/>
      <c r="S690" s="221"/>
      <c r="T690" s="221"/>
      <c r="U690" s="221"/>
      <c r="V690" s="221"/>
      <c r="W690" s="221"/>
      <c r="X690" s="221"/>
      <c r="Y690" s="221"/>
      <c r="Z690" s="210"/>
      <c r="AA690" s="210"/>
      <c r="AB690" s="210"/>
      <c r="AC690" s="210"/>
      <c r="AD690" s="210"/>
      <c r="AE690" s="210"/>
      <c r="AF690" s="210"/>
      <c r="AG690" s="210" t="s">
        <v>220</v>
      </c>
      <c r="AH690" s="210">
        <v>5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ht="20.399999999999999" outlineLevel="1" x14ac:dyDescent="0.25">
      <c r="A691" s="231">
        <v>82</v>
      </c>
      <c r="B691" s="232" t="s">
        <v>753</v>
      </c>
      <c r="C691" s="241" t="s">
        <v>754</v>
      </c>
      <c r="D691" s="233" t="s">
        <v>252</v>
      </c>
      <c r="E691" s="234">
        <v>108.1634</v>
      </c>
      <c r="F691" s="235"/>
      <c r="G691" s="236">
        <f>ROUND(E691*F691,2)</f>
        <v>0</v>
      </c>
      <c r="H691" s="235"/>
      <c r="I691" s="236">
        <f>ROUND(E691*H691,2)</f>
        <v>0</v>
      </c>
      <c r="J691" s="235"/>
      <c r="K691" s="236">
        <f>ROUND(E691*J691,2)</f>
        <v>0</v>
      </c>
      <c r="L691" s="236">
        <v>21</v>
      </c>
      <c r="M691" s="236">
        <f>G691*(1+L691/100)</f>
        <v>0</v>
      </c>
      <c r="N691" s="234">
        <v>3.7799999999999999E-3</v>
      </c>
      <c r="O691" s="234">
        <f>ROUND(E691*N691,2)</f>
        <v>0.41</v>
      </c>
      <c r="P691" s="234">
        <v>0</v>
      </c>
      <c r="Q691" s="234">
        <f>ROUND(E691*P691,2)</f>
        <v>0</v>
      </c>
      <c r="R691" s="236" t="s">
        <v>722</v>
      </c>
      <c r="S691" s="236" t="s">
        <v>173</v>
      </c>
      <c r="T691" s="237" t="s">
        <v>173</v>
      </c>
      <c r="U691" s="221">
        <v>0.38500000000000001</v>
      </c>
      <c r="V691" s="221">
        <f>ROUND(E691*U691,2)</f>
        <v>41.64</v>
      </c>
      <c r="W691" s="221"/>
      <c r="X691" s="221" t="s">
        <v>215</v>
      </c>
      <c r="Y691" s="221" t="s">
        <v>334</v>
      </c>
      <c r="Z691" s="210"/>
      <c r="AA691" s="210"/>
      <c r="AB691" s="210"/>
      <c r="AC691" s="210"/>
      <c r="AD691" s="210"/>
      <c r="AE691" s="210"/>
      <c r="AF691" s="210"/>
      <c r="AG691" s="210" t="s">
        <v>216</v>
      </c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2" x14ac:dyDescent="0.25">
      <c r="A692" s="217"/>
      <c r="B692" s="218"/>
      <c r="C692" s="262" t="s">
        <v>318</v>
      </c>
      <c r="D692" s="246"/>
      <c r="E692" s="247"/>
      <c r="F692" s="221"/>
      <c r="G692" s="221"/>
      <c r="H692" s="221"/>
      <c r="I692" s="221"/>
      <c r="J692" s="221"/>
      <c r="K692" s="221"/>
      <c r="L692" s="221"/>
      <c r="M692" s="221"/>
      <c r="N692" s="220"/>
      <c r="O692" s="220"/>
      <c r="P692" s="220"/>
      <c r="Q692" s="220"/>
      <c r="R692" s="221"/>
      <c r="S692" s="221"/>
      <c r="T692" s="221"/>
      <c r="U692" s="221"/>
      <c r="V692" s="221"/>
      <c r="W692" s="221"/>
      <c r="X692" s="221"/>
      <c r="Y692" s="221"/>
      <c r="Z692" s="210"/>
      <c r="AA692" s="210"/>
      <c r="AB692" s="210"/>
      <c r="AC692" s="210"/>
      <c r="AD692" s="210"/>
      <c r="AE692" s="210"/>
      <c r="AF692" s="210"/>
      <c r="AG692" s="210" t="s">
        <v>220</v>
      </c>
      <c r="AH692" s="210">
        <v>0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3" x14ac:dyDescent="0.25">
      <c r="A693" s="217"/>
      <c r="B693" s="218"/>
      <c r="C693" s="262" t="s">
        <v>755</v>
      </c>
      <c r="D693" s="246"/>
      <c r="E693" s="247"/>
      <c r="F693" s="221"/>
      <c r="G693" s="221"/>
      <c r="H693" s="221"/>
      <c r="I693" s="221"/>
      <c r="J693" s="221"/>
      <c r="K693" s="221"/>
      <c r="L693" s="221"/>
      <c r="M693" s="221"/>
      <c r="N693" s="220"/>
      <c r="O693" s="220"/>
      <c r="P693" s="220"/>
      <c r="Q693" s="220"/>
      <c r="R693" s="221"/>
      <c r="S693" s="221"/>
      <c r="T693" s="221"/>
      <c r="U693" s="221"/>
      <c r="V693" s="221"/>
      <c r="W693" s="221"/>
      <c r="X693" s="221"/>
      <c r="Y693" s="221"/>
      <c r="Z693" s="210"/>
      <c r="AA693" s="210"/>
      <c r="AB693" s="210"/>
      <c r="AC693" s="210"/>
      <c r="AD693" s="210"/>
      <c r="AE693" s="210"/>
      <c r="AF693" s="210"/>
      <c r="AG693" s="210" t="s">
        <v>220</v>
      </c>
      <c r="AH693" s="210">
        <v>0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3" x14ac:dyDescent="0.25">
      <c r="A694" s="217"/>
      <c r="B694" s="218"/>
      <c r="C694" s="262" t="s">
        <v>339</v>
      </c>
      <c r="D694" s="246"/>
      <c r="E694" s="247"/>
      <c r="F694" s="221"/>
      <c r="G694" s="221"/>
      <c r="H694" s="221"/>
      <c r="I694" s="221"/>
      <c r="J694" s="221"/>
      <c r="K694" s="221"/>
      <c r="L694" s="221"/>
      <c r="M694" s="221"/>
      <c r="N694" s="220"/>
      <c r="O694" s="220"/>
      <c r="P694" s="220"/>
      <c r="Q694" s="220"/>
      <c r="R694" s="221"/>
      <c r="S694" s="221"/>
      <c r="T694" s="221"/>
      <c r="U694" s="221"/>
      <c r="V694" s="221"/>
      <c r="W694" s="221"/>
      <c r="X694" s="221"/>
      <c r="Y694" s="221"/>
      <c r="Z694" s="210"/>
      <c r="AA694" s="210"/>
      <c r="AB694" s="210"/>
      <c r="AC694" s="210"/>
      <c r="AD694" s="210"/>
      <c r="AE694" s="210"/>
      <c r="AF694" s="210"/>
      <c r="AG694" s="210" t="s">
        <v>220</v>
      </c>
      <c r="AH694" s="210">
        <v>0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3" x14ac:dyDescent="0.25">
      <c r="A695" s="217"/>
      <c r="B695" s="218"/>
      <c r="C695" s="262" t="s">
        <v>756</v>
      </c>
      <c r="D695" s="246"/>
      <c r="E695" s="247">
        <v>106.79989999999999</v>
      </c>
      <c r="F695" s="221"/>
      <c r="G695" s="221"/>
      <c r="H695" s="221"/>
      <c r="I695" s="221"/>
      <c r="J695" s="221"/>
      <c r="K695" s="221"/>
      <c r="L695" s="221"/>
      <c r="M695" s="221"/>
      <c r="N695" s="220"/>
      <c r="O695" s="220"/>
      <c r="P695" s="220"/>
      <c r="Q695" s="220"/>
      <c r="R695" s="221"/>
      <c r="S695" s="221"/>
      <c r="T695" s="221"/>
      <c r="U695" s="221"/>
      <c r="V695" s="221"/>
      <c r="W695" s="221"/>
      <c r="X695" s="221"/>
      <c r="Y695" s="221"/>
      <c r="Z695" s="210"/>
      <c r="AA695" s="210"/>
      <c r="AB695" s="210"/>
      <c r="AC695" s="210"/>
      <c r="AD695" s="210"/>
      <c r="AE695" s="210"/>
      <c r="AF695" s="210"/>
      <c r="AG695" s="210" t="s">
        <v>220</v>
      </c>
      <c r="AH695" s="210">
        <v>5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3" x14ac:dyDescent="0.25">
      <c r="A696" s="217"/>
      <c r="B696" s="218"/>
      <c r="C696" s="262" t="s">
        <v>234</v>
      </c>
      <c r="D696" s="246"/>
      <c r="E696" s="247"/>
      <c r="F696" s="221"/>
      <c r="G696" s="221"/>
      <c r="H696" s="221"/>
      <c r="I696" s="221"/>
      <c r="J696" s="221"/>
      <c r="K696" s="221"/>
      <c r="L696" s="221"/>
      <c r="M696" s="221"/>
      <c r="N696" s="220"/>
      <c r="O696" s="220"/>
      <c r="P696" s="220"/>
      <c r="Q696" s="220"/>
      <c r="R696" s="221"/>
      <c r="S696" s="221"/>
      <c r="T696" s="221"/>
      <c r="U696" s="221"/>
      <c r="V696" s="221"/>
      <c r="W696" s="221"/>
      <c r="X696" s="221"/>
      <c r="Y696" s="221"/>
      <c r="Z696" s="210"/>
      <c r="AA696" s="210"/>
      <c r="AB696" s="210"/>
      <c r="AC696" s="210"/>
      <c r="AD696" s="210"/>
      <c r="AE696" s="210"/>
      <c r="AF696" s="210"/>
      <c r="AG696" s="210" t="s">
        <v>220</v>
      </c>
      <c r="AH696" s="210">
        <v>0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3" x14ac:dyDescent="0.25">
      <c r="A697" s="217"/>
      <c r="B697" s="218"/>
      <c r="C697" s="262" t="s">
        <v>755</v>
      </c>
      <c r="D697" s="246"/>
      <c r="E697" s="247"/>
      <c r="F697" s="221"/>
      <c r="G697" s="221"/>
      <c r="H697" s="221"/>
      <c r="I697" s="221"/>
      <c r="J697" s="221"/>
      <c r="K697" s="221"/>
      <c r="L697" s="221"/>
      <c r="M697" s="221"/>
      <c r="N697" s="220"/>
      <c r="O697" s="220"/>
      <c r="P697" s="220"/>
      <c r="Q697" s="220"/>
      <c r="R697" s="221"/>
      <c r="S697" s="221"/>
      <c r="T697" s="221"/>
      <c r="U697" s="221"/>
      <c r="V697" s="221"/>
      <c r="W697" s="221"/>
      <c r="X697" s="221"/>
      <c r="Y697" s="221"/>
      <c r="Z697" s="210"/>
      <c r="AA697" s="210"/>
      <c r="AB697" s="210"/>
      <c r="AC697" s="210"/>
      <c r="AD697" s="210"/>
      <c r="AE697" s="210"/>
      <c r="AF697" s="210"/>
      <c r="AG697" s="210" t="s">
        <v>220</v>
      </c>
      <c r="AH697" s="210">
        <v>0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3" x14ac:dyDescent="0.25">
      <c r="A698" s="217"/>
      <c r="B698" s="218"/>
      <c r="C698" s="262" t="s">
        <v>757</v>
      </c>
      <c r="D698" s="246"/>
      <c r="E698" s="247">
        <v>1.3634999999999999</v>
      </c>
      <c r="F698" s="221"/>
      <c r="G698" s="221"/>
      <c r="H698" s="221"/>
      <c r="I698" s="221"/>
      <c r="J698" s="221"/>
      <c r="K698" s="221"/>
      <c r="L698" s="221"/>
      <c r="M698" s="221"/>
      <c r="N698" s="220"/>
      <c r="O698" s="220"/>
      <c r="P698" s="220"/>
      <c r="Q698" s="220"/>
      <c r="R698" s="221"/>
      <c r="S698" s="221"/>
      <c r="T698" s="221"/>
      <c r="U698" s="221"/>
      <c r="V698" s="221"/>
      <c r="W698" s="221"/>
      <c r="X698" s="221"/>
      <c r="Y698" s="221"/>
      <c r="Z698" s="210"/>
      <c r="AA698" s="210"/>
      <c r="AB698" s="210"/>
      <c r="AC698" s="210"/>
      <c r="AD698" s="210"/>
      <c r="AE698" s="210"/>
      <c r="AF698" s="210"/>
      <c r="AG698" s="210" t="s">
        <v>220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1" x14ac:dyDescent="0.25">
      <c r="A699" s="231">
        <v>83</v>
      </c>
      <c r="B699" s="232" t="s">
        <v>758</v>
      </c>
      <c r="C699" s="241" t="s">
        <v>759</v>
      </c>
      <c r="D699" s="233" t="s">
        <v>266</v>
      </c>
      <c r="E699" s="234">
        <v>6.34</v>
      </c>
      <c r="F699" s="235"/>
      <c r="G699" s="236">
        <f>ROUND(E699*F699,2)</f>
        <v>0</v>
      </c>
      <c r="H699" s="235"/>
      <c r="I699" s="236">
        <f>ROUND(E699*H699,2)</f>
        <v>0</v>
      </c>
      <c r="J699" s="235"/>
      <c r="K699" s="236">
        <f>ROUND(E699*J699,2)</f>
        <v>0</v>
      </c>
      <c r="L699" s="236">
        <v>21</v>
      </c>
      <c r="M699" s="236">
        <f>G699*(1+L699/100)</f>
        <v>0</v>
      </c>
      <c r="N699" s="234">
        <v>3.2000000000000003E-4</v>
      </c>
      <c r="O699" s="234">
        <f>ROUND(E699*N699,2)</f>
        <v>0</v>
      </c>
      <c r="P699" s="234">
        <v>0</v>
      </c>
      <c r="Q699" s="234">
        <f>ROUND(E699*P699,2)</f>
        <v>0</v>
      </c>
      <c r="R699" s="236" t="s">
        <v>722</v>
      </c>
      <c r="S699" s="236" t="s">
        <v>173</v>
      </c>
      <c r="T699" s="237" t="s">
        <v>173</v>
      </c>
      <c r="U699" s="221">
        <v>0.11</v>
      </c>
      <c r="V699" s="221">
        <f>ROUND(E699*U699,2)</f>
        <v>0.7</v>
      </c>
      <c r="W699" s="221"/>
      <c r="X699" s="221" t="s">
        <v>215</v>
      </c>
      <c r="Y699" s="221" t="s">
        <v>176</v>
      </c>
      <c r="Z699" s="210"/>
      <c r="AA699" s="210"/>
      <c r="AB699" s="210"/>
      <c r="AC699" s="210"/>
      <c r="AD699" s="210"/>
      <c r="AE699" s="210"/>
      <c r="AF699" s="210"/>
      <c r="AG699" s="210" t="s">
        <v>216</v>
      </c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2" x14ac:dyDescent="0.25">
      <c r="A700" s="217"/>
      <c r="B700" s="218"/>
      <c r="C700" s="262" t="s">
        <v>760</v>
      </c>
      <c r="D700" s="246"/>
      <c r="E700" s="247"/>
      <c r="F700" s="221"/>
      <c r="G700" s="221"/>
      <c r="H700" s="221"/>
      <c r="I700" s="221"/>
      <c r="J700" s="221"/>
      <c r="K700" s="221"/>
      <c r="L700" s="221"/>
      <c r="M700" s="221"/>
      <c r="N700" s="220"/>
      <c r="O700" s="220"/>
      <c r="P700" s="220"/>
      <c r="Q700" s="220"/>
      <c r="R700" s="221"/>
      <c r="S700" s="221"/>
      <c r="T700" s="221"/>
      <c r="U700" s="221"/>
      <c r="V700" s="221"/>
      <c r="W700" s="221"/>
      <c r="X700" s="221"/>
      <c r="Y700" s="221"/>
      <c r="Z700" s="210"/>
      <c r="AA700" s="210"/>
      <c r="AB700" s="210"/>
      <c r="AC700" s="210"/>
      <c r="AD700" s="210"/>
      <c r="AE700" s="210"/>
      <c r="AF700" s="210"/>
      <c r="AG700" s="210" t="s">
        <v>220</v>
      </c>
      <c r="AH700" s="210">
        <v>0</v>
      </c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3" x14ac:dyDescent="0.25">
      <c r="A701" s="217"/>
      <c r="B701" s="218"/>
      <c r="C701" s="262" t="s">
        <v>761</v>
      </c>
      <c r="D701" s="246"/>
      <c r="E701" s="247">
        <v>3.92</v>
      </c>
      <c r="F701" s="221"/>
      <c r="G701" s="221"/>
      <c r="H701" s="221"/>
      <c r="I701" s="221"/>
      <c r="J701" s="221"/>
      <c r="K701" s="221"/>
      <c r="L701" s="221"/>
      <c r="M701" s="221"/>
      <c r="N701" s="220"/>
      <c r="O701" s="220"/>
      <c r="P701" s="220"/>
      <c r="Q701" s="220"/>
      <c r="R701" s="221"/>
      <c r="S701" s="221"/>
      <c r="T701" s="221"/>
      <c r="U701" s="221"/>
      <c r="V701" s="221"/>
      <c r="W701" s="221"/>
      <c r="X701" s="221"/>
      <c r="Y701" s="221"/>
      <c r="Z701" s="210"/>
      <c r="AA701" s="210"/>
      <c r="AB701" s="210"/>
      <c r="AC701" s="210"/>
      <c r="AD701" s="210"/>
      <c r="AE701" s="210"/>
      <c r="AF701" s="210"/>
      <c r="AG701" s="210" t="s">
        <v>220</v>
      </c>
      <c r="AH701" s="210">
        <v>0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5">
      <c r="A702" s="217"/>
      <c r="B702" s="218"/>
      <c r="C702" s="262" t="s">
        <v>762</v>
      </c>
      <c r="D702" s="246"/>
      <c r="E702" s="247">
        <v>1.72</v>
      </c>
      <c r="F702" s="221"/>
      <c r="G702" s="221"/>
      <c r="H702" s="221"/>
      <c r="I702" s="221"/>
      <c r="J702" s="221"/>
      <c r="K702" s="221"/>
      <c r="L702" s="221"/>
      <c r="M702" s="221"/>
      <c r="N702" s="220"/>
      <c r="O702" s="220"/>
      <c r="P702" s="220"/>
      <c r="Q702" s="220"/>
      <c r="R702" s="221"/>
      <c r="S702" s="221"/>
      <c r="T702" s="221"/>
      <c r="U702" s="221"/>
      <c r="V702" s="221"/>
      <c r="W702" s="221"/>
      <c r="X702" s="221"/>
      <c r="Y702" s="221"/>
      <c r="Z702" s="210"/>
      <c r="AA702" s="210"/>
      <c r="AB702" s="210"/>
      <c r="AC702" s="210"/>
      <c r="AD702" s="210"/>
      <c r="AE702" s="210"/>
      <c r="AF702" s="210"/>
      <c r="AG702" s="210" t="s">
        <v>220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5">
      <c r="A703" s="217"/>
      <c r="B703" s="218"/>
      <c r="C703" s="262" t="s">
        <v>763</v>
      </c>
      <c r="D703" s="246"/>
      <c r="E703" s="247">
        <v>0.7</v>
      </c>
      <c r="F703" s="221"/>
      <c r="G703" s="221"/>
      <c r="H703" s="221"/>
      <c r="I703" s="221"/>
      <c r="J703" s="221"/>
      <c r="K703" s="221"/>
      <c r="L703" s="221"/>
      <c r="M703" s="221"/>
      <c r="N703" s="220"/>
      <c r="O703" s="220"/>
      <c r="P703" s="220"/>
      <c r="Q703" s="220"/>
      <c r="R703" s="221"/>
      <c r="S703" s="221"/>
      <c r="T703" s="221"/>
      <c r="U703" s="221"/>
      <c r="V703" s="221"/>
      <c r="W703" s="221"/>
      <c r="X703" s="221"/>
      <c r="Y703" s="221"/>
      <c r="Z703" s="210"/>
      <c r="AA703" s="210"/>
      <c r="AB703" s="210"/>
      <c r="AC703" s="210"/>
      <c r="AD703" s="210"/>
      <c r="AE703" s="210"/>
      <c r="AF703" s="210"/>
      <c r="AG703" s="210" t="s">
        <v>220</v>
      </c>
      <c r="AH703" s="210">
        <v>0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1" x14ac:dyDescent="0.25">
      <c r="A704" s="231">
        <v>84</v>
      </c>
      <c r="B704" s="232" t="s">
        <v>764</v>
      </c>
      <c r="C704" s="241" t="s">
        <v>765</v>
      </c>
      <c r="D704" s="233" t="s">
        <v>266</v>
      </c>
      <c r="E704" s="234">
        <v>8.4</v>
      </c>
      <c r="F704" s="235"/>
      <c r="G704" s="236">
        <f>ROUND(E704*F704,2)</f>
        <v>0</v>
      </c>
      <c r="H704" s="235"/>
      <c r="I704" s="236">
        <f>ROUND(E704*H704,2)</f>
        <v>0</v>
      </c>
      <c r="J704" s="235"/>
      <c r="K704" s="236">
        <f>ROUND(E704*J704,2)</f>
        <v>0</v>
      </c>
      <c r="L704" s="236">
        <v>21</v>
      </c>
      <c r="M704" s="236">
        <f>G704*(1+L704/100)</f>
        <v>0</v>
      </c>
      <c r="N704" s="234">
        <v>3.2000000000000003E-4</v>
      </c>
      <c r="O704" s="234">
        <f>ROUND(E704*N704,2)</f>
        <v>0</v>
      </c>
      <c r="P704" s="234">
        <v>0</v>
      </c>
      <c r="Q704" s="234">
        <f>ROUND(E704*P704,2)</f>
        <v>0</v>
      </c>
      <c r="R704" s="236" t="s">
        <v>722</v>
      </c>
      <c r="S704" s="236" t="s">
        <v>173</v>
      </c>
      <c r="T704" s="237" t="s">
        <v>173</v>
      </c>
      <c r="U704" s="221">
        <v>0.14000000000000001</v>
      </c>
      <c r="V704" s="221">
        <f>ROUND(E704*U704,2)</f>
        <v>1.18</v>
      </c>
      <c r="W704" s="221"/>
      <c r="X704" s="221" t="s">
        <v>215</v>
      </c>
      <c r="Y704" s="221" t="s">
        <v>176</v>
      </c>
      <c r="Z704" s="210"/>
      <c r="AA704" s="210"/>
      <c r="AB704" s="210"/>
      <c r="AC704" s="210"/>
      <c r="AD704" s="210"/>
      <c r="AE704" s="210"/>
      <c r="AF704" s="210"/>
      <c r="AG704" s="210" t="s">
        <v>216</v>
      </c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outlineLevel="2" x14ac:dyDescent="0.25">
      <c r="A705" s="217"/>
      <c r="B705" s="218"/>
      <c r="C705" s="262" t="s">
        <v>766</v>
      </c>
      <c r="D705" s="246"/>
      <c r="E705" s="247"/>
      <c r="F705" s="221"/>
      <c r="G705" s="221"/>
      <c r="H705" s="221"/>
      <c r="I705" s="221"/>
      <c r="J705" s="221"/>
      <c r="K705" s="221"/>
      <c r="L705" s="221"/>
      <c r="M705" s="221"/>
      <c r="N705" s="220"/>
      <c r="O705" s="220"/>
      <c r="P705" s="220"/>
      <c r="Q705" s="220"/>
      <c r="R705" s="221"/>
      <c r="S705" s="221"/>
      <c r="T705" s="221"/>
      <c r="U705" s="221"/>
      <c r="V705" s="221"/>
      <c r="W705" s="221"/>
      <c r="X705" s="221"/>
      <c r="Y705" s="221"/>
      <c r="Z705" s="210"/>
      <c r="AA705" s="210"/>
      <c r="AB705" s="210"/>
      <c r="AC705" s="210"/>
      <c r="AD705" s="210"/>
      <c r="AE705" s="210"/>
      <c r="AF705" s="210"/>
      <c r="AG705" s="210" t="s">
        <v>220</v>
      </c>
      <c r="AH705" s="210">
        <v>0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5">
      <c r="A706" s="217"/>
      <c r="B706" s="218"/>
      <c r="C706" s="262" t="s">
        <v>767</v>
      </c>
      <c r="D706" s="246"/>
      <c r="E706" s="247">
        <v>5.4</v>
      </c>
      <c r="F706" s="221"/>
      <c r="G706" s="221"/>
      <c r="H706" s="221"/>
      <c r="I706" s="221"/>
      <c r="J706" s="221"/>
      <c r="K706" s="221"/>
      <c r="L706" s="221"/>
      <c r="M706" s="221"/>
      <c r="N706" s="220"/>
      <c r="O706" s="220"/>
      <c r="P706" s="220"/>
      <c r="Q706" s="220"/>
      <c r="R706" s="221"/>
      <c r="S706" s="221"/>
      <c r="T706" s="221"/>
      <c r="U706" s="221"/>
      <c r="V706" s="221"/>
      <c r="W706" s="221"/>
      <c r="X706" s="221"/>
      <c r="Y706" s="221"/>
      <c r="Z706" s="210"/>
      <c r="AA706" s="210"/>
      <c r="AB706" s="210"/>
      <c r="AC706" s="210"/>
      <c r="AD706" s="210"/>
      <c r="AE706" s="210"/>
      <c r="AF706" s="210"/>
      <c r="AG706" s="210" t="s">
        <v>220</v>
      </c>
      <c r="AH706" s="210">
        <v>0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3" x14ac:dyDescent="0.25">
      <c r="A707" s="217"/>
      <c r="B707" s="218"/>
      <c r="C707" s="262" t="s">
        <v>768</v>
      </c>
      <c r="D707" s="246"/>
      <c r="E707" s="247">
        <v>1.5</v>
      </c>
      <c r="F707" s="221"/>
      <c r="G707" s="221"/>
      <c r="H707" s="221"/>
      <c r="I707" s="221"/>
      <c r="J707" s="221"/>
      <c r="K707" s="221"/>
      <c r="L707" s="221"/>
      <c r="M707" s="221"/>
      <c r="N707" s="220"/>
      <c r="O707" s="220"/>
      <c r="P707" s="220"/>
      <c r="Q707" s="220"/>
      <c r="R707" s="221"/>
      <c r="S707" s="221"/>
      <c r="T707" s="221"/>
      <c r="U707" s="221"/>
      <c r="V707" s="221"/>
      <c r="W707" s="221"/>
      <c r="X707" s="221"/>
      <c r="Y707" s="221"/>
      <c r="Z707" s="210"/>
      <c r="AA707" s="210"/>
      <c r="AB707" s="210"/>
      <c r="AC707" s="210"/>
      <c r="AD707" s="210"/>
      <c r="AE707" s="210"/>
      <c r="AF707" s="210"/>
      <c r="AG707" s="210" t="s">
        <v>220</v>
      </c>
      <c r="AH707" s="210">
        <v>0</v>
      </c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3" x14ac:dyDescent="0.25">
      <c r="A708" s="217"/>
      <c r="B708" s="218"/>
      <c r="C708" s="262" t="s">
        <v>769</v>
      </c>
      <c r="D708" s="246"/>
      <c r="E708" s="247">
        <v>1.5</v>
      </c>
      <c r="F708" s="221"/>
      <c r="G708" s="221"/>
      <c r="H708" s="221"/>
      <c r="I708" s="221"/>
      <c r="J708" s="221"/>
      <c r="K708" s="221"/>
      <c r="L708" s="221"/>
      <c r="M708" s="221"/>
      <c r="N708" s="220"/>
      <c r="O708" s="220"/>
      <c r="P708" s="220"/>
      <c r="Q708" s="220"/>
      <c r="R708" s="221"/>
      <c r="S708" s="221"/>
      <c r="T708" s="221"/>
      <c r="U708" s="221"/>
      <c r="V708" s="221"/>
      <c r="W708" s="221"/>
      <c r="X708" s="221"/>
      <c r="Y708" s="221"/>
      <c r="Z708" s="210"/>
      <c r="AA708" s="210"/>
      <c r="AB708" s="210"/>
      <c r="AC708" s="210"/>
      <c r="AD708" s="210"/>
      <c r="AE708" s="210"/>
      <c r="AF708" s="210"/>
      <c r="AG708" s="210" t="s">
        <v>220</v>
      </c>
      <c r="AH708" s="210">
        <v>0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1" x14ac:dyDescent="0.25">
      <c r="A709" s="231">
        <v>85</v>
      </c>
      <c r="B709" s="232" t="s">
        <v>770</v>
      </c>
      <c r="C709" s="241" t="s">
        <v>771</v>
      </c>
      <c r="D709" s="233" t="s">
        <v>252</v>
      </c>
      <c r="E709" s="234">
        <v>76.962500000000006</v>
      </c>
      <c r="F709" s="235"/>
      <c r="G709" s="236">
        <f>ROUND(E709*F709,2)</f>
        <v>0</v>
      </c>
      <c r="H709" s="235"/>
      <c r="I709" s="236">
        <f>ROUND(E709*H709,2)</f>
        <v>0</v>
      </c>
      <c r="J709" s="235"/>
      <c r="K709" s="236">
        <f>ROUND(E709*J709,2)</f>
        <v>0</v>
      </c>
      <c r="L709" s="236">
        <v>21</v>
      </c>
      <c r="M709" s="236">
        <f>G709*(1+L709/100)</f>
        <v>0</v>
      </c>
      <c r="N709" s="234">
        <v>5.0000000000000001E-4</v>
      </c>
      <c r="O709" s="234">
        <f>ROUND(E709*N709,2)</f>
        <v>0.04</v>
      </c>
      <c r="P709" s="234">
        <v>0</v>
      </c>
      <c r="Q709" s="234">
        <f>ROUND(E709*P709,2)</f>
        <v>0</v>
      </c>
      <c r="R709" s="236" t="s">
        <v>722</v>
      </c>
      <c r="S709" s="236" t="s">
        <v>173</v>
      </c>
      <c r="T709" s="237" t="s">
        <v>173</v>
      </c>
      <c r="U709" s="221">
        <v>0.16</v>
      </c>
      <c r="V709" s="221">
        <f>ROUND(E709*U709,2)</f>
        <v>12.31</v>
      </c>
      <c r="W709" s="221"/>
      <c r="X709" s="221" t="s">
        <v>215</v>
      </c>
      <c r="Y709" s="221" t="s">
        <v>316</v>
      </c>
      <c r="Z709" s="210"/>
      <c r="AA709" s="210"/>
      <c r="AB709" s="210"/>
      <c r="AC709" s="210"/>
      <c r="AD709" s="210"/>
      <c r="AE709" s="210"/>
      <c r="AF709" s="210"/>
      <c r="AG709" s="210" t="s">
        <v>216</v>
      </c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ht="20.399999999999999" outlineLevel="2" x14ac:dyDescent="0.25">
      <c r="A710" s="217"/>
      <c r="B710" s="218"/>
      <c r="C710" s="262" t="s">
        <v>772</v>
      </c>
      <c r="D710" s="246"/>
      <c r="E710" s="247">
        <v>32.9664</v>
      </c>
      <c r="F710" s="221"/>
      <c r="G710" s="221"/>
      <c r="H710" s="221"/>
      <c r="I710" s="221"/>
      <c r="J710" s="221"/>
      <c r="K710" s="221"/>
      <c r="L710" s="221"/>
      <c r="M710" s="221"/>
      <c r="N710" s="220"/>
      <c r="O710" s="220"/>
      <c r="P710" s="220"/>
      <c r="Q710" s="220"/>
      <c r="R710" s="221"/>
      <c r="S710" s="221"/>
      <c r="T710" s="221"/>
      <c r="U710" s="221"/>
      <c r="V710" s="221"/>
      <c r="W710" s="221"/>
      <c r="X710" s="221"/>
      <c r="Y710" s="221"/>
      <c r="Z710" s="210"/>
      <c r="AA710" s="210"/>
      <c r="AB710" s="210"/>
      <c r="AC710" s="210"/>
      <c r="AD710" s="210"/>
      <c r="AE710" s="210"/>
      <c r="AF710" s="210"/>
      <c r="AG710" s="210" t="s">
        <v>220</v>
      </c>
      <c r="AH710" s="210">
        <v>0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3" x14ac:dyDescent="0.25">
      <c r="A711" s="217"/>
      <c r="B711" s="218"/>
      <c r="C711" s="262" t="s">
        <v>773</v>
      </c>
      <c r="D711" s="246"/>
      <c r="E711" s="247">
        <v>10.21875</v>
      </c>
      <c r="F711" s="221"/>
      <c r="G711" s="221"/>
      <c r="H711" s="221"/>
      <c r="I711" s="221"/>
      <c r="J711" s="221"/>
      <c r="K711" s="221"/>
      <c r="L711" s="221"/>
      <c r="M711" s="221"/>
      <c r="N711" s="220"/>
      <c r="O711" s="220"/>
      <c r="P711" s="220"/>
      <c r="Q711" s="220"/>
      <c r="R711" s="221"/>
      <c r="S711" s="221"/>
      <c r="T711" s="221"/>
      <c r="U711" s="221"/>
      <c r="V711" s="221"/>
      <c r="W711" s="221"/>
      <c r="X711" s="221"/>
      <c r="Y711" s="221"/>
      <c r="Z711" s="210"/>
      <c r="AA711" s="210"/>
      <c r="AB711" s="210"/>
      <c r="AC711" s="210"/>
      <c r="AD711" s="210"/>
      <c r="AE711" s="210"/>
      <c r="AF711" s="210"/>
      <c r="AG711" s="210" t="s">
        <v>220</v>
      </c>
      <c r="AH711" s="210">
        <v>0</v>
      </c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3" x14ac:dyDescent="0.25">
      <c r="A712" s="217"/>
      <c r="B712" s="218"/>
      <c r="C712" s="262" t="s">
        <v>774</v>
      </c>
      <c r="D712" s="246"/>
      <c r="E712" s="247">
        <v>13.11875</v>
      </c>
      <c r="F712" s="221"/>
      <c r="G712" s="221"/>
      <c r="H712" s="221"/>
      <c r="I712" s="221"/>
      <c r="J712" s="221"/>
      <c r="K712" s="221"/>
      <c r="L712" s="221"/>
      <c r="M712" s="221"/>
      <c r="N712" s="220"/>
      <c r="O712" s="220"/>
      <c r="P712" s="220"/>
      <c r="Q712" s="220"/>
      <c r="R712" s="221"/>
      <c r="S712" s="221"/>
      <c r="T712" s="221"/>
      <c r="U712" s="221"/>
      <c r="V712" s="221"/>
      <c r="W712" s="221"/>
      <c r="X712" s="221"/>
      <c r="Y712" s="221"/>
      <c r="Z712" s="210"/>
      <c r="AA712" s="210"/>
      <c r="AB712" s="210"/>
      <c r="AC712" s="210"/>
      <c r="AD712" s="210"/>
      <c r="AE712" s="210"/>
      <c r="AF712" s="210"/>
      <c r="AG712" s="210" t="s">
        <v>220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5">
      <c r="A713" s="217"/>
      <c r="B713" s="218"/>
      <c r="C713" s="262" t="s">
        <v>775</v>
      </c>
      <c r="D713" s="246"/>
      <c r="E713" s="247">
        <v>4.2965999999999998</v>
      </c>
      <c r="F713" s="221"/>
      <c r="G713" s="221"/>
      <c r="H713" s="221"/>
      <c r="I713" s="221"/>
      <c r="J713" s="221"/>
      <c r="K713" s="221"/>
      <c r="L713" s="221"/>
      <c r="M713" s="221"/>
      <c r="N713" s="220"/>
      <c r="O713" s="220"/>
      <c r="P713" s="220"/>
      <c r="Q713" s="220"/>
      <c r="R713" s="221"/>
      <c r="S713" s="221"/>
      <c r="T713" s="221"/>
      <c r="U713" s="221"/>
      <c r="V713" s="221"/>
      <c r="W713" s="221"/>
      <c r="X713" s="221"/>
      <c r="Y713" s="221"/>
      <c r="Z713" s="210"/>
      <c r="AA713" s="210"/>
      <c r="AB713" s="210"/>
      <c r="AC713" s="210"/>
      <c r="AD713" s="210"/>
      <c r="AE713" s="210"/>
      <c r="AF713" s="210"/>
      <c r="AG713" s="210" t="s">
        <v>220</v>
      </c>
      <c r="AH713" s="210">
        <v>0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3" x14ac:dyDescent="0.25">
      <c r="A714" s="217"/>
      <c r="B714" s="218"/>
      <c r="C714" s="262" t="s">
        <v>234</v>
      </c>
      <c r="D714" s="246"/>
      <c r="E714" s="247"/>
      <c r="F714" s="221"/>
      <c r="G714" s="221"/>
      <c r="H714" s="221"/>
      <c r="I714" s="221"/>
      <c r="J714" s="221"/>
      <c r="K714" s="221"/>
      <c r="L714" s="221"/>
      <c r="M714" s="221"/>
      <c r="N714" s="220"/>
      <c r="O714" s="220"/>
      <c r="P714" s="220"/>
      <c r="Q714" s="220"/>
      <c r="R714" s="221"/>
      <c r="S714" s="221"/>
      <c r="T714" s="221"/>
      <c r="U714" s="221"/>
      <c r="V714" s="221"/>
      <c r="W714" s="221"/>
      <c r="X714" s="221"/>
      <c r="Y714" s="221"/>
      <c r="Z714" s="210"/>
      <c r="AA714" s="210"/>
      <c r="AB714" s="210"/>
      <c r="AC714" s="210"/>
      <c r="AD714" s="210"/>
      <c r="AE714" s="210"/>
      <c r="AF714" s="210"/>
      <c r="AG714" s="210" t="s">
        <v>220</v>
      </c>
      <c r="AH714" s="210">
        <v>0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3" x14ac:dyDescent="0.25">
      <c r="A715" s="217"/>
      <c r="B715" s="218"/>
      <c r="C715" s="262" t="s">
        <v>776</v>
      </c>
      <c r="D715" s="246"/>
      <c r="E715" s="247">
        <v>16.361999999999998</v>
      </c>
      <c r="F715" s="221"/>
      <c r="G715" s="221"/>
      <c r="H715" s="221"/>
      <c r="I715" s="221"/>
      <c r="J715" s="221"/>
      <c r="K715" s="221"/>
      <c r="L715" s="221"/>
      <c r="M715" s="221"/>
      <c r="N715" s="220"/>
      <c r="O715" s="220"/>
      <c r="P715" s="220"/>
      <c r="Q715" s="220"/>
      <c r="R715" s="221"/>
      <c r="S715" s="221"/>
      <c r="T715" s="221"/>
      <c r="U715" s="221"/>
      <c r="V715" s="221"/>
      <c r="W715" s="221"/>
      <c r="X715" s="221"/>
      <c r="Y715" s="221"/>
      <c r="Z715" s="210"/>
      <c r="AA715" s="210"/>
      <c r="AB715" s="210"/>
      <c r="AC715" s="210"/>
      <c r="AD715" s="210"/>
      <c r="AE715" s="210"/>
      <c r="AF715" s="210"/>
      <c r="AG715" s="210" t="s">
        <v>220</v>
      </c>
      <c r="AH715" s="210">
        <v>0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1" x14ac:dyDescent="0.25">
      <c r="A716" s="231">
        <v>86</v>
      </c>
      <c r="B716" s="232" t="s">
        <v>777</v>
      </c>
      <c r="C716" s="241" t="s">
        <v>778</v>
      </c>
      <c r="D716" s="233" t="s">
        <v>266</v>
      </c>
      <c r="E716" s="234">
        <v>55.865000000000002</v>
      </c>
      <c r="F716" s="235"/>
      <c r="G716" s="236">
        <f>ROUND(E716*F716,2)</f>
        <v>0</v>
      </c>
      <c r="H716" s="235"/>
      <c r="I716" s="236">
        <f>ROUND(E716*H716,2)</f>
        <v>0</v>
      </c>
      <c r="J716" s="235"/>
      <c r="K716" s="236">
        <f>ROUND(E716*J716,2)</f>
        <v>0</v>
      </c>
      <c r="L716" s="236">
        <v>21</v>
      </c>
      <c r="M716" s="236">
        <f>G716*(1+L716/100)</f>
        <v>0</v>
      </c>
      <c r="N716" s="234">
        <v>5.2999999999999998E-4</v>
      </c>
      <c r="O716" s="234">
        <f>ROUND(E716*N716,2)</f>
        <v>0.03</v>
      </c>
      <c r="P716" s="234">
        <v>0</v>
      </c>
      <c r="Q716" s="234">
        <f>ROUND(E716*P716,2)</f>
        <v>0</v>
      </c>
      <c r="R716" s="236" t="s">
        <v>722</v>
      </c>
      <c r="S716" s="236" t="s">
        <v>173</v>
      </c>
      <c r="T716" s="237" t="s">
        <v>173</v>
      </c>
      <c r="U716" s="221">
        <v>0.1</v>
      </c>
      <c r="V716" s="221">
        <f>ROUND(E716*U716,2)</f>
        <v>5.59</v>
      </c>
      <c r="W716" s="221"/>
      <c r="X716" s="221" t="s">
        <v>215</v>
      </c>
      <c r="Y716" s="221" t="s">
        <v>316</v>
      </c>
      <c r="Z716" s="210"/>
      <c r="AA716" s="210"/>
      <c r="AB716" s="210"/>
      <c r="AC716" s="210"/>
      <c r="AD716" s="210"/>
      <c r="AE716" s="210"/>
      <c r="AF716" s="210"/>
      <c r="AG716" s="210" t="s">
        <v>216</v>
      </c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2" x14ac:dyDescent="0.25">
      <c r="A717" s="217"/>
      <c r="B717" s="218"/>
      <c r="C717" s="262" t="s">
        <v>779</v>
      </c>
      <c r="D717" s="246"/>
      <c r="E717" s="247">
        <v>16.32</v>
      </c>
      <c r="F717" s="221"/>
      <c r="G717" s="221"/>
      <c r="H717" s="221"/>
      <c r="I717" s="221"/>
      <c r="J717" s="221"/>
      <c r="K717" s="221"/>
      <c r="L717" s="221"/>
      <c r="M717" s="221"/>
      <c r="N717" s="220"/>
      <c r="O717" s="220"/>
      <c r="P717" s="220"/>
      <c r="Q717" s="220"/>
      <c r="R717" s="221"/>
      <c r="S717" s="221"/>
      <c r="T717" s="221"/>
      <c r="U717" s="221"/>
      <c r="V717" s="221"/>
      <c r="W717" s="221"/>
      <c r="X717" s="221"/>
      <c r="Y717" s="221"/>
      <c r="Z717" s="210"/>
      <c r="AA717" s="210"/>
      <c r="AB717" s="210"/>
      <c r="AC717" s="210"/>
      <c r="AD717" s="210"/>
      <c r="AE717" s="210"/>
      <c r="AF717" s="210"/>
      <c r="AG717" s="210" t="s">
        <v>220</v>
      </c>
      <c r="AH717" s="210">
        <v>0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3" x14ac:dyDescent="0.25">
      <c r="A718" s="217"/>
      <c r="B718" s="218"/>
      <c r="C718" s="262" t="s">
        <v>780</v>
      </c>
      <c r="D718" s="246"/>
      <c r="E718" s="247">
        <v>6.25</v>
      </c>
      <c r="F718" s="221"/>
      <c r="G718" s="221"/>
      <c r="H718" s="221"/>
      <c r="I718" s="221"/>
      <c r="J718" s="221"/>
      <c r="K718" s="221"/>
      <c r="L718" s="221"/>
      <c r="M718" s="221"/>
      <c r="N718" s="220"/>
      <c r="O718" s="220"/>
      <c r="P718" s="220"/>
      <c r="Q718" s="220"/>
      <c r="R718" s="221"/>
      <c r="S718" s="221"/>
      <c r="T718" s="221"/>
      <c r="U718" s="221"/>
      <c r="V718" s="221"/>
      <c r="W718" s="221"/>
      <c r="X718" s="221"/>
      <c r="Y718" s="221"/>
      <c r="Z718" s="210"/>
      <c r="AA718" s="210"/>
      <c r="AB718" s="210"/>
      <c r="AC718" s="210"/>
      <c r="AD718" s="210"/>
      <c r="AE718" s="210"/>
      <c r="AF718" s="210"/>
      <c r="AG718" s="210" t="s">
        <v>220</v>
      </c>
      <c r="AH718" s="210">
        <v>0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3" x14ac:dyDescent="0.25">
      <c r="A719" s="217"/>
      <c r="B719" s="218"/>
      <c r="C719" s="262" t="s">
        <v>781</v>
      </c>
      <c r="D719" s="246"/>
      <c r="E719" s="247">
        <v>10.494999999999999</v>
      </c>
      <c r="F719" s="221"/>
      <c r="G719" s="221"/>
      <c r="H719" s="221"/>
      <c r="I719" s="221"/>
      <c r="J719" s="221"/>
      <c r="K719" s="221"/>
      <c r="L719" s="221"/>
      <c r="M719" s="221"/>
      <c r="N719" s="220"/>
      <c r="O719" s="220"/>
      <c r="P719" s="220"/>
      <c r="Q719" s="220"/>
      <c r="R719" s="221"/>
      <c r="S719" s="221"/>
      <c r="T719" s="221"/>
      <c r="U719" s="221"/>
      <c r="V719" s="221"/>
      <c r="W719" s="221"/>
      <c r="X719" s="221"/>
      <c r="Y719" s="221"/>
      <c r="Z719" s="210"/>
      <c r="AA719" s="210"/>
      <c r="AB719" s="210"/>
      <c r="AC719" s="210"/>
      <c r="AD719" s="210"/>
      <c r="AE719" s="210"/>
      <c r="AF719" s="210"/>
      <c r="AG719" s="210" t="s">
        <v>220</v>
      </c>
      <c r="AH719" s="210">
        <v>0</v>
      </c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3" x14ac:dyDescent="0.25">
      <c r="A720" s="217"/>
      <c r="B720" s="218"/>
      <c r="C720" s="262" t="s">
        <v>782</v>
      </c>
      <c r="D720" s="246"/>
      <c r="E720" s="247">
        <v>4.62</v>
      </c>
      <c r="F720" s="221"/>
      <c r="G720" s="221"/>
      <c r="H720" s="221"/>
      <c r="I720" s="221"/>
      <c r="J720" s="221"/>
      <c r="K720" s="221"/>
      <c r="L720" s="221"/>
      <c r="M720" s="221"/>
      <c r="N720" s="220"/>
      <c r="O720" s="220"/>
      <c r="P720" s="220"/>
      <c r="Q720" s="220"/>
      <c r="R720" s="221"/>
      <c r="S720" s="221"/>
      <c r="T720" s="221"/>
      <c r="U720" s="221"/>
      <c r="V720" s="221"/>
      <c r="W720" s="221"/>
      <c r="X720" s="221"/>
      <c r="Y720" s="221"/>
      <c r="Z720" s="210"/>
      <c r="AA720" s="210"/>
      <c r="AB720" s="210"/>
      <c r="AC720" s="210"/>
      <c r="AD720" s="210"/>
      <c r="AE720" s="210"/>
      <c r="AF720" s="210"/>
      <c r="AG720" s="210" t="s">
        <v>220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3" x14ac:dyDescent="0.25">
      <c r="A721" s="217"/>
      <c r="B721" s="218"/>
      <c r="C721" s="262" t="s">
        <v>234</v>
      </c>
      <c r="D721" s="246"/>
      <c r="E721" s="247"/>
      <c r="F721" s="221"/>
      <c r="G721" s="221"/>
      <c r="H721" s="221"/>
      <c r="I721" s="221"/>
      <c r="J721" s="221"/>
      <c r="K721" s="221"/>
      <c r="L721" s="221"/>
      <c r="M721" s="221"/>
      <c r="N721" s="220"/>
      <c r="O721" s="220"/>
      <c r="P721" s="220"/>
      <c r="Q721" s="220"/>
      <c r="R721" s="221"/>
      <c r="S721" s="221"/>
      <c r="T721" s="221"/>
      <c r="U721" s="221"/>
      <c r="V721" s="221"/>
      <c r="W721" s="221"/>
      <c r="X721" s="221"/>
      <c r="Y721" s="221"/>
      <c r="Z721" s="210"/>
      <c r="AA721" s="210"/>
      <c r="AB721" s="210"/>
      <c r="AC721" s="210"/>
      <c r="AD721" s="210"/>
      <c r="AE721" s="210"/>
      <c r="AF721" s="210"/>
      <c r="AG721" s="210" t="s">
        <v>220</v>
      </c>
      <c r="AH721" s="210">
        <v>0</v>
      </c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3" x14ac:dyDescent="0.25">
      <c r="A722" s="217"/>
      <c r="B722" s="218"/>
      <c r="C722" s="262" t="s">
        <v>783</v>
      </c>
      <c r="D722" s="246"/>
      <c r="E722" s="247">
        <v>18.18</v>
      </c>
      <c r="F722" s="221"/>
      <c r="G722" s="221"/>
      <c r="H722" s="221"/>
      <c r="I722" s="221"/>
      <c r="J722" s="221"/>
      <c r="K722" s="221"/>
      <c r="L722" s="221"/>
      <c r="M722" s="221"/>
      <c r="N722" s="220"/>
      <c r="O722" s="220"/>
      <c r="P722" s="220"/>
      <c r="Q722" s="220"/>
      <c r="R722" s="221"/>
      <c r="S722" s="221"/>
      <c r="T722" s="221"/>
      <c r="U722" s="221"/>
      <c r="V722" s="221"/>
      <c r="W722" s="221"/>
      <c r="X722" s="221"/>
      <c r="Y722" s="221"/>
      <c r="Z722" s="210"/>
      <c r="AA722" s="210"/>
      <c r="AB722" s="210"/>
      <c r="AC722" s="210"/>
      <c r="AD722" s="210"/>
      <c r="AE722" s="210"/>
      <c r="AF722" s="210"/>
      <c r="AG722" s="210" t="s">
        <v>220</v>
      </c>
      <c r="AH722" s="210">
        <v>0</v>
      </c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1" x14ac:dyDescent="0.25">
      <c r="A723" s="217">
        <v>87</v>
      </c>
      <c r="B723" s="218" t="s">
        <v>784</v>
      </c>
      <c r="C723" s="265" t="s">
        <v>785</v>
      </c>
      <c r="D723" s="219" t="s">
        <v>0</v>
      </c>
      <c r="E723" s="252"/>
      <c r="F723" s="222"/>
      <c r="G723" s="221">
        <f>ROUND(E723*F723,2)</f>
        <v>0</v>
      </c>
      <c r="H723" s="222"/>
      <c r="I723" s="221">
        <f>ROUND(E723*H723,2)</f>
        <v>0</v>
      </c>
      <c r="J723" s="222"/>
      <c r="K723" s="221">
        <f>ROUND(E723*J723,2)</f>
        <v>0</v>
      </c>
      <c r="L723" s="221">
        <v>21</v>
      </c>
      <c r="M723" s="221">
        <f>G723*(1+L723/100)</f>
        <v>0</v>
      </c>
      <c r="N723" s="220">
        <v>0</v>
      </c>
      <c r="O723" s="220">
        <f>ROUND(E723*N723,2)</f>
        <v>0</v>
      </c>
      <c r="P723" s="220">
        <v>0</v>
      </c>
      <c r="Q723" s="220">
        <f>ROUND(E723*P723,2)</f>
        <v>0</v>
      </c>
      <c r="R723" s="221" t="s">
        <v>722</v>
      </c>
      <c r="S723" s="221" t="s">
        <v>173</v>
      </c>
      <c r="T723" s="221" t="s">
        <v>173</v>
      </c>
      <c r="U723" s="221">
        <v>0</v>
      </c>
      <c r="V723" s="221">
        <f>ROUND(E723*U723,2)</f>
        <v>0</v>
      </c>
      <c r="W723" s="221"/>
      <c r="X723" s="221" t="s">
        <v>717</v>
      </c>
      <c r="Y723" s="221" t="s">
        <v>176</v>
      </c>
      <c r="Z723" s="210"/>
      <c r="AA723" s="210"/>
      <c r="AB723" s="210"/>
      <c r="AC723" s="210"/>
      <c r="AD723" s="210"/>
      <c r="AE723" s="210"/>
      <c r="AF723" s="210"/>
      <c r="AG723" s="210" t="s">
        <v>718</v>
      </c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2" x14ac:dyDescent="0.25">
      <c r="A724" s="217"/>
      <c r="B724" s="218"/>
      <c r="C724" s="266" t="s">
        <v>786</v>
      </c>
      <c r="D724" s="253"/>
      <c r="E724" s="253"/>
      <c r="F724" s="253"/>
      <c r="G724" s="253"/>
      <c r="H724" s="221"/>
      <c r="I724" s="221"/>
      <c r="J724" s="221"/>
      <c r="K724" s="221"/>
      <c r="L724" s="221"/>
      <c r="M724" s="221"/>
      <c r="N724" s="220"/>
      <c r="O724" s="220"/>
      <c r="P724" s="220"/>
      <c r="Q724" s="220"/>
      <c r="R724" s="221"/>
      <c r="S724" s="221"/>
      <c r="T724" s="221"/>
      <c r="U724" s="221"/>
      <c r="V724" s="221"/>
      <c r="W724" s="221"/>
      <c r="X724" s="221"/>
      <c r="Y724" s="221"/>
      <c r="Z724" s="210"/>
      <c r="AA724" s="210"/>
      <c r="AB724" s="210"/>
      <c r="AC724" s="210"/>
      <c r="AD724" s="210"/>
      <c r="AE724" s="210"/>
      <c r="AF724" s="210"/>
      <c r="AG724" s="210" t="s">
        <v>218</v>
      </c>
      <c r="AH724" s="210"/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x14ac:dyDescent="0.25">
      <c r="A725" s="224" t="s">
        <v>168</v>
      </c>
      <c r="B725" s="225" t="s">
        <v>100</v>
      </c>
      <c r="C725" s="240" t="s">
        <v>101</v>
      </c>
      <c r="D725" s="226"/>
      <c r="E725" s="227"/>
      <c r="F725" s="228"/>
      <c r="G725" s="228">
        <f>SUMIF(AG726:AG742,"&lt;&gt;NOR",G726:G742)</f>
        <v>0</v>
      </c>
      <c r="H725" s="228"/>
      <c r="I725" s="228">
        <f>SUM(I726:I742)</f>
        <v>0</v>
      </c>
      <c r="J725" s="228"/>
      <c r="K725" s="228">
        <f>SUM(K726:K742)</f>
        <v>0</v>
      </c>
      <c r="L725" s="228"/>
      <c r="M725" s="228">
        <f>SUM(M726:M742)</f>
        <v>0</v>
      </c>
      <c r="N725" s="227"/>
      <c r="O725" s="227">
        <f>SUM(O726:O742)</f>
        <v>0.1</v>
      </c>
      <c r="P725" s="227"/>
      <c r="Q725" s="227">
        <f>SUM(Q726:Q742)</f>
        <v>0.2</v>
      </c>
      <c r="R725" s="228"/>
      <c r="S725" s="228"/>
      <c r="T725" s="229"/>
      <c r="U725" s="223"/>
      <c r="V725" s="223">
        <f>SUM(V726:V742)</f>
        <v>18.600000000000001</v>
      </c>
      <c r="W725" s="223"/>
      <c r="X725" s="223"/>
      <c r="Y725" s="223"/>
      <c r="AG725" t="s">
        <v>169</v>
      </c>
    </row>
    <row r="726" spans="1:60" ht="20.399999999999999" outlineLevel="1" x14ac:dyDescent="0.25">
      <c r="A726" s="231">
        <v>88</v>
      </c>
      <c r="B726" s="232" t="s">
        <v>787</v>
      </c>
      <c r="C726" s="241" t="s">
        <v>788</v>
      </c>
      <c r="D726" s="233" t="s">
        <v>252</v>
      </c>
      <c r="E726" s="234">
        <v>98.93</v>
      </c>
      <c r="F726" s="235"/>
      <c r="G726" s="236">
        <f>ROUND(E726*F726,2)</f>
        <v>0</v>
      </c>
      <c r="H726" s="235"/>
      <c r="I726" s="236">
        <f>ROUND(E726*H726,2)</f>
        <v>0</v>
      </c>
      <c r="J726" s="235"/>
      <c r="K726" s="236">
        <f>ROUND(E726*J726,2)</f>
        <v>0</v>
      </c>
      <c r="L726" s="236">
        <v>21</v>
      </c>
      <c r="M726" s="236">
        <f>G726*(1+L726/100)</f>
        <v>0</v>
      </c>
      <c r="N726" s="234">
        <v>0</v>
      </c>
      <c r="O726" s="234">
        <f>ROUND(E726*N726,2)</f>
        <v>0</v>
      </c>
      <c r="P726" s="234">
        <v>2E-3</v>
      </c>
      <c r="Q726" s="234">
        <f>ROUND(E726*P726,2)</f>
        <v>0.2</v>
      </c>
      <c r="R726" s="236" t="s">
        <v>581</v>
      </c>
      <c r="S726" s="236" t="s">
        <v>173</v>
      </c>
      <c r="T726" s="237" t="s">
        <v>173</v>
      </c>
      <c r="U726" s="221">
        <v>3.7999999999999999E-2</v>
      </c>
      <c r="V726" s="221">
        <f>ROUND(E726*U726,2)</f>
        <v>3.76</v>
      </c>
      <c r="W726" s="221"/>
      <c r="X726" s="221" t="s">
        <v>215</v>
      </c>
      <c r="Y726" s="221" t="s">
        <v>176</v>
      </c>
      <c r="Z726" s="210"/>
      <c r="AA726" s="210"/>
      <c r="AB726" s="210"/>
      <c r="AC726" s="210"/>
      <c r="AD726" s="210"/>
      <c r="AE726" s="210"/>
      <c r="AF726" s="210"/>
      <c r="AG726" s="210" t="s">
        <v>216</v>
      </c>
      <c r="AH726" s="210"/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2" x14ac:dyDescent="0.25">
      <c r="A727" s="217"/>
      <c r="B727" s="218"/>
      <c r="C727" s="262" t="s">
        <v>550</v>
      </c>
      <c r="D727" s="246"/>
      <c r="E727" s="247">
        <v>97.61</v>
      </c>
      <c r="F727" s="221"/>
      <c r="G727" s="221"/>
      <c r="H727" s="221"/>
      <c r="I727" s="221"/>
      <c r="J727" s="221"/>
      <c r="K727" s="221"/>
      <c r="L727" s="221"/>
      <c r="M727" s="221"/>
      <c r="N727" s="220"/>
      <c r="O727" s="220"/>
      <c r="P727" s="220"/>
      <c r="Q727" s="220"/>
      <c r="R727" s="221"/>
      <c r="S727" s="221"/>
      <c r="T727" s="221"/>
      <c r="U727" s="221"/>
      <c r="V727" s="221"/>
      <c r="W727" s="221"/>
      <c r="X727" s="221"/>
      <c r="Y727" s="221"/>
      <c r="Z727" s="210"/>
      <c r="AA727" s="210"/>
      <c r="AB727" s="210"/>
      <c r="AC727" s="210"/>
      <c r="AD727" s="210"/>
      <c r="AE727" s="210"/>
      <c r="AF727" s="210"/>
      <c r="AG727" s="210" t="s">
        <v>220</v>
      </c>
      <c r="AH727" s="210">
        <v>0</v>
      </c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3" x14ac:dyDescent="0.25">
      <c r="A728" s="217"/>
      <c r="B728" s="218"/>
      <c r="C728" s="262" t="s">
        <v>551</v>
      </c>
      <c r="D728" s="246"/>
      <c r="E728" s="247">
        <v>1.32</v>
      </c>
      <c r="F728" s="221"/>
      <c r="G728" s="221"/>
      <c r="H728" s="221"/>
      <c r="I728" s="221"/>
      <c r="J728" s="221"/>
      <c r="K728" s="221"/>
      <c r="L728" s="221"/>
      <c r="M728" s="221"/>
      <c r="N728" s="220"/>
      <c r="O728" s="220"/>
      <c r="P728" s="220"/>
      <c r="Q728" s="220"/>
      <c r="R728" s="221"/>
      <c r="S728" s="221"/>
      <c r="T728" s="221"/>
      <c r="U728" s="221"/>
      <c r="V728" s="221"/>
      <c r="W728" s="221"/>
      <c r="X728" s="221"/>
      <c r="Y728" s="221"/>
      <c r="Z728" s="210"/>
      <c r="AA728" s="210"/>
      <c r="AB728" s="210"/>
      <c r="AC728" s="210"/>
      <c r="AD728" s="210"/>
      <c r="AE728" s="210"/>
      <c r="AF728" s="210"/>
      <c r="AG728" s="210" t="s">
        <v>220</v>
      </c>
      <c r="AH728" s="210">
        <v>0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1" x14ac:dyDescent="0.25">
      <c r="A729" s="231">
        <v>89</v>
      </c>
      <c r="B729" s="232" t="s">
        <v>789</v>
      </c>
      <c r="C729" s="241" t="s">
        <v>790</v>
      </c>
      <c r="D729" s="233" t="s">
        <v>252</v>
      </c>
      <c r="E729" s="234">
        <v>98.93</v>
      </c>
      <c r="F729" s="235"/>
      <c r="G729" s="236">
        <f>ROUND(E729*F729,2)</f>
        <v>0</v>
      </c>
      <c r="H729" s="235"/>
      <c r="I729" s="236">
        <f>ROUND(E729*H729,2)</f>
        <v>0</v>
      </c>
      <c r="J729" s="235"/>
      <c r="K729" s="236">
        <f>ROUND(E729*J729,2)</f>
        <v>0</v>
      </c>
      <c r="L729" s="236">
        <v>21</v>
      </c>
      <c r="M729" s="236">
        <f>G729*(1+L729/100)</f>
        <v>0</v>
      </c>
      <c r="N729" s="234">
        <v>0</v>
      </c>
      <c r="O729" s="234">
        <f>ROUND(E729*N729,2)</f>
        <v>0</v>
      </c>
      <c r="P729" s="234">
        <v>0</v>
      </c>
      <c r="Q729" s="234">
        <f>ROUND(E729*P729,2)</f>
        <v>0</v>
      </c>
      <c r="R729" s="236" t="s">
        <v>581</v>
      </c>
      <c r="S729" s="236" t="s">
        <v>173</v>
      </c>
      <c r="T729" s="237" t="s">
        <v>173</v>
      </c>
      <c r="U729" s="221">
        <v>0.08</v>
      </c>
      <c r="V729" s="221">
        <f>ROUND(E729*U729,2)</f>
        <v>7.91</v>
      </c>
      <c r="W729" s="221"/>
      <c r="X729" s="221" t="s">
        <v>215</v>
      </c>
      <c r="Y729" s="221" t="s">
        <v>176</v>
      </c>
      <c r="Z729" s="210"/>
      <c r="AA729" s="210"/>
      <c r="AB729" s="210"/>
      <c r="AC729" s="210"/>
      <c r="AD729" s="210"/>
      <c r="AE729" s="210"/>
      <c r="AF729" s="210"/>
      <c r="AG729" s="210" t="s">
        <v>216</v>
      </c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2" x14ac:dyDescent="0.25">
      <c r="A730" s="217"/>
      <c r="B730" s="218"/>
      <c r="C730" s="262" t="s">
        <v>791</v>
      </c>
      <c r="D730" s="246"/>
      <c r="E730" s="247">
        <v>98.93</v>
      </c>
      <c r="F730" s="221"/>
      <c r="G730" s="221"/>
      <c r="H730" s="221"/>
      <c r="I730" s="221"/>
      <c r="J730" s="221"/>
      <c r="K730" s="221"/>
      <c r="L730" s="221"/>
      <c r="M730" s="221"/>
      <c r="N730" s="220"/>
      <c r="O730" s="220"/>
      <c r="P730" s="220"/>
      <c r="Q730" s="220"/>
      <c r="R730" s="221"/>
      <c r="S730" s="221"/>
      <c r="T730" s="221"/>
      <c r="U730" s="221"/>
      <c r="V730" s="221"/>
      <c r="W730" s="221"/>
      <c r="X730" s="221"/>
      <c r="Y730" s="221"/>
      <c r="Z730" s="210"/>
      <c r="AA730" s="210"/>
      <c r="AB730" s="210"/>
      <c r="AC730" s="210"/>
      <c r="AD730" s="210"/>
      <c r="AE730" s="210"/>
      <c r="AF730" s="210"/>
      <c r="AG730" s="210" t="s">
        <v>220</v>
      </c>
      <c r="AH730" s="210">
        <v>5</v>
      </c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1" x14ac:dyDescent="0.25">
      <c r="A731" s="231">
        <v>90</v>
      </c>
      <c r="B731" s="232" t="s">
        <v>792</v>
      </c>
      <c r="C731" s="241" t="s">
        <v>793</v>
      </c>
      <c r="D731" s="233" t="s">
        <v>252</v>
      </c>
      <c r="E731" s="234">
        <v>98.93</v>
      </c>
      <c r="F731" s="235"/>
      <c r="G731" s="236">
        <f>ROUND(E731*F731,2)</f>
        <v>0</v>
      </c>
      <c r="H731" s="235"/>
      <c r="I731" s="236">
        <f>ROUND(E731*H731,2)</f>
        <v>0</v>
      </c>
      <c r="J731" s="235"/>
      <c r="K731" s="236">
        <f>ROUND(E731*J731,2)</f>
        <v>0</v>
      </c>
      <c r="L731" s="236">
        <v>21</v>
      </c>
      <c r="M731" s="236">
        <f>G731*(1+L731/100)</f>
        <v>0</v>
      </c>
      <c r="N731" s="234">
        <v>3.0000000000000001E-5</v>
      </c>
      <c r="O731" s="234">
        <f>ROUND(E731*N731,2)</f>
        <v>0</v>
      </c>
      <c r="P731" s="234">
        <v>0</v>
      </c>
      <c r="Q731" s="234">
        <f>ROUND(E731*P731,2)</f>
        <v>0</v>
      </c>
      <c r="R731" s="236" t="s">
        <v>581</v>
      </c>
      <c r="S731" s="236" t="s">
        <v>173</v>
      </c>
      <c r="T731" s="237" t="s">
        <v>173</v>
      </c>
      <c r="U731" s="221">
        <v>7.0000000000000007E-2</v>
      </c>
      <c r="V731" s="221">
        <f>ROUND(E731*U731,2)</f>
        <v>6.93</v>
      </c>
      <c r="W731" s="221"/>
      <c r="X731" s="221" t="s">
        <v>215</v>
      </c>
      <c r="Y731" s="221" t="s">
        <v>176</v>
      </c>
      <c r="Z731" s="210"/>
      <c r="AA731" s="210"/>
      <c r="AB731" s="210"/>
      <c r="AC731" s="210"/>
      <c r="AD731" s="210"/>
      <c r="AE731" s="210"/>
      <c r="AF731" s="210"/>
      <c r="AG731" s="210" t="s">
        <v>216</v>
      </c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2" x14ac:dyDescent="0.25">
      <c r="A732" s="217"/>
      <c r="B732" s="218"/>
      <c r="C732" s="262" t="s">
        <v>791</v>
      </c>
      <c r="D732" s="246"/>
      <c r="E732" s="247">
        <v>98.93</v>
      </c>
      <c r="F732" s="221"/>
      <c r="G732" s="221"/>
      <c r="H732" s="221"/>
      <c r="I732" s="221"/>
      <c r="J732" s="221"/>
      <c r="K732" s="221"/>
      <c r="L732" s="221"/>
      <c r="M732" s="221"/>
      <c r="N732" s="220"/>
      <c r="O732" s="220"/>
      <c r="P732" s="220"/>
      <c r="Q732" s="220"/>
      <c r="R732" s="221"/>
      <c r="S732" s="221"/>
      <c r="T732" s="221"/>
      <c r="U732" s="221"/>
      <c r="V732" s="221"/>
      <c r="W732" s="221"/>
      <c r="X732" s="221"/>
      <c r="Y732" s="221"/>
      <c r="Z732" s="210"/>
      <c r="AA732" s="210"/>
      <c r="AB732" s="210"/>
      <c r="AC732" s="210"/>
      <c r="AD732" s="210"/>
      <c r="AE732" s="210"/>
      <c r="AF732" s="210"/>
      <c r="AG732" s="210" t="s">
        <v>220</v>
      </c>
      <c r="AH732" s="210">
        <v>5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ht="20.399999999999999" outlineLevel="1" x14ac:dyDescent="0.25">
      <c r="A733" s="231">
        <v>91</v>
      </c>
      <c r="B733" s="232" t="s">
        <v>794</v>
      </c>
      <c r="C733" s="241" t="s">
        <v>795</v>
      </c>
      <c r="D733" s="233" t="s">
        <v>252</v>
      </c>
      <c r="E733" s="234">
        <v>102.53100000000001</v>
      </c>
      <c r="F733" s="235"/>
      <c r="G733" s="236">
        <f>ROUND(E733*F733,2)</f>
        <v>0</v>
      </c>
      <c r="H733" s="235"/>
      <c r="I733" s="236">
        <f>ROUND(E733*H733,2)</f>
        <v>0</v>
      </c>
      <c r="J733" s="235"/>
      <c r="K733" s="236">
        <f>ROUND(E733*J733,2)</f>
        <v>0</v>
      </c>
      <c r="L733" s="236">
        <v>21</v>
      </c>
      <c r="M733" s="236">
        <f>G733*(1+L733/100)</f>
        <v>0</v>
      </c>
      <c r="N733" s="234">
        <v>8.0000000000000004E-4</v>
      </c>
      <c r="O733" s="234">
        <f>ROUND(E733*N733,2)</f>
        <v>0.08</v>
      </c>
      <c r="P733" s="234">
        <v>0</v>
      </c>
      <c r="Q733" s="234">
        <f>ROUND(E733*P733,2)</f>
        <v>0</v>
      </c>
      <c r="R733" s="236" t="s">
        <v>297</v>
      </c>
      <c r="S733" s="236" t="s">
        <v>173</v>
      </c>
      <c r="T733" s="237" t="s">
        <v>173</v>
      </c>
      <c r="U733" s="221">
        <v>0</v>
      </c>
      <c r="V733" s="221">
        <f>ROUND(E733*U733,2)</f>
        <v>0</v>
      </c>
      <c r="W733" s="221"/>
      <c r="X733" s="221" t="s">
        <v>298</v>
      </c>
      <c r="Y733" s="221" t="s">
        <v>176</v>
      </c>
      <c r="Z733" s="210"/>
      <c r="AA733" s="210"/>
      <c r="AB733" s="210"/>
      <c r="AC733" s="210"/>
      <c r="AD733" s="210"/>
      <c r="AE733" s="210"/>
      <c r="AF733" s="210"/>
      <c r="AG733" s="210" t="s">
        <v>299</v>
      </c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outlineLevel="2" x14ac:dyDescent="0.25">
      <c r="A734" s="217"/>
      <c r="B734" s="218"/>
      <c r="C734" s="262" t="s">
        <v>796</v>
      </c>
      <c r="D734" s="246"/>
      <c r="E734" s="247"/>
      <c r="F734" s="221"/>
      <c r="G734" s="221"/>
      <c r="H734" s="221"/>
      <c r="I734" s="221"/>
      <c r="J734" s="221"/>
      <c r="K734" s="221"/>
      <c r="L734" s="221"/>
      <c r="M734" s="221"/>
      <c r="N734" s="220"/>
      <c r="O734" s="220"/>
      <c r="P734" s="220"/>
      <c r="Q734" s="220"/>
      <c r="R734" s="221"/>
      <c r="S734" s="221"/>
      <c r="T734" s="221"/>
      <c r="U734" s="221"/>
      <c r="V734" s="221"/>
      <c r="W734" s="221"/>
      <c r="X734" s="221"/>
      <c r="Y734" s="221"/>
      <c r="Z734" s="210"/>
      <c r="AA734" s="210"/>
      <c r="AB734" s="210"/>
      <c r="AC734" s="210"/>
      <c r="AD734" s="210"/>
      <c r="AE734" s="210"/>
      <c r="AF734" s="210"/>
      <c r="AG734" s="210" t="s">
        <v>220</v>
      </c>
      <c r="AH734" s="210">
        <v>0</v>
      </c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outlineLevel="3" x14ac:dyDescent="0.25">
      <c r="A735" s="217"/>
      <c r="B735" s="218"/>
      <c r="C735" s="262" t="s">
        <v>797</v>
      </c>
      <c r="D735" s="246"/>
      <c r="E735" s="247">
        <v>108.82299999999999</v>
      </c>
      <c r="F735" s="221"/>
      <c r="G735" s="221"/>
      <c r="H735" s="221"/>
      <c r="I735" s="221"/>
      <c r="J735" s="221"/>
      <c r="K735" s="221"/>
      <c r="L735" s="221"/>
      <c r="M735" s="221"/>
      <c r="N735" s="220"/>
      <c r="O735" s="220"/>
      <c r="P735" s="220"/>
      <c r="Q735" s="220"/>
      <c r="R735" s="221"/>
      <c r="S735" s="221"/>
      <c r="T735" s="221"/>
      <c r="U735" s="221"/>
      <c r="V735" s="221"/>
      <c r="W735" s="221"/>
      <c r="X735" s="221"/>
      <c r="Y735" s="221"/>
      <c r="Z735" s="210"/>
      <c r="AA735" s="210"/>
      <c r="AB735" s="210"/>
      <c r="AC735" s="210"/>
      <c r="AD735" s="210"/>
      <c r="AE735" s="210"/>
      <c r="AF735" s="210"/>
      <c r="AG735" s="210" t="s">
        <v>220</v>
      </c>
      <c r="AH735" s="210">
        <v>5</v>
      </c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3" x14ac:dyDescent="0.25">
      <c r="A736" s="217"/>
      <c r="B736" s="218"/>
      <c r="C736" s="262" t="s">
        <v>234</v>
      </c>
      <c r="D736" s="246"/>
      <c r="E736" s="247"/>
      <c r="F736" s="221"/>
      <c r="G736" s="221"/>
      <c r="H736" s="221"/>
      <c r="I736" s="221"/>
      <c r="J736" s="221"/>
      <c r="K736" s="221"/>
      <c r="L736" s="221"/>
      <c r="M736" s="221"/>
      <c r="N736" s="220"/>
      <c r="O736" s="220"/>
      <c r="P736" s="220"/>
      <c r="Q736" s="220"/>
      <c r="R736" s="221"/>
      <c r="S736" s="221"/>
      <c r="T736" s="221"/>
      <c r="U736" s="221"/>
      <c r="V736" s="221"/>
      <c r="W736" s="221"/>
      <c r="X736" s="221"/>
      <c r="Y736" s="221"/>
      <c r="Z736" s="210"/>
      <c r="AA736" s="210"/>
      <c r="AB736" s="210"/>
      <c r="AC736" s="210"/>
      <c r="AD736" s="210"/>
      <c r="AE736" s="210"/>
      <c r="AF736" s="210"/>
      <c r="AG736" s="210" t="s">
        <v>220</v>
      </c>
      <c r="AH736" s="210">
        <v>0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3" x14ac:dyDescent="0.25">
      <c r="A737" s="217"/>
      <c r="B737" s="218"/>
      <c r="C737" s="262" t="s">
        <v>798</v>
      </c>
      <c r="D737" s="246"/>
      <c r="E737" s="247">
        <v>-6.2919999999999998</v>
      </c>
      <c r="F737" s="221"/>
      <c r="G737" s="221"/>
      <c r="H737" s="221"/>
      <c r="I737" s="221"/>
      <c r="J737" s="221"/>
      <c r="K737" s="221"/>
      <c r="L737" s="221"/>
      <c r="M737" s="221"/>
      <c r="N737" s="220"/>
      <c r="O737" s="220"/>
      <c r="P737" s="220"/>
      <c r="Q737" s="220"/>
      <c r="R737" s="221"/>
      <c r="S737" s="221"/>
      <c r="T737" s="221"/>
      <c r="U737" s="221"/>
      <c r="V737" s="221"/>
      <c r="W737" s="221"/>
      <c r="X737" s="221"/>
      <c r="Y737" s="221"/>
      <c r="Z737" s="210"/>
      <c r="AA737" s="210"/>
      <c r="AB737" s="210"/>
      <c r="AC737" s="210"/>
      <c r="AD737" s="210"/>
      <c r="AE737" s="210"/>
      <c r="AF737" s="210"/>
      <c r="AG737" s="210" t="s">
        <v>220</v>
      </c>
      <c r="AH737" s="210">
        <v>0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ht="20.399999999999999" outlineLevel="1" x14ac:dyDescent="0.25">
      <c r="A738" s="231">
        <v>92</v>
      </c>
      <c r="B738" s="232" t="s">
        <v>799</v>
      </c>
      <c r="C738" s="241" t="s">
        <v>800</v>
      </c>
      <c r="D738" s="233" t="s">
        <v>252</v>
      </c>
      <c r="E738" s="234">
        <v>6.2919999999999998</v>
      </c>
      <c r="F738" s="235"/>
      <c r="G738" s="236">
        <f>ROUND(E738*F738,2)</f>
        <v>0</v>
      </c>
      <c r="H738" s="235"/>
      <c r="I738" s="236">
        <f>ROUND(E738*H738,2)</f>
        <v>0</v>
      </c>
      <c r="J738" s="235"/>
      <c r="K738" s="236">
        <f>ROUND(E738*J738,2)</f>
        <v>0</v>
      </c>
      <c r="L738" s="236">
        <v>21</v>
      </c>
      <c r="M738" s="236">
        <f>G738*(1+L738/100)</f>
        <v>0</v>
      </c>
      <c r="N738" s="234">
        <v>2.8E-3</v>
      </c>
      <c r="O738" s="234">
        <f>ROUND(E738*N738,2)</f>
        <v>0.02</v>
      </c>
      <c r="P738" s="234">
        <v>0</v>
      </c>
      <c r="Q738" s="234">
        <f>ROUND(E738*P738,2)</f>
        <v>0</v>
      </c>
      <c r="R738" s="236" t="s">
        <v>297</v>
      </c>
      <c r="S738" s="236" t="s">
        <v>173</v>
      </c>
      <c r="T738" s="237" t="s">
        <v>173</v>
      </c>
      <c r="U738" s="221">
        <v>0</v>
      </c>
      <c r="V738" s="221">
        <f>ROUND(E738*U738,2)</f>
        <v>0</v>
      </c>
      <c r="W738" s="221"/>
      <c r="X738" s="221" t="s">
        <v>298</v>
      </c>
      <c r="Y738" s="221" t="s">
        <v>176</v>
      </c>
      <c r="Z738" s="210"/>
      <c r="AA738" s="210"/>
      <c r="AB738" s="210"/>
      <c r="AC738" s="210"/>
      <c r="AD738" s="210"/>
      <c r="AE738" s="210"/>
      <c r="AF738" s="210"/>
      <c r="AG738" s="210" t="s">
        <v>299</v>
      </c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2" x14ac:dyDescent="0.25">
      <c r="A739" s="217"/>
      <c r="B739" s="218"/>
      <c r="C739" s="262" t="s">
        <v>796</v>
      </c>
      <c r="D739" s="246"/>
      <c r="E739" s="247"/>
      <c r="F739" s="221"/>
      <c r="G739" s="221"/>
      <c r="H739" s="221"/>
      <c r="I739" s="221"/>
      <c r="J739" s="221"/>
      <c r="K739" s="221"/>
      <c r="L739" s="221"/>
      <c r="M739" s="221"/>
      <c r="N739" s="220"/>
      <c r="O739" s="220"/>
      <c r="P739" s="220"/>
      <c r="Q739" s="220"/>
      <c r="R739" s="221"/>
      <c r="S739" s="221"/>
      <c r="T739" s="221"/>
      <c r="U739" s="221"/>
      <c r="V739" s="221"/>
      <c r="W739" s="221"/>
      <c r="X739" s="221"/>
      <c r="Y739" s="221"/>
      <c r="Z739" s="210"/>
      <c r="AA739" s="210"/>
      <c r="AB739" s="210"/>
      <c r="AC739" s="210"/>
      <c r="AD739" s="210"/>
      <c r="AE739" s="210"/>
      <c r="AF739" s="210"/>
      <c r="AG739" s="210" t="s">
        <v>220</v>
      </c>
      <c r="AH739" s="210">
        <v>0</v>
      </c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3" x14ac:dyDescent="0.25">
      <c r="A740" s="217"/>
      <c r="B740" s="218"/>
      <c r="C740" s="262" t="s">
        <v>801</v>
      </c>
      <c r="D740" s="246"/>
      <c r="E740" s="247">
        <v>6.2919999999999998</v>
      </c>
      <c r="F740" s="221"/>
      <c r="G740" s="221"/>
      <c r="H740" s="221"/>
      <c r="I740" s="221"/>
      <c r="J740" s="221"/>
      <c r="K740" s="221"/>
      <c r="L740" s="221"/>
      <c r="M740" s="221"/>
      <c r="N740" s="220"/>
      <c r="O740" s="220"/>
      <c r="P740" s="220"/>
      <c r="Q740" s="220"/>
      <c r="R740" s="221"/>
      <c r="S740" s="221"/>
      <c r="T740" s="221"/>
      <c r="U740" s="221"/>
      <c r="V740" s="221"/>
      <c r="W740" s="221"/>
      <c r="X740" s="221"/>
      <c r="Y740" s="221"/>
      <c r="Z740" s="210"/>
      <c r="AA740" s="210"/>
      <c r="AB740" s="210"/>
      <c r="AC740" s="210"/>
      <c r="AD740" s="210"/>
      <c r="AE740" s="210"/>
      <c r="AF740" s="210"/>
      <c r="AG740" s="210" t="s">
        <v>220</v>
      </c>
      <c r="AH740" s="210">
        <v>0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1" x14ac:dyDescent="0.25">
      <c r="A741" s="217">
        <v>93</v>
      </c>
      <c r="B741" s="218" t="s">
        <v>802</v>
      </c>
      <c r="C741" s="265" t="s">
        <v>803</v>
      </c>
      <c r="D741" s="219" t="s">
        <v>0</v>
      </c>
      <c r="E741" s="252"/>
      <c r="F741" s="222"/>
      <c r="G741" s="221">
        <f>ROUND(E741*F741,2)</f>
        <v>0</v>
      </c>
      <c r="H741" s="222"/>
      <c r="I741" s="221">
        <f>ROUND(E741*H741,2)</f>
        <v>0</v>
      </c>
      <c r="J741" s="222"/>
      <c r="K741" s="221">
        <f>ROUND(E741*J741,2)</f>
        <v>0</v>
      </c>
      <c r="L741" s="221">
        <v>21</v>
      </c>
      <c r="M741" s="221">
        <f>G741*(1+L741/100)</f>
        <v>0</v>
      </c>
      <c r="N741" s="220">
        <v>0</v>
      </c>
      <c r="O741" s="220">
        <f>ROUND(E741*N741,2)</f>
        <v>0</v>
      </c>
      <c r="P741" s="220">
        <v>0</v>
      </c>
      <c r="Q741" s="220">
        <f>ROUND(E741*P741,2)</f>
        <v>0</v>
      </c>
      <c r="R741" s="221" t="s">
        <v>581</v>
      </c>
      <c r="S741" s="221" t="s">
        <v>173</v>
      </c>
      <c r="T741" s="221" t="s">
        <v>173</v>
      </c>
      <c r="U741" s="221">
        <v>0</v>
      </c>
      <c r="V741" s="221">
        <f>ROUND(E741*U741,2)</f>
        <v>0</v>
      </c>
      <c r="W741" s="221"/>
      <c r="X741" s="221" t="s">
        <v>717</v>
      </c>
      <c r="Y741" s="221" t="s">
        <v>176</v>
      </c>
      <c r="Z741" s="210"/>
      <c r="AA741" s="210"/>
      <c r="AB741" s="210"/>
      <c r="AC741" s="210"/>
      <c r="AD741" s="210"/>
      <c r="AE741" s="210"/>
      <c r="AF741" s="210"/>
      <c r="AG741" s="210" t="s">
        <v>718</v>
      </c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2" x14ac:dyDescent="0.25">
      <c r="A742" s="217"/>
      <c r="B742" s="218"/>
      <c r="C742" s="266" t="s">
        <v>804</v>
      </c>
      <c r="D742" s="253"/>
      <c r="E742" s="253"/>
      <c r="F742" s="253"/>
      <c r="G742" s="253"/>
      <c r="H742" s="221"/>
      <c r="I742" s="221"/>
      <c r="J742" s="221"/>
      <c r="K742" s="221"/>
      <c r="L742" s="221"/>
      <c r="M742" s="221"/>
      <c r="N742" s="220"/>
      <c r="O742" s="220"/>
      <c r="P742" s="220"/>
      <c r="Q742" s="220"/>
      <c r="R742" s="221"/>
      <c r="S742" s="221"/>
      <c r="T742" s="221"/>
      <c r="U742" s="221"/>
      <c r="V742" s="221"/>
      <c r="W742" s="221"/>
      <c r="X742" s="221"/>
      <c r="Y742" s="221"/>
      <c r="Z742" s="210"/>
      <c r="AA742" s="210"/>
      <c r="AB742" s="210"/>
      <c r="AC742" s="210"/>
      <c r="AD742" s="210"/>
      <c r="AE742" s="210"/>
      <c r="AF742" s="210"/>
      <c r="AG742" s="210" t="s">
        <v>218</v>
      </c>
      <c r="AH742" s="210"/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x14ac:dyDescent="0.25">
      <c r="A743" s="224" t="s">
        <v>168</v>
      </c>
      <c r="B743" s="225" t="s">
        <v>102</v>
      </c>
      <c r="C743" s="240" t="s">
        <v>103</v>
      </c>
      <c r="D743" s="226"/>
      <c r="E743" s="227"/>
      <c r="F743" s="228"/>
      <c r="G743" s="228">
        <f>SUMIF(AG744:AG755,"&lt;&gt;NOR",G744:G755)</f>
        <v>0</v>
      </c>
      <c r="H743" s="228"/>
      <c r="I743" s="228">
        <f>SUM(I744:I755)</f>
        <v>0</v>
      </c>
      <c r="J743" s="228"/>
      <c r="K743" s="228">
        <f>SUM(K744:K755)</f>
        <v>0</v>
      </c>
      <c r="L743" s="228"/>
      <c r="M743" s="228">
        <f>SUM(M744:M755)</f>
        <v>0</v>
      </c>
      <c r="N743" s="227"/>
      <c r="O743" s="227">
        <f>SUM(O744:O755)</f>
        <v>0</v>
      </c>
      <c r="P743" s="227"/>
      <c r="Q743" s="227">
        <f>SUM(Q744:Q755)</f>
        <v>0</v>
      </c>
      <c r="R743" s="228"/>
      <c r="S743" s="228"/>
      <c r="T743" s="229"/>
      <c r="U743" s="223"/>
      <c r="V743" s="223">
        <f>SUM(V744:V755)</f>
        <v>0</v>
      </c>
      <c r="W743" s="223"/>
      <c r="X743" s="223"/>
      <c r="Y743" s="223"/>
      <c r="AG743" t="s">
        <v>169</v>
      </c>
    </row>
    <row r="744" spans="1:60" outlineLevel="1" x14ac:dyDescent="0.25">
      <c r="A744" s="231">
        <v>94</v>
      </c>
      <c r="B744" s="232" t="s">
        <v>805</v>
      </c>
      <c r="C744" s="241" t="s">
        <v>806</v>
      </c>
      <c r="D744" s="233" t="s">
        <v>807</v>
      </c>
      <c r="E744" s="234">
        <v>1</v>
      </c>
      <c r="F744" s="235"/>
      <c r="G744" s="236">
        <f>ROUND(E744*F744,2)</f>
        <v>0</v>
      </c>
      <c r="H744" s="235"/>
      <c r="I744" s="236">
        <f>ROUND(E744*H744,2)</f>
        <v>0</v>
      </c>
      <c r="J744" s="235"/>
      <c r="K744" s="236">
        <f>ROUND(E744*J744,2)</f>
        <v>0</v>
      </c>
      <c r="L744" s="236">
        <v>21</v>
      </c>
      <c r="M744" s="236">
        <f>G744*(1+L744/100)</f>
        <v>0</v>
      </c>
      <c r="N744" s="234">
        <v>0</v>
      </c>
      <c r="O744" s="234">
        <f>ROUND(E744*N744,2)</f>
        <v>0</v>
      </c>
      <c r="P744" s="234">
        <v>0</v>
      </c>
      <c r="Q744" s="234">
        <f>ROUND(E744*P744,2)</f>
        <v>0</v>
      </c>
      <c r="R744" s="236"/>
      <c r="S744" s="236" t="s">
        <v>533</v>
      </c>
      <c r="T744" s="237" t="s">
        <v>174</v>
      </c>
      <c r="U744" s="221">
        <v>0</v>
      </c>
      <c r="V744" s="221">
        <f>ROUND(E744*U744,2)</f>
        <v>0</v>
      </c>
      <c r="W744" s="221"/>
      <c r="X744" s="221" t="s">
        <v>215</v>
      </c>
      <c r="Y744" s="221" t="s">
        <v>176</v>
      </c>
      <c r="Z744" s="210"/>
      <c r="AA744" s="210"/>
      <c r="AB744" s="210"/>
      <c r="AC744" s="210"/>
      <c r="AD744" s="210"/>
      <c r="AE744" s="210"/>
      <c r="AF744" s="210"/>
      <c r="AG744" s="210" t="s">
        <v>216</v>
      </c>
      <c r="AH744" s="210"/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2" x14ac:dyDescent="0.25">
      <c r="A745" s="217"/>
      <c r="B745" s="218"/>
      <c r="C745" s="242" t="s">
        <v>808</v>
      </c>
      <c r="D745" s="239"/>
      <c r="E745" s="239"/>
      <c r="F745" s="239"/>
      <c r="G745" s="239"/>
      <c r="H745" s="221"/>
      <c r="I745" s="221"/>
      <c r="J745" s="221"/>
      <c r="K745" s="221"/>
      <c r="L745" s="221"/>
      <c r="M745" s="221"/>
      <c r="N745" s="220"/>
      <c r="O745" s="220"/>
      <c r="P745" s="220"/>
      <c r="Q745" s="220"/>
      <c r="R745" s="221"/>
      <c r="S745" s="221"/>
      <c r="T745" s="221"/>
      <c r="U745" s="221"/>
      <c r="V745" s="221"/>
      <c r="W745" s="221"/>
      <c r="X745" s="221"/>
      <c r="Y745" s="221"/>
      <c r="Z745" s="210"/>
      <c r="AA745" s="210"/>
      <c r="AB745" s="210"/>
      <c r="AC745" s="210"/>
      <c r="AD745" s="210"/>
      <c r="AE745" s="210"/>
      <c r="AF745" s="210"/>
      <c r="AG745" s="210" t="s">
        <v>179</v>
      </c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3" x14ac:dyDescent="0.25">
      <c r="A746" s="217"/>
      <c r="B746" s="218"/>
      <c r="C746" s="264" t="s">
        <v>809</v>
      </c>
      <c r="D746" s="251"/>
      <c r="E746" s="251"/>
      <c r="F746" s="251"/>
      <c r="G746" s="251"/>
      <c r="H746" s="221"/>
      <c r="I746" s="221"/>
      <c r="J746" s="221"/>
      <c r="K746" s="221"/>
      <c r="L746" s="221"/>
      <c r="M746" s="221"/>
      <c r="N746" s="220"/>
      <c r="O746" s="220"/>
      <c r="P746" s="220"/>
      <c r="Q746" s="220"/>
      <c r="R746" s="221"/>
      <c r="S746" s="221"/>
      <c r="T746" s="221"/>
      <c r="U746" s="221"/>
      <c r="V746" s="221"/>
      <c r="W746" s="221"/>
      <c r="X746" s="221"/>
      <c r="Y746" s="221"/>
      <c r="Z746" s="210"/>
      <c r="AA746" s="210"/>
      <c r="AB746" s="210"/>
      <c r="AC746" s="210"/>
      <c r="AD746" s="210"/>
      <c r="AE746" s="210"/>
      <c r="AF746" s="210"/>
      <c r="AG746" s="210" t="s">
        <v>179</v>
      </c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3" x14ac:dyDescent="0.25">
      <c r="A747" s="217"/>
      <c r="B747" s="218"/>
      <c r="C747" s="264" t="s">
        <v>810</v>
      </c>
      <c r="D747" s="251"/>
      <c r="E747" s="251"/>
      <c r="F747" s="251"/>
      <c r="G747" s="251"/>
      <c r="H747" s="221"/>
      <c r="I747" s="221"/>
      <c r="J747" s="221"/>
      <c r="K747" s="221"/>
      <c r="L747" s="221"/>
      <c r="M747" s="221"/>
      <c r="N747" s="220"/>
      <c r="O747" s="220"/>
      <c r="P747" s="220"/>
      <c r="Q747" s="220"/>
      <c r="R747" s="221"/>
      <c r="S747" s="221"/>
      <c r="T747" s="221"/>
      <c r="U747" s="221"/>
      <c r="V747" s="221"/>
      <c r="W747" s="221"/>
      <c r="X747" s="221"/>
      <c r="Y747" s="221"/>
      <c r="Z747" s="210"/>
      <c r="AA747" s="210"/>
      <c r="AB747" s="210"/>
      <c r="AC747" s="210"/>
      <c r="AD747" s="210"/>
      <c r="AE747" s="210"/>
      <c r="AF747" s="210"/>
      <c r="AG747" s="210" t="s">
        <v>179</v>
      </c>
      <c r="AH747" s="210"/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3" x14ac:dyDescent="0.25">
      <c r="A748" s="217"/>
      <c r="B748" s="218"/>
      <c r="C748" s="264" t="s">
        <v>811</v>
      </c>
      <c r="D748" s="251"/>
      <c r="E748" s="251"/>
      <c r="F748" s="251"/>
      <c r="G748" s="251"/>
      <c r="H748" s="221"/>
      <c r="I748" s="221"/>
      <c r="J748" s="221"/>
      <c r="K748" s="221"/>
      <c r="L748" s="221"/>
      <c r="M748" s="221"/>
      <c r="N748" s="220"/>
      <c r="O748" s="220"/>
      <c r="P748" s="220"/>
      <c r="Q748" s="220"/>
      <c r="R748" s="221"/>
      <c r="S748" s="221"/>
      <c r="T748" s="221"/>
      <c r="U748" s="221"/>
      <c r="V748" s="221"/>
      <c r="W748" s="221"/>
      <c r="X748" s="221"/>
      <c r="Y748" s="221"/>
      <c r="Z748" s="210"/>
      <c r="AA748" s="210"/>
      <c r="AB748" s="210"/>
      <c r="AC748" s="210"/>
      <c r="AD748" s="210"/>
      <c r="AE748" s="210"/>
      <c r="AF748" s="210"/>
      <c r="AG748" s="210" t="s">
        <v>179</v>
      </c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3" x14ac:dyDescent="0.25">
      <c r="A749" s="217"/>
      <c r="B749" s="218"/>
      <c r="C749" s="264" t="s">
        <v>812</v>
      </c>
      <c r="D749" s="251"/>
      <c r="E749" s="251"/>
      <c r="F749" s="251"/>
      <c r="G749" s="251"/>
      <c r="H749" s="221"/>
      <c r="I749" s="221"/>
      <c r="J749" s="221"/>
      <c r="K749" s="221"/>
      <c r="L749" s="221"/>
      <c r="M749" s="221"/>
      <c r="N749" s="220"/>
      <c r="O749" s="220"/>
      <c r="P749" s="220"/>
      <c r="Q749" s="220"/>
      <c r="R749" s="221"/>
      <c r="S749" s="221"/>
      <c r="T749" s="221"/>
      <c r="U749" s="221"/>
      <c r="V749" s="221"/>
      <c r="W749" s="221"/>
      <c r="X749" s="221"/>
      <c r="Y749" s="221"/>
      <c r="Z749" s="210"/>
      <c r="AA749" s="210"/>
      <c r="AB749" s="210"/>
      <c r="AC749" s="210"/>
      <c r="AD749" s="210"/>
      <c r="AE749" s="210"/>
      <c r="AF749" s="210"/>
      <c r="AG749" s="210" t="s">
        <v>179</v>
      </c>
      <c r="AH749" s="210"/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3" x14ac:dyDescent="0.25">
      <c r="A750" s="217"/>
      <c r="B750" s="218"/>
      <c r="C750" s="264" t="s">
        <v>813</v>
      </c>
      <c r="D750" s="251"/>
      <c r="E750" s="251"/>
      <c r="F750" s="251"/>
      <c r="G750" s="251"/>
      <c r="H750" s="221"/>
      <c r="I750" s="221"/>
      <c r="J750" s="221"/>
      <c r="K750" s="221"/>
      <c r="L750" s="221"/>
      <c r="M750" s="221"/>
      <c r="N750" s="220"/>
      <c r="O750" s="220"/>
      <c r="P750" s="220"/>
      <c r="Q750" s="220"/>
      <c r="R750" s="221"/>
      <c r="S750" s="221"/>
      <c r="T750" s="221"/>
      <c r="U750" s="221"/>
      <c r="V750" s="221"/>
      <c r="W750" s="221"/>
      <c r="X750" s="221"/>
      <c r="Y750" s="221"/>
      <c r="Z750" s="210"/>
      <c r="AA750" s="210"/>
      <c r="AB750" s="210"/>
      <c r="AC750" s="210"/>
      <c r="AD750" s="210"/>
      <c r="AE750" s="210"/>
      <c r="AF750" s="210"/>
      <c r="AG750" s="210" t="s">
        <v>179</v>
      </c>
      <c r="AH750" s="210"/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3" x14ac:dyDescent="0.25">
      <c r="A751" s="217"/>
      <c r="B751" s="218"/>
      <c r="C751" s="264" t="s">
        <v>814</v>
      </c>
      <c r="D751" s="251"/>
      <c r="E751" s="251"/>
      <c r="F751" s="251"/>
      <c r="G751" s="251"/>
      <c r="H751" s="221"/>
      <c r="I751" s="221"/>
      <c r="J751" s="221"/>
      <c r="K751" s="221"/>
      <c r="L751" s="221"/>
      <c r="M751" s="221"/>
      <c r="N751" s="220"/>
      <c r="O751" s="220"/>
      <c r="P751" s="220"/>
      <c r="Q751" s="220"/>
      <c r="R751" s="221"/>
      <c r="S751" s="221"/>
      <c r="T751" s="221"/>
      <c r="U751" s="221"/>
      <c r="V751" s="221"/>
      <c r="W751" s="221"/>
      <c r="X751" s="221"/>
      <c r="Y751" s="221"/>
      <c r="Z751" s="210"/>
      <c r="AA751" s="210"/>
      <c r="AB751" s="210"/>
      <c r="AC751" s="210"/>
      <c r="AD751" s="210"/>
      <c r="AE751" s="210"/>
      <c r="AF751" s="210"/>
      <c r="AG751" s="210" t="s">
        <v>179</v>
      </c>
      <c r="AH751" s="210"/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outlineLevel="3" x14ac:dyDescent="0.25">
      <c r="A752" s="217"/>
      <c r="B752" s="218"/>
      <c r="C752" s="264" t="s">
        <v>815</v>
      </c>
      <c r="D752" s="251"/>
      <c r="E752" s="251"/>
      <c r="F752" s="251"/>
      <c r="G752" s="251"/>
      <c r="H752" s="221"/>
      <c r="I752" s="221"/>
      <c r="J752" s="221"/>
      <c r="K752" s="221"/>
      <c r="L752" s="221"/>
      <c r="M752" s="221"/>
      <c r="N752" s="220"/>
      <c r="O752" s="220"/>
      <c r="P752" s="220"/>
      <c r="Q752" s="220"/>
      <c r="R752" s="221"/>
      <c r="S752" s="221"/>
      <c r="T752" s="221"/>
      <c r="U752" s="221"/>
      <c r="V752" s="221"/>
      <c r="W752" s="221"/>
      <c r="X752" s="221"/>
      <c r="Y752" s="221"/>
      <c r="Z752" s="210"/>
      <c r="AA752" s="210"/>
      <c r="AB752" s="210"/>
      <c r="AC752" s="210"/>
      <c r="AD752" s="210"/>
      <c r="AE752" s="210"/>
      <c r="AF752" s="210"/>
      <c r="AG752" s="210" t="s">
        <v>179</v>
      </c>
      <c r="AH752" s="210"/>
      <c r="AI752" s="210"/>
      <c r="AJ752" s="210"/>
      <c r="AK752" s="210"/>
      <c r="AL752" s="210"/>
      <c r="AM752" s="210"/>
      <c r="AN752" s="210"/>
      <c r="AO752" s="210"/>
      <c r="AP752" s="210"/>
      <c r="AQ752" s="210"/>
      <c r="AR752" s="210"/>
      <c r="AS752" s="210"/>
      <c r="AT752" s="210"/>
      <c r="AU752" s="210"/>
      <c r="AV752" s="210"/>
      <c r="AW752" s="210"/>
      <c r="AX752" s="210"/>
      <c r="AY752" s="210"/>
      <c r="AZ752" s="210"/>
      <c r="BA752" s="210"/>
      <c r="BB752" s="210"/>
      <c r="BC752" s="210"/>
      <c r="BD752" s="210"/>
      <c r="BE752" s="210"/>
      <c r="BF752" s="210"/>
      <c r="BG752" s="210"/>
      <c r="BH752" s="210"/>
    </row>
    <row r="753" spans="1:60" outlineLevel="3" x14ac:dyDescent="0.25">
      <c r="A753" s="217"/>
      <c r="B753" s="218"/>
      <c r="C753" s="264" t="s">
        <v>816</v>
      </c>
      <c r="D753" s="251"/>
      <c r="E753" s="251"/>
      <c r="F753" s="251"/>
      <c r="G753" s="251"/>
      <c r="H753" s="221"/>
      <c r="I753" s="221"/>
      <c r="J753" s="221"/>
      <c r="K753" s="221"/>
      <c r="L753" s="221"/>
      <c r="M753" s="221"/>
      <c r="N753" s="220"/>
      <c r="O753" s="220"/>
      <c r="P753" s="220"/>
      <c r="Q753" s="220"/>
      <c r="R753" s="221"/>
      <c r="S753" s="221"/>
      <c r="T753" s="221"/>
      <c r="U753" s="221"/>
      <c r="V753" s="221"/>
      <c r="W753" s="221"/>
      <c r="X753" s="221"/>
      <c r="Y753" s="221"/>
      <c r="Z753" s="210"/>
      <c r="AA753" s="210"/>
      <c r="AB753" s="210"/>
      <c r="AC753" s="210"/>
      <c r="AD753" s="210"/>
      <c r="AE753" s="210"/>
      <c r="AF753" s="210"/>
      <c r="AG753" s="210" t="s">
        <v>179</v>
      </c>
      <c r="AH753" s="210"/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3" x14ac:dyDescent="0.25">
      <c r="A754" s="217"/>
      <c r="B754" s="218"/>
      <c r="C754" s="264" t="s">
        <v>817</v>
      </c>
      <c r="D754" s="251"/>
      <c r="E754" s="251"/>
      <c r="F754" s="251"/>
      <c r="G754" s="251"/>
      <c r="H754" s="221"/>
      <c r="I754" s="221"/>
      <c r="J754" s="221"/>
      <c r="K754" s="221"/>
      <c r="L754" s="221"/>
      <c r="M754" s="221"/>
      <c r="N754" s="220"/>
      <c r="O754" s="220"/>
      <c r="P754" s="220"/>
      <c r="Q754" s="220"/>
      <c r="R754" s="221"/>
      <c r="S754" s="221"/>
      <c r="T754" s="221"/>
      <c r="U754" s="221"/>
      <c r="V754" s="221"/>
      <c r="W754" s="221"/>
      <c r="X754" s="221"/>
      <c r="Y754" s="221"/>
      <c r="Z754" s="210"/>
      <c r="AA754" s="210"/>
      <c r="AB754" s="210"/>
      <c r="AC754" s="210"/>
      <c r="AD754" s="210"/>
      <c r="AE754" s="210"/>
      <c r="AF754" s="210"/>
      <c r="AG754" s="210" t="s">
        <v>179</v>
      </c>
      <c r="AH754" s="210"/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3" x14ac:dyDescent="0.25">
      <c r="A755" s="217"/>
      <c r="B755" s="218"/>
      <c r="C755" s="264" t="s">
        <v>818</v>
      </c>
      <c r="D755" s="251"/>
      <c r="E755" s="251"/>
      <c r="F755" s="251"/>
      <c r="G755" s="251"/>
      <c r="H755" s="221"/>
      <c r="I755" s="221"/>
      <c r="J755" s="221"/>
      <c r="K755" s="221"/>
      <c r="L755" s="221"/>
      <c r="M755" s="221"/>
      <c r="N755" s="220"/>
      <c r="O755" s="220"/>
      <c r="P755" s="220"/>
      <c r="Q755" s="220"/>
      <c r="R755" s="221"/>
      <c r="S755" s="221"/>
      <c r="T755" s="221"/>
      <c r="U755" s="221"/>
      <c r="V755" s="221"/>
      <c r="W755" s="221"/>
      <c r="X755" s="221"/>
      <c r="Y755" s="221"/>
      <c r="Z755" s="210"/>
      <c r="AA755" s="210"/>
      <c r="AB755" s="210"/>
      <c r="AC755" s="210"/>
      <c r="AD755" s="210"/>
      <c r="AE755" s="210"/>
      <c r="AF755" s="210"/>
      <c r="AG755" s="210" t="s">
        <v>179</v>
      </c>
      <c r="AH755" s="210"/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x14ac:dyDescent="0.25">
      <c r="A756" s="224" t="s">
        <v>168</v>
      </c>
      <c r="B756" s="225" t="s">
        <v>104</v>
      </c>
      <c r="C756" s="240" t="s">
        <v>105</v>
      </c>
      <c r="D756" s="226"/>
      <c r="E756" s="227"/>
      <c r="F756" s="228"/>
      <c r="G756" s="228">
        <f>SUMIF(AG757:AG766,"&lt;&gt;NOR",G757:G766)</f>
        <v>0</v>
      </c>
      <c r="H756" s="228"/>
      <c r="I756" s="228">
        <f>SUM(I757:I766)</f>
        <v>0</v>
      </c>
      <c r="J756" s="228"/>
      <c r="K756" s="228">
        <f>SUM(K757:K766)</f>
        <v>0</v>
      </c>
      <c r="L756" s="228"/>
      <c r="M756" s="228">
        <f>SUM(M757:M766)</f>
        <v>0</v>
      </c>
      <c r="N756" s="227"/>
      <c r="O756" s="227">
        <f>SUM(O757:O766)</f>
        <v>0</v>
      </c>
      <c r="P756" s="227"/>
      <c r="Q756" s="227">
        <f>SUM(Q757:Q766)</f>
        <v>0</v>
      </c>
      <c r="R756" s="228"/>
      <c r="S756" s="228"/>
      <c r="T756" s="229"/>
      <c r="U756" s="223"/>
      <c r="V756" s="223">
        <f>SUM(V757:V766)</f>
        <v>0</v>
      </c>
      <c r="W756" s="223"/>
      <c r="X756" s="223"/>
      <c r="Y756" s="223"/>
      <c r="AG756" t="s">
        <v>169</v>
      </c>
    </row>
    <row r="757" spans="1:60" outlineLevel="1" x14ac:dyDescent="0.25">
      <c r="A757" s="231">
        <v>95</v>
      </c>
      <c r="B757" s="232" t="s">
        <v>819</v>
      </c>
      <c r="C757" s="241" t="s">
        <v>820</v>
      </c>
      <c r="D757" s="233" t="s">
        <v>807</v>
      </c>
      <c r="E757" s="234">
        <v>1</v>
      </c>
      <c r="F757" s="235"/>
      <c r="G757" s="236">
        <f>ROUND(E757*F757,2)</f>
        <v>0</v>
      </c>
      <c r="H757" s="235"/>
      <c r="I757" s="236">
        <f>ROUND(E757*H757,2)</f>
        <v>0</v>
      </c>
      <c r="J757" s="235"/>
      <c r="K757" s="236">
        <f>ROUND(E757*J757,2)</f>
        <v>0</v>
      </c>
      <c r="L757" s="236">
        <v>21</v>
      </c>
      <c r="M757" s="236">
        <f>G757*(1+L757/100)</f>
        <v>0</v>
      </c>
      <c r="N757" s="234">
        <v>0</v>
      </c>
      <c r="O757" s="234">
        <f>ROUND(E757*N757,2)</f>
        <v>0</v>
      </c>
      <c r="P757" s="234">
        <v>0</v>
      </c>
      <c r="Q757" s="234">
        <f>ROUND(E757*P757,2)</f>
        <v>0</v>
      </c>
      <c r="R757" s="236"/>
      <c r="S757" s="236" t="s">
        <v>533</v>
      </c>
      <c r="T757" s="237" t="s">
        <v>174</v>
      </c>
      <c r="U757" s="221">
        <v>0</v>
      </c>
      <c r="V757" s="221">
        <f>ROUND(E757*U757,2)</f>
        <v>0</v>
      </c>
      <c r="W757" s="221"/>
      <c r="X757" s="221" t="s">
        <v>215</v>
      </c>
      <c r="Y757" s="221" t="s">
        <v>176</v>
      </c>
      <c r="Z757" s="210"/>
      <c r="AA757" s="210"/>
      <c r="AB757" s="210"/>
      <c r="AC757" s="210"/>
      <c r="AD757" s="210"/>
      <c r="AE757" s="210"/>
      <c r="AF757" s="210"/>
      <c r="AG757" s="210" t="s">
        <v>216</v>
      </c>
      <c r="AH757" s="210"/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2" x14ac:dyDescent="0.25">
      <c r="A758" s="217"/>
      <c r="B758" s="218"/>
      <c r="C758" s="242" t="s">
        <v>821</v>
      </c>
      <c r="D758" s="239"/>
      <c r="E758" s="239"/>
      <c r="F758" s="239"/>
      <c r="G758" s="239"/>
      <c r="H758" s="221"/>
      <c r="I758" s="221"/>
      <c r="J758" s="221"/>
      <c r="K758" s="221"/>
      <c r="L758" s="221"/>
      <c r="M758" s="221"/>
      <c r="N758" s="220"/>
      <c r="O758" s="220"/>
      <c r="P758" s="220"/>
      <c r="Q758" s="220"/>
      <c r="R758" s="221"/>
      <c r="S758" s="221"/>
      <c r="T758" s="221"/>
      <c r="U758" s="221"/>
      <c r="V758" s="221"/>
      <c r="W758" s="221"/>
      <c r="X758" s="221"/>
      <c r="Y758" s="221"/>
      <c r="Z758" s="210"/>
      <c r="AA758" s="210"/>
      <c r="AB758" s="210"/>
      <c r="AC758" s="210"/>
      <c r="AD758" s="210"/>
      <c r="AE758" s="210"/>
      <c r="AF758" s="210"/>
      <c r="AG758" s="210" t="s">
        <v>179</v>
      </c>
      <c r="AH758" s="210"/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3" x14ac:dyDescent="0.25">
      <c r="A759" s="217"/>
      <c r="B759" s="218"/>
      <c r="C759" s="264" t="s">
        <v>822</v>
      </c>
      <c r="D759" s="251"/>
      <c r="E759" s="251"/>
      <c r="F759" s="251"/>
      <c r="G759" s="251"/>
      <c r="H759" s="221"/>
      <c r="I759" s="221"/>
      <c r="J759" s="221"/>
      <c r="K759" s="221"/>
      <c r="L759" s="221"/>
      <c r="M759" s="221"/>
      <c r="N759" s="220"/>
      <c r="O759" s="220"/>
      <c r="P759" s="220"/>
      <c r="Q759" s="220"/>
      <c r="R759" s="221"/>
      <c r="S759" s="221"/>
      <c r="T759" s="221"/>
      <c r="U759" s="221"/>
      <c r="V759" s="221"/>
      <c r="W759" s="221"/>
      <c r="X759" s="221"/>
      <c r="Y759" s="221"/>
      <c r="Z759" s="210"/>
      <c r="AA759" s="210"/>
      <c r="AB759" s="210"/>
      <c r="AC759" s="210"/>
      <c r="AD759" s="210"/>
      <c r="AE759" s="210"/>
      <c r="AF759" s="210"/>
      <c r="AG759" s="210" t="s">
        <v>179</v>
      </c>
      <c r="AH759" s="210"/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3" x14ac:dyDescent="0.25">
      <c r="A760" s="217"/>
      <c r="B760" s="218"/>
      <c r="C760" s="264" t="s">
        <v>823</v>
      </c>
      <c r="D760" s="251"/>
      <c r="E760" s="251"/>
      <c r="F760" s="251"/>
      <c r="G760" s="251"/>
      <c r="H760" s="221"/>
      <c r="I760" s="221"/>
      <c r="J760" s="221"/>
      <c r="K760" s="221"/>
      <c r="L760" s="221"/>
      <c r="M760" s="221"/>
      <c r="N760" s="220"/>
      <c r="O760" s="220"/>
      <c r="P760" s="220"/>
      <c r="Q760" s="220"/>
      <c r="R760" s="221"/>
      <c r="S760" s="221"/>
      <c r="T760" s="221"/>
      <c r="U760" s="221"/>
      <c r="V760" s="221"/>
      <c r="W760" s="221"/>
      <c r="X760" s="221"/>
      <c r="Y760" s="221"/>
      <c r="Z760" s="210"/>
      <c r="AA760" s="210"/>
      <c r="AB760" s="210"/>
      <c r="AC760" s="210"/>
      <c r="AD760" s="210"/>
      <c r="AE760" s="210"/>
      <c r="AF760" s="210"/>
      <c r="AG760" s="210" t="s">
        <v>179</v>
      </c>
      <c r="AH760" s="210"/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3" x14ac:dyDescent="0.25">
      <c r="A761" s="217"/>
      <c r="B761" s="218"/>
      <c r="C761" s="264" t="s">
        <v>824</v>
      </c>
      <c r="D761" s="251"/>
      <c r="E761" s="251"/>
      <c r="F761" s="251"/>
      <c r="G761" s="251"/>
      <c r="H761" s="221"/>
      <c r="I761" s="221"/>
      <c r="J761" s="221"/>
      <c r="K761" s="221"/>
      <c r="L761" s="221"/>
      <c r="M761" s="221"/>
      <c r="N761" s="220"/>
      <c r="O761" s="220"/>
      <c r="P761" s="220"/>
      <c r="Q761" s="220"/>
      <c r="R761" s="221"/>
      <c r="S761" s="221"/>
      <c r="T761" s="221"/>
      <c r="U761" s="221"/>
      <c r="V761" s="221"/>
      <c r="W761" s="221"/>
      <c r="X761" s="221"/>
      <c r="Y761" s="221"/>
      <c r="Z761" s="210"/>
      <c r="AA761" s="210"/>
      <c r="AB761" s="210"/>
      <c r="AC761" s="210"/>
      <c r="AD761" s="210"/>
      <c r="AE761" s="210"/>
      <c r="AF761" s="210"/>
      <c r="AG761" s="210" t="s">
        <v>179</v>
      </c>
      <c r="AH761" s="210"/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3" x14ac:dyDescent="0.25">
      <c r="A762" s="217"/>
      <c r="B762" s="218"/>
      <c r="C762" s="264" t="s">
        <v>816</v>
      </c>
      <c r="D762" s="251"/>
      <c r="E762" s="251"/>
      <c r="F762" s="251"/>
      <c r="G762" s="251"/>
      <c r="H762" s="221"/>
      <c r="I762" s="221"/>
      <c r="J762" s="221"/>
      <c r="K762" s="221"/>
      <c r="L762" s="221"/>
      <c r="M762" s="221"/>
      <c r="N762" s="220"/>
      <c r="O762" s="220"/>
      <c r="P762" s="220"/>
      <c r="Q762" s="220"/>
      <c r="R762" s="221"/>
      <c r="S762" s="221"/>
      <c r="T762" s="221"/>
      <c r="U762" s="221"/>
      <c r="V762" s="221"/>
      <c r="W762" s="221"/>
      <c r="X762" s="221"/>
      <c r="Y762" s="221"/>
      <c r="Z762" s="210"/>
      <c r="AA762" s="210"/>
      <c r="AB762" s="210"/>
      <c r="AC762" s="210"/>
      <c r="AD762" s="210"/>
      <c r="AE762" s="210"/>
      <c r="AF762" s="210"/>
      <c r="AG762" s="210" t="s">
        <v>179</v>
      </c>
      <c r="AH762" s="210"/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3" x14ac:dyDescent="0.25">
      <c r="A763" s="217"/>
      <c r="B763" s="218"/>
      <c r="C763" s="264" t="s">
        <v>825</v>
      </c>
      <c r="D763" s="251"/>
      <c r="E763" s="251"/>
      <c r="F763" s="251"/>
      <c r="G763" s="251"/>
      <c r="H763" s="221"/>
      <c r="I763" s="221"/>
      <c r="J763" s="221"/>
      <c r="K763" s="221"/>
      <c r="L763" s="221"/>
      <c r="M763" s="221"/>
      <c r="N763" s="220"/>
      <c r="O763" s="220"/>
      <c r="P763" s="220"/>
      <c r="Q763" s="220"/>
      <c r="R763" s="221"/>
      <c r="S763" s="221"/>
      <c r="T763" s="221"/>
      <c r="U763" s="221"/>
      <c r="V763" s="221"/>
      <c r="W763" s="221"/>
      <c r="X763" s="221"/>
      <c r="Y763" s="221"/>
      <c r="Z763" s="210"/>
      <c r="AA763" s="210"/>
      <c r="AB763" s="210"/>
      <c r="AC763" s="210"/>
      <c r="AD763" s="210"/>
      <c r="AE763" s="210"/>
      <c r="AF763" s="210"/>
      <c r="AG763" s="210" t="s">
        <v>179</v>
      </c>
      <c r="AH763" s="210"/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3" x14ac:dyDescent="0.25">
      <c r="A764" s="217"/>
      <c r="B764" s="218"/>
      <c r="C764" s="264" t="s">
        <v>826</v>
      </c>
      <c r="D764" s="251"/>
      <c r="E764" s="251"/>
      <c r="F764" s="251"/>
      <c r="G764" s="251"/>
      <c r="H764" s="221"/>
      <c r="I764" s="221"/>
      <c r="J764" s="221"/>
      <c r="K764" s="221"/>
      <c r="L764" s="221"/>
      <c r="M764" s="221"/>
      <c r="N764" s="220"/>
      <c r="O764" s="220"/>
      <c r="P764" s="220"/>
      <c r="Q764" s="220"/>
      <c r="R764" s="221"/>
      <c r="S764" s="221"/>
      <c r="T764" s="221"/>
      <c r="U764" s="221"/>
      <c r="V764" s="221"/>
      <c r="W764" s="221"/>
      <c r="X764" s="221"/>
      <c r="Y764" s="221"/>
      <c r="Z764" s="210"/>
      <c r="AA764" s="210"/>
      <c r="AB764" s="210"/>
      <c r="AC764" s="210"/>
      <c r="AD764" s="210"/>
      <c r="AE764" s="210"/>
      <c r="AF764" s="210"/>
      <c r="AG764" s="210" t="s">
        <v>179</v>
      </c>
      <c r="AH764" s="210"/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3" x14ac:dyDescent="0.25">
      <c r="A765" s="217"/>
      <c r="B765" s="218"/>
      <c r="C765" s="264" t="s">
        <v>817</v>
      </c>
      <c r="D765" s="251"/>
      <c r="E765" s="251"/>
      <c r="F765" s="251"/>
      <c r="G765" s="251"/>
      <c r="H765" s="221"/>
      <c r="I765" s="221"/>
      <c r="J765" s="221"/>
      <c r="K765" s="221"/>
      <c r="L765" s="221"/>
      <c r="M765" s="221"/>
      <c r="N765" s="220"/>
      <c r="O765" s="220"/>
      <c r="P765" s="220"/>
      <c r="Q765" s="220"/>
      <c r="R765" s="221"/>
      <c r="S765" s="221"/>
      <c r="T765" s="221"/>
      <c r="U765" s="221"/>
      <c r="V765" s="221"/>
      <c r="W765" s="221"/>
      <c r="X765" s="221"/>
      <c r="Y765" s="221"/>
      <c r="Z765" s="210"/>
      <c r="AA765" s="210"/>
      <c r="AB765" s="210"/>
      <c r="AC765" s="210"/>
      <c r="AD765" s="210"/>
      <c r="AE765" s="210"/>
      <c r="AF765" s="210"/>
      <c r="AG765" s="210" t="s">
        <v>179</v>
      </c>
      <c r="AH765" s="210"/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3" x14ac:dyDescent="0.25">
      <c r="A766" s="217"/>
      <c r="B766" s="218"/>
      <c r="C766" s="264" t="s">
        <v>818</v>
      </c>
      <c r="D766" s="251"/>
      <c r="E766" s="251"/>
      <c r="F766" s="251"/>
      <c r="G766" s="251"/>
      <c r="H766" s="221"/>
      <c r="I766" s="221"/>
      <c r="J766" s="221"/>
      <c r="K766" s="221"/>
      <c r="L766" s="221"/>
      <c r="M766" s="221"/>
      <c r="N766" s="220"/>
      <c r="O766" s="220"/>
      <c r="P766" s="220"/>
      <c r="Q766" s="220"/>
      <c r="R766" s="221"/>
      <c r="S766" s="221"/>
      <c r="T766" s="221"/>
      <c r="U766" s="221"/>
      <c r="V766" s="221"/>
      <c r="W766" s="221"/>
      <c r="X766" s="221"/>
      <c r="Y766" s="221"/>
      <c r="Z766" s="210"/>
      <c r="AA766" s="210"/>
      <c r="AB766" s="210"/>
      <c r="AC766" s="210"/>
      <c r="AD766" s="210"/>
      <c r="AE766" s="210"/>
      <c r="AF766" s="210"/>
      <c r="AG766" s="210" t="s">
        <v>179</v>
      </c>
      <c r="AH766" s="210"/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x14ac:dyDescent="0.25">
      <c r="A767" s="224" t="s">
        <v>168</v>
      </c>
      <c r="B767" s="225" t="s">
        <v>106</v>
      </c>
      <c r="C767" s="240" t="s">
        <v>107</v>
      </c>
      <c r="D767" s="226"/>
      <c r="E767" s="227"/>
      <c r="F767" s="228"/>
      <c r="G767" s="228">
        <f>SUMIF(AG768:AG802,"&lt;&gt;NOR",G768:G802)</f>
        <v>0</v>
      </c>
      <c r="H767" s="228"/>
      <c r="I767" s="228">
        <f>SUM(I768:I802)</f>
        <v>0</v>
      </c>
      <c r="J767" s="228"/>
      <c r="K767" s="228">
        <f>SUM(K768:K802)</f>
        <v>0</v>
      </c>
      <c r="L767" s="228"/>
      <c r="M767" s="228">
        <f>SUM(M768:M802)</f>
        <v>0</v>
      </c>
      <c r="N767" s="227"/>
      <c r="O767" s="227">
        <f>SUM(O768:O802)</f>
        <v>6.0000000000000005E-2</v>
      </c>
      <c r="P767" s="227"/>
      <c r="Q767" s="227">
        <f>SUM(Q768:Q802)</f>
        <v>0.06</v>
      </c>
      <c r="R767" s="228"/>
      <c r="S767" s="228"/>
      <c r="T767" s="229"/>
      <c r="U767" s="223"/>
      <c r="V767" s="223">
        <f>SUM(V768:V802)</f>
        <v>8.1300000000000008</v>
      </c>
      <c r="W767" s="223"/>
      <c r="X767" s="223"/>
      <c r="Y767" s="223"/>
      <c r="AG767" t="s">
        <v>169</v>
      </c>
    </row>
    <row r="768" spans="1:60" outlineLevel="1" x14ac:dyDescent="0.25">
      <c r="A768" s="231">
        <v>96</v>
      </c>
      <c r="B768" s="232" t="s">
        <v>827</v>
      </c>
      <c r="C768" s="241" t="s">
        <v>828</v>
      </c>
      <c r="D768" s="233" t="s">
        <v>807</v>
      </c>
      <c r="E768" s="234">
        <v>1</v>
      </c>
      <c r="F768" s="235"/>
      <c r="G768" s="236">
        <f>ROUND(E768*F768,2)</f>
        <v>0</v>
      </c>
      <c r="H768" s="235"/>
      <c r="I768" s="236">
        <f>ROUND(E768*H768,2)</f>
        <v>0</v>
      </c>
      <c r="J768" s="235"/>
      <c r="K768" s="236">
        <f>ROUND(E768*J768,2)</f>
        <v>0</v>
      </c>
      <c r="L768" s="236">
        <v>21</v>
      </c>
      <c r="M768" s="236">
        <f>G768*(1+L768/100)</f>
        <v>0</v>
      </c>
      <c r="N768" s="234">
        <v>0</v>
      </c>
      <c r="O768" s="234">
        <f>ROUND(E768*N768,2)</f>
        <v>0</v>
      </c>
      <c r="P768" s="234">
        <v>1.933E-2</v>
      </c>
      <c r="Q768" s="234">
        <f>ROUND(E768*P768,2)</f>
        <v>0.02</v>
      </c>
      <c r="R768" s="236" t="s">
        <v>829</v>
      </c>
      <c r="S768" s="236" t="s">
        <v>173</v>
      </c>
      <c r="T768" s="237" t="s">
        <v>173</v>
      </c>
      <c r="U768" s="221">
        <v>0.59</v>
      </c>
      <c r="V768" s="221">
        <f>ROUND(E768*U768,2)</f>
        <v>0.59</v>
      </c>
      <c r="W768" s="221"/>
      <c r="X768" s="221" t="s">
        <v>215</v>
      </c>
      <c r="Y768" s="221" t="s">
        <v>176</v>
      </c>
      <c r="Z768" s="210"/>
      <c r="AA768" s="210"/>
      <c r="AB768" s="210"/>
      <c r="AC768" s="210"/>
      <c r="AD768" s="210"/>
      <c r="AE768" s="210"/>
      <c r="AF768" s="210"/>
      <c r="AG768" s="210" t="s">
        <v>216</v>
      </c>
      <c r="AH768" s="210"/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outlineLevel="2" x14ac:dyDescent="0.25">
      <c r="A769" s="217"/>
      <c r="B769" s="218"/>
      <c r="C769" s="262" t="s">
        <v>830</v>
      </c>
      <c r="D769" s="246"/>
      <c r="E769" s="247">
        <v>1</v>
      </c>
      <c r="F769" s="221"/>
      <c r="G769" s="221"/>
      <c r="H769" s="221"/>
      <c r="I769" s="221"/>
      <c r="J769" s="221"/>
      <c r="K769" s="221"/>
      <c r="L769" s="221"/>
      <c r="M769" s="221"/>
      <c r="N769" s="220"/>
      <c r="O769" s="220"/>
      <c r="P769" s="220"/>
      <c r="Q769" s="220"/>
      <c r="R769" s="221"/>
      <c r="S769" s="221"/>
      <c r="T769" s="221"/>
      <c r="U769" s="221"/>
      <c r="V769" s="221"/>
      <c r="W769" s="221"/>
      <c r="X769" s="221"/>
      <c r="Y769" s="221"/>
      <c r="Z769" s="210"/>
      <c r="AA769" s="210"/>
      <c r="AB769" s="210"/>
      <c r="AC769" s="210"/>
      <c r="AD769" s="210"/>
      <c r="AE769" s="210"/>
      <c r="AF769" s="210"/>
      <c r="AG769" s="210" t="s">
        <v>220</v>
      </c>
      <c r="AH769" s="210">
        <v>0</v>
      </c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ht="20.399999999999999" outlineLevel="1" x14ac:dyDescent="0.25">
      <c r="A770" s="231">
        <v>97</v>
      </c>
      <c r="B770" s="232" t="s">
        <v>831</v>
      </c>
      <c r="C770" s="241" t="s">
        <v>832</v>
      </c>
      <c r="D770" s="233" t="s">
        <v>807</v>
      </c>
      <c r="E770" s="234">
        <v>1</v>
      </c>
      <c r="F770" s="235"/>
      <c r="G770" s="236">
        <f>ROUND(E770*F770,2)</f>
        <v>0</v>
      </c>
      <c r="H770" s="235"/>
      <c r="I770" s="236">
        <f>ROUND(E770*H770,2)</f>
        <v>0</v>
      </c>
      <c r="J770" s="235"/>
      <c r="K770" s="236">
        <f>ROUND(E770*J770,2)</f>
        <v>0</v>
      </c>
      <c r="L770" s="236">
        <v>21</v>
      </c>
      <c r="M770" s="236">
        <f>G770*(1+L770/100)</f>
        <v>0</v>
      </c>
      <c r="N770" s="234">
        <v>1.9869999999999999E-2</v>
      </c>
      <c r="O770" s="234">
        <f>ROUND(E770*N770,2)</f>
        <v>0.02</v>
      </c>
      <c r="P770" s="234">
        <v>0</v>
      </c>
      <c r="Q770" s="234">
        <f>ROUND(E770*P770,2)</f>
        <v>0</v>
      </c>
      <c r="R770" s="236" t="s">
        <v>829</v>
      </c>
      <c r="S770" s="236" t="s">
        <v>173</v>
      </c>
      <c r="T770" s="237" t="s">
        <v>173</v>
      </c>
      <c r="U770" s="221">
        <v>0.97</v>
      </c>
      <c r="V770" s="221">
        <f>ROUND(E770*U770,2)</f>
        <v>0.97</v>
      </c>
      <c r="W770" s="221"/>
      <c r="X770" s="221" t="s">
        <v>215</v>
      </c>
      <c r="Y770" s="221" t="s">
        <v>176</v>
      </c>
      <c r="Z770" s="210"/>
      <c r="AA770" s="210"/>
      <c r="AB770" s="210"/>
      <c r="AC770" s="210"/>
      <c r="AD770" s="210"/>
      <c r="AE770" s="210"/>
      <c r="AF770" s="210"/>
      <c r="AG770" s="210" t="s">
        <v>216</v>
      </c>
      <c r="AH770" s="210"/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2" x14ac:dyDescent="0.25">
      <c r="A771" s="217"/>
      <c r="B771" s="218"/>
      <c r="C771" s="262" t="s">
        <v>830</v>
      </c>
      <c r="D771" s="246"/>
      <c r="E771" s="247">
        <v>1</v>
      </c>
      <c r="F771" s="221"/>
      <c r="G771" s="221"/>
      <c r="H771" s="221"/>
      <c r="I771" s="221"/>
      <c r="J771" s="221"/>
      <c r="K771" s="221"/>
      <c r="L771" s="221"/>
      <c r="M771" s="221"/>
      <c r="N771" s="220"/>
      <c r="O771" s="220"/>
      <c r="P771" s="220"/>
      <c r="Q771" s="220"/>
      <c r="R771" s="221"/>
      <c r="S771" s="221"/>
      <c r="T771" s="221"/>
      <c r="U771" s="221"/>
      <c r="V771" s="221"/>
      <c r="W771" s="221"/>
      <c r="X771" s="221"/>
      <c r="Y771" s="221"/>
      <c r="Z771" s="210"/>
      <c r="AA771" s="210"/>
      <c r="AB771" s="210"/>
      <c r="AC771" s="210"/>
      <c r="AD771" s="210"/>
      <c r="AE771" s="210"/>
      <c r="AF771" s="210"/>
      <c r="AG771" s="210" t="s">
        <v>220</v>
      </c>
      <c r="AH771" s="210">
        <v>0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1" x14ac:dyDescent="0.25">
      <c r="A772" s="231">
        <v>98</v>
      </c>
      <c r="B772" s="232" t="s">
        <v>833</v>
      </c>
      <c r="C772" s="241" t="s">
        <v>834</v>
      </c>
      <c r="D772" s="233" t="s">
        <v>807</v>
      </c>
      <c r="E772" s="234">
        <v>1</v>
      </c>
      <c r="F772" s="235"/>
      <c r="G772" s="236">
        <f>ROUND(E772*F772,2)</f>
        <v>0</v>
      </c>
      <c r="H772" s="235"/>
      <c r="I772" s="236">
        <f>ROUND(E772*H772,2)</f>
        <v>0</v>
      </c>
      <c r="J772" s="235"/>
      <c r="K772" s="236">
        <f>ROUND(E772*J772,2)</f>
        <v>0</v>
      </c>
      <c r="L772" s="236">
        <v>21</v>
      </c>
      <c r="M772" s="236">
        <f>G772*(1+L772/100)</f>
        <v>0</v>
      </c>
      <c r="N772" s="234">
        <v>0</v>
      </c>
      <c r="O772" s="234">
        <f>ROUND(E772*N772,2)</f>
        <v>0</v>
      </c>
      <c r="P772" s="234">
        <v>1.9460000000000002E-2</v>
      </c>
      <c r="Q772" s="234">
        <f>ROUND(E772*P772,2)</f>
        <v>0.02</v>
      </c>
      <c r="R772" s="236" t="s">
        <v>829</v>
      </c>
      <c r="S772" s="236" t="s">
        <v>173</v>
      </c>
      <c r="T772" s="237" t="s">
        <v>173</v>
      </c>
      <c r="U772" s="221">
        <v>0.38</v>
      </c>
      <c r="V772" s="221">
        <f>ROUND(E772*U772,2)</f>
        <v>0.38</v>
      </c>
      <c r="W772" s="221"/>
      <c r="X772" s="221" t="s">
        <v>215</v>
      </c>
      <c r="Y772" s="221" t="s">
        <v>176</v>
      </c>
      <c r="Z772" s="210"/>
      <c r="AA772" s="210"/>
      <c r="AB772" s="210"/>
      <c r="AC772" s="210"/>
      <c r="AD772" s="210"/>
      <c r="AE772" s="210"/>
      <c r="AF772" s="210"/>
      <c r="AG772" s="210" t="s">
        <v>216</v>
      </c>
      <c r="AH772" s="210"/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2" x14ac:dyDescent="0.25">
      <c r="A773" s="217"/>
      <c r="B773" s="218"/>
      <c r="C773" s="262" t="s">
        <v>835</v>
      </c>
      <c r="D773" s="246"/>
      <c r="E773" s="247">
        <v>1</v>
      </c>
      <c r="F773" s="221"/>
      <c r="G773" s="221"/>
      <c r="H773" s="221"/>
      <c r="I773" s="221"/>
      <c r="J773" s="221"/>
      <c r="K773" s="221"/>
      <c r="L773" s="221"/>
      <c r="M773" s="221"/>
      <c r="N773" s="220"/>
      <c r="O773" s="220"/>
      <c r="P773" s="220"/>
      <c r="Q773" s="220"/>
      <c r="R773" s="221"/>
      <c r="S773" s="221"/>
      <c r="T773" s="221"/>
      <c r="U773" s="221"/>
      <c r="V773" s="221"/>
      <c r="W773" s="221"/>
      <c r="X773" s="221"/>
      <c r="Y773" s="221"/>
      <c r="Z773" s="210"/>
      <c r="AA773" s="210"/>
      <c r="AB773" s="210"/>
      <c r="AC773" s="210"/>
      <c r="AD773" s="210"/>
      <c r="AE773" s="210"/>
      <c r="AF773" s="210"/>
      <c r="AG773" s="210" t="s">
        <v>220</v>
      </c>
      <c r="AH773" s="210">
        <v>0</v>
      </c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1" x14ac:dyDescent="0.25">
      <c r="A774" s="231">
        <v>99</v>
      </c>
      <c r="B774" s="232" t="s">
        <v>836</v>
      </c>
      <c r="C774" s="241" t="s">
        <v>837</v>
      </c>
      <c r="D774" s="233" t="s">
        <v>807</v>
      </c>
      <c r="E774" s="234">
        <v>2</v>
      </c>
      <c r="F774" s="235"/>
      <c r="G774" s="236">
        <f>ROUND(E774*F774,2)</f>
        <v>0</v>
      </c>
      <c r="H774" s="235"/>
      <c r="I774" s="236">
        <f>ROUND(E774*H774,2)</f>
        <v>0</v>
      </c>
      <c r="J774" s="235"/>
      <c r="K774" s="236">
        <f>ROUND(E774*J774,2)</f>
        <v>0</v>
      </c>
      <c r="L774" s="236">
        <v>21</v>
      </c>
      <c r="M774" s="236">
        <f>G774*(1+L774/100)</f>
        <v>0</v>
      </c>
      <c r="N774" s="234">
        <v>1.41E-3</v>
      </c>
      <c r="O774" s="234">
        <f>ROUND(E774*N774,2)</f>
        <v>0</v>
      </c>
      <c r="P774" s="234">
        <v>0</v>
      </c>
      <c r="Q774" s="234">
        <f>ROUND(E774*P774,2)</f>
        <v>0</v>
      </c>
      <c r="R774" s="236" t="s">
        <v>829</v>
      </c>
      <c r="S774" s="236" t="s">
        <v>173</v>
      </c>
      <c r="T774" s="237" t="s">
        <v>173</v>
      </c>
      <c r="U774" s="221">
        <v>1.58</v>
      </c>
      <c r="V774" s="221">
        <f>ROUND(E774*U774,2)</f>
        <v>3.16</v>
      </c>
      <c r="W774" s="221"/>
      <c r="X774" s="221" t="s">
        <v>215</v>
      </c>
      <c r="Y774" s="221" t="s">
        <v>176</v>
      </c>
      <c r="Z774" s="210"/>
      <c r="AA774" s="210"/>
      <c r="AB774" s="210"/>
      <c r="AC774" s="210"/>
      <c r="AD774" s="210"/>
      <c r="AE774" s="210"/>
      <c r="AF774" s="210"/>
      <c r="AG774" s="210" t="s">
        <v>216</v>
      </c>
      <c r="AH774" s="210"/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2" x14ac:dyDescent="0.25">
      <c r="A775" s="217"/>
      <c r="B775" s="218"/>
      <c r="C775" s="242" t="s">
        <v>838</v>
      </c>
      <c r="D775" s="239"/>
      <c r="E775" s="239"/>
      <c r="F775" s="239"/>
      <c r="G775" s="239"/>
      <c r="H775" s="221"/>
      <c r="I775" s="221"/>
      <c r="J775" s="221"/>
      <c r="K775" s="221"/>
      <c r="L775" s="221"/>
      <c r="M775" s="221"/>
      <c r="N775" s="220"/>
      <c r="O775" s="220"/>
      <c r="P775" s="220"/>
      <c r="Q775" s="220"/>
      <c r="R775" s="221"/>
      <c r="S775" s="221"/>
      <c r="T775" s="221"/>
      <c r="U775" s="221"/>
      <c r="V775" s="221"/>
      <c r="W775" s="221"/>
      <c r="X775" s="221"/>
      <c r="Y775" s="221"/>
      <c r="Z775" s="210"/>
      <c r="AA775" s="210"/>
      <c r="AB775" s="210"/>
      <c r="AC775" s="210"/>
      <c r="AD775" s="210"/>
      <c r="AE775" s="210"/>
      <c r="AF775" s="210"/>
      <c r="AG775" s="210" t="s">
        <v>179</v>
      </c>
      <c r="AH775" s="210"/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2" x14ac:dyDescent="0.25">
      <c r="A776" s="217"/>
      <c r="B776" s="218"/>
      <c r="C776" s="262" t="s">
        <v>830</v>
      </c>
      <c r="D776" s="246"/>
      <c r="E776" s="247">
        <v>1</v>
      </c>
      <c r="F776" s="221"/>
      <c r="G776" s="221"/>
      <c r="H776" s="221"/>
      <c r="I776" s="221"/>
      <c r="J776" s="221"/>
      <c r="K776" s="221"/>
      <c r="L776" s="221"/>
      <c r="M776" s="221"/>
      <c r="N776" s="220"/>
      <c r="O776" s="220"/>
      <c r="P776" s="220"/>
      <c r="Q776" s="220"/>
      <c r="R776" s="221"/>
      <c r="S776" s="221"/>
      <c r="T776" s="221"/>
      <c r="U776" s="221"/>
      <c r="V776" s="221"/>
      <c r="W776" s="221"/>
      <c r="X776" s="221"/>
      <c r="Y776" s="221"/>
      <c r="Z776" s="210"/>
      <c r="AA776" s="210"/>
      <c r="AB776" s="210"/>
      <c r="AC776" s="210"/>
      <c r="AD776" s="210"/>
      <c r="AE776" s="210"/>
      <c r="AF776" s="210"/>
      <c r="AG776" s="210" t="s">
        <v>220</v>
      </c>
      <c r="AH776" s="210">
        <v>0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3" x14ac:dyDescent="0.25">
      <c r="A777" s="217"/>
      <c r="B777" s="218"/>
      <c r="C777" s="262" t="s">
        <v>835</v>
      </c>
      <c r="D777" s="246"/>
      <c r="E777" s="247">
        <v>1</v>
      </c>
      <c r="F777" s="221"/>
      <c r="G777" s="221"/>
      <c r="H777" s="221"/>
      <c r="I777" s="221"/>
      <c r="J777" s="221"/>
      <c r="K777" s="221"/>
      <c r="L777" s="221"/>
      <c r="M777" s="221"/>
      <c r="N777" s="220"/>
      <c r="O777" s="220"/>
      <c r="P777" s="220"/>
      <c r="Q777" s="220"/>
      <c r="R777" s="221"/>
      <c r="S777" s="221"/>
      <c r="T777" s="221"/>
      <c r="U777" s="221"/>
      <c r="V777" s="221"/>
      <c r="W777" s="221"/>
      <c r="X777" s="221"/>
      <c r="Y777" s="221"/>
      <c r="Z777" s="210"/>
      <c r="AA777" s="210"/>
      <c r="AB777" s="210"/>
      <c r="AC777" s="210"/>
      <c r="AD777" s="210"/>
      <c r="AE777" s="210"/>
      <c r="AF777" s="210"/>
      <c r="AG777" s="210" t="s">
        <v>220</v>
      </c>
      <c r="AH777" s="210">
        <v>0</v>
      </c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1" x14ac:dyDescent="0.25">
      <c r="A778" s="231">
        <v>100</v>
      </c>
      <c r="B778" s="232" t="s">
        <v>839</v>
      </c>
      <c r="C778" s="241" t="s">
        <v>840</v>
      </c>
      <c r="D778" s="233" t="s">
        <v>807</v>
      </c>
      <c r="E778" s="234">
        <v>1</v>
      </c>
      <c r="F778" s="235"/>
      <c r="G778" s="236">
        <f>ROUND(E778*F778,2)</f>
        <v>0</v>
      </c>
      <c r="H778" s="235"/>
      <c r="I778" s="236">
        <f>ROUND(E778*H778,2)</f>
        <v>0</v>
      </c>
      <c r="J778" s="235"/>
      <c r="K778" s="236">
        <f>ROUND(E778*J778,2)</f>
        <v>0</v>
      </c>
      <c r="L778" s="236">
        <v>21</v>
      </c>
      <c r="M778" s="236">
        <f>G778*(1+L778/100)</f>
        <v>0</v>
      </c>
      <c r="N778" s="234">
        <v>0</v>
      </c>
      <c r="O778" s="234">
        <f>ROUND(E778*N778,2)</f>
        <v>0</v>
      </c>
      <c r="P778" s="234">
        <v>1.7069999999999998E-2</v>
      </c>
      <c r="Q778" s="234">
        <f>ROUND(E778*P778,2)</f>
        <v>0.02</v>
      </c>
      <c r="R778" s="236" t="s">
        <v>829</v>
      </c>
      <c r="S778" s="236" t="s">
        <v>173</v>
      </c>
      <c r="T778" s="237" t="s">
        <v>173</v>
      </c>
      <c r="U778" s="221">
        <v>0.36199999999999999</v>
      </c>
      <c r="V778" s="221">
        <f>ROUND(E778*U778,2)</f>
        <v>0.36</v>
      </c>
      <c r="W778" s="221"/>
      <c r="X778" s="221" t="s">
        <v>215</v>
      </c>
      <c r="Y778" s="221" t="s">
        <v>176</v>
      </c>
      <c r="Z778" s="210"/>
      <c r="AA778" s="210"/>
      <c r="AB778" s="210"/>
      <c r="AC778" s="210"/>
      <c r="AD778" s="210"/>
      <c r="AE778" s="210"/>
      <c r="AF778" s="210"/>
      <c r="AG778" s="210" t="s">
        <v>216</v>
      </c>
      <c r="AH778" s="210"/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2" x14ac:dyDescent="0.25">
      <c r="A779" s="217"/>
      <c r="B779" s="218"/>
      <c r="C779" s="261" t="s">
        <v>841</v>
      </c>
      <c r="D779" s="250"/>
      <c r="E779" s="250"/>
      <c r="F779" s="250"/>
      <c r="G779" s="250"/>
      <c r="H779" s="221"/>
      <c r="I779" s="221"/>
      <c r="J779" s="221"/>
      <c r="K779" s="221"/>
      <c r="L779" s="221"/>
      <c r="M779" s="221"/>
      <c r="N779" s="220"/>
      <c r="O779" s="220"/>
      <c r="P779" s="220"/>
      <c r="Q779" s="220"/>
      <c r="R779" s="221"/>
      <c r="S779" s="221"/>
      <c r="T779" s="221"/>
      <c r="U779" s="221"/>
      <c r="V779" s="221"/>
      <c r="W779" s="221"/>
      <c r="X779" s="221"/>
      <c r="Y779" s="221"/>
      <c r="Z779" s="210"/>
      <c r="AA779" s="210"/>
      <c r="AB779" s="210"/>
      <c r="AC779" s="210"/>
      <c r="AD779" s="210"/>
      <c r="AE779" s="210"/>
      <c r="AF779" s="210"/>
      <c r="AG779" s="210" t="s">
        <v>218</v>
      </c>
      <c r="AH779" s="210"/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2" x14ac:dyDescent="0.25">
      <c r="A780" s="217"/>
      <c r="B780" s="218"/>
      <c r="C780" s="262" t="s">
        <v>842</v>
      </c>
      <c r="D780" s="246"/>
      <c r="E780" s="247">
        <v>1</v>
      </c>
      <c r="F780" s="221"/>
      <c r="G780" s="221"/>
      <c r="H780" s="221"/>
      <c r="I780" s="221"/>
      <c r="J780" s="221"/>
      <c r="K780" s="221"/>
      <c r="L780" s="221"/>
      <c r="M780" s="221"/>
      <c r="N780" s="220"/>
      <c r="O780" s="220"/>
      <c r="P780" s="220"/>
      <c r="Q780" s="220"/>
      <c r="R780" s="221"/>
      <c r="S780" s="221"/>
      <c r="T780" s="221"/>
      <c r="U780" s="221"/>
      <c r="V780" s="221"/>
      <c r="W780" s="221"/>
      <c r="X780" s="221"/>
      <c r="Y780" s="221"/>
      <c r="Z780" s="210"/>
      <c r="AA780" s="210"/>
      <c r="AB780" s="210"/>
      <c r="AC780" s="210"/>
      <c r="AD780" s="210"/>
      <c r="AE780" s="210"/>
      <c r="AF780" s="210"/>
      <c r="AG780" s="210" t="s">
        <v>220</v>
      </c>
      <c r="AH780" s="210">
        <v>0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1" x14ac:dyDescent="0.25">
      <c r="A781" s="231">
        <v>101</v>
      </c>
      <c r="B781" s="232" t="s">
        <v>843</v>
      </c>
      <c r="C781" s="241" t="s">
        <v>844</v>
      </c>
      <c r="D781" s="233" t="s">
        <v>807</v>
      </c>
      <c r="E781" s="234">
        <v>1</v>
      </c>
      <c r="F781" s="235"/>
      <c r="G781" s="236">
        <f>ROUND(E781*F781,2)</f>
        <v>0</v>
      </c>
      <c r="H781" s="235"/>
      <c r="I781" s="236">
        <f>ROUND(E781*H781,2)</f>
        <v>0</v>
      </c>
      <c r="J781" s="235"/>
      <c r="K781" s="236">
        <f>ROUND(E781*J781,2)</f>
        <v>0</v>
      </c>
      <c r="L781" s="236">
        <v>21</v>
      </c>
      <c r="M781" s="236">
        <f>G781*(1+L781/100)</f>
        <v>0</v>
      </c>
      <c r="N781" s="234">
        <v>7.2000000000000005E-4</v>
      </c>
      <c r="O781" s="234">
        <f>ROUND(E781*N781,2)</f>
        <v>0</v>
      </c>
      <c r="P781" s="234">
        <v>0</v>
      </c>
      <c r="Q781" s="234">
        <f>ROUND(E781*P781,2)</f>
        <v>0</v>
      </c>
      <c r="R781" s="236" t="s">
        <v>829</v>
      </c>
      <c r="S781" s="236" t="s">
        <v>173</v>
      </c>
      <c r="T781" s="237" t="s">
        <v>173</v>
      </c>
      <c r="U781" s="221">
        <v>0.50600000000000001</v>
      </c>
      <c r="V781" s="221">
        <f>ROUND(E781*U781,2)</f>
        <v>0.51</v>
      </c>
      <c r="W781" s="221"/>
      <c r="X781" s="221" t="s">
        <v>215</v>
      </c>
      <c r="Y781" s="221" t="s">
        <v>176</v>
      </c>
      <c r="Z781" s="210"/>
      <c r="AA781" s="210"/>
      <c r="AB781" s="210"/>
      <c r="AC781" s="210"/>
      <c r="AD781" s="210"/>
      <c r="AE781" s="210"/>
      <c r="AF781" s="210"/>
      <c r="AG781" s="210" t="s">
        <v>216</v>
      </c>
      <c r="AH781" s="210"/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2" x14ac:dyDescent="0.25">
      <c r="A782" s="217"/>
      <c r="B782" s="218"/>
      <c r="C782" s="262" t="s">
        <v>842</v>
      </c>
      <c r="D782" s="246"/>
      <c r="E782" s="247">
        <v>1</v>
      </c>
      <c r="F782" s="221"/>
      <c r="G782" s="221"/>
      <c r="H782" s="221"/>
      <c r="I782" s="221"/>
      <c r="J782" s="221"/>
      <c r="K782" s="221"/>
      <c r="L782" s="221"/>
      <c r="M782" s="221"/>
      <c r="N782" s="220"/>
      <c r="O782" s="220"/>
      <c r="P782" s="220"/>
      <c r="Q782" s="220"/>
      <c r="R782" s="221"/>
      <c r="S782" s="221"/>
      <c r="T782" s="221"/>
      <c r="U782" s="221"/>
      <c r="V782" s="221"/>
      <c r="W782" s="221"/>
      <c r="X782" s="221"/>
      <c r="Y782" s="221"/>
      <c r="Z782" s="210"/>
      <c r="AA782" s="210"/>
      <c r="AB782" s="210"/>
      <c r="AC782" s="210"/>
      <c r="AD782" s="210"/>
      <c r="AE782" s="210"/>
      <c r="AF782" s="210"/>
      <c r="AG782" s="210" t="s">
        <v>220</v>
      </c>
      <c r="AH782" s="210">
        <v>0</v>
      </c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ht="20.399999999999999" outlineLevel="1" x14ac:dyDescent="0.25">
      <c r="A783" s="231">
        <v>102</v>
      </c>
      <c r="B783" s="232" t="s">
        <v>845</v>
      </c>
      <c r="C783" s="241" t="s">
        <v>846</v>
      </c>
      <c r="D783" s="233" t="s">
        <v>311</v>
      </c>
      <c r="E783" s="234">
        <v>1</v>
      </c>
      <c r="F783" s="235"/>
      <c r="G783" s="236">
        <f>ROUND(E783*F783,2)</f>
        <v>0</v>
      </c>
      <c r="H783" s="235"/>
      <c r="I783" s="236">
        <f>ROUND(E783*H783,2)</f>
        <v>0</v>
      </c>
      <c r="J783" s="235"/>
      <c r="K783" s="236">
        <f>ROUND(E783*J783,2)</f>
        <v>0</v>
      </c>
      <c r="L783" s="236">
        <v>21</v>
      </c>
      <c r="M783" s="236">
        <f>G783*(1+L783/100)</f>
        <v>0</v>
      </c>
      <c r="N783" s="234">
        <v>1.64E-3</v>
      </c>
      <c r="O783" s="234">
        <f>ROUND(E783*N783,2)</f>
        <v>0</v>
      </c>
      <c r="P783" s="234">
        <v>0</v>
      </c>
      <c r="Q783" s="234">
        <f>ROUND(E783*P783,2)</f>
        <v>0</v>
      </c>
      <c r="R783" s="236" t="s">
        <v>829</v>
      </c>
      <c r="S783" s="236" t="s">
        <v>173</v>
      </c>
      <c r="T783" s="237" t="s">
        <v>173</v>
      </c>
      <c r="U783" s="221">
        <v>0.44500000000000001</v>
      </c>
      <c r="V783" s="221">
        <f>ROUND(E783*U783,2)</f>
        <v>0.45</v>
      </c>
      <c r="W783" s="221"/>
      <c r="X783" s="221" t="s">
        <v>215</v>
      </c>
      <c r="Y783" s="221" t="s">
        <v>176</v>
      </c>
      <c r="Z783" s="210"/>
      <c r="AA783" s="210"/>
      <c r="AB783" s="210"/>
      <c r="AC783" s="210"/>
      <c r="AD783" s="210"/>
      <c r="AE783" s="210"/>
      <c r="AF783" s="210"/>
      <c r="AG783" s="210" t="s">
        <v>216</v>
      </c>
      <c r="AH783" s="210"/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2" x14ac:dyDescent="0.25">
      <c r="A784" s="217"/>
      <c r="B784" s="218"/>
      <c r="C784" s="262" t="s">
        <v>842</v>
      </c>
      <c r="D784" s="246"/>
      <c r="E784" s="247">
        <v>1</v>
      </c>
      <c r="F784" s="221"/>
      <c r="G784" s="221"/>
      <c r="H784" s="221"/>
      <c r="I784" s="221"/>
      <c r="J784" s="221"/>
      <c r="K784" s="221"/>
      <c r="L784" s="221"/>
      <c r="M784" s="221"/>
      <c r="N784" s="220"/>
      <c r="O784" s="220"/>
      <c r="P784" s="220"/>
      <c r="Q784" s="220"/>
      <c r="R784" s="221"/>
      <c r="S784" s="221"/>
      <c r="T784" s="221"/>
      <c r="U784" s="221"/>
      <c r="V784" s="221"/>
      <c r="W784" s="221"/>
      <c r="X784" s="221"/>
      <c r="Y784" s="221"/>
      <c r="Z784" s="210"/>
      <c r="AA784" s="210"/>
      <c r="AB784" s="210"/>
      <c r="AC784" s="210"/>
      <c r="AD784" s="210"/>
      <c r="AE784" s="210"/>
      <c r="AF784" s="210"/>
      <c r="AG784" s="210" t="s">
        <v>220</v>
      </c>
      <c r="AH784" s="210">
        <v>0</v>
      </c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ht="20.399999999999999" outlineLevel="1" x14ac:dyDescent="0.25">
      <c r="A785" s="231">
        <v>103</v>
      </c>
      <c r="B785" s="232" t="s">
        <v>847</v>
      </c>
      <c r="C785" s="241" t="s">
        <v>848</v>
      </c>
      <c r="D785" s="233" t="s">
        <v>311</v>
      </c>
      <c r="E785" s="234">
        <v>1</v>
      </c>
      <c r="F785" s="235"/>
      <c r="G785" s="236">
        <f>ROUND(E785*F785,2)</f>
        <v>0</v>
      </c>
      <c r="H785" s="235"/>
      <c r="I785" s="236">
        <f>ROUND(E785*H785,2)</f>
        <v>0</v>
      </c>
      <c r="J785" s="235"/>
      <c r="K785" s="236">
        <f>ROUND(E785*J785,2)</f>
        <v>0</v>
      </c>
      <c r="L785" s="236">
        <v>21</v>
      </c>
      <c r="M785" s="236">
        <f>G785*(1+L785/100)</f>
        <v>0</v>
      </c>
      <c r="N785" s="234">
        <v>8.4999999999999995E-4</v>
      </c>
      <c r="O785" s="234">
        <f>ROUND(E785*N785,2)</f>
        <v>0</v>
      </c>
      <c r="P785" s="234">
        <v>0</v>
      </c>
      <c r="Q785" s="234">
        <f>ROUND(E785*P785,2)</f>
        <v>0</v>
      </c>
      <c r="R785" s="236" t="s">
        <v>829</v>
      </c>
      <c r="S785" s="236" t="s">
        <v>173</v>
      </c>
      <c r="T785" s="237" t="s">
        <v>173</v>
      </c>
      <c r="U785" s="221">
        <v>0.48499999999999999</v>
      </c>
      <c r="V785" s="221">
        <f>ROUND(E785*U785,2)</f>
        <v>0.49</v>
      </c>
      <c r="W785" s="221"/>
      <c r="X785" s="221" t="s">
        <v>215</v>
      </c>
      <c r="Y785" s="221" t="s">
        <v>176</v>
      </c>
      <c r="Z785" s="210"/>
      <c r="AA785" s="210"/>
      <c r="AB785" s="210"/>
      <c r="AC785" s="210"/>
      <c r="AD785" s="210"/>
      <c r="AE785" s="210"/>
      <c r="AF785" s="210"/>
      <c r="AG785" s="210" t="s">
        <v>216</v>
      </c>
      <c r="AH785" s="210"/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2" x14ac:dyDescent="0.25">
      <c r="A786" s="217"/>
      <c r="B786" s="218"/>
      <c r="C786" s="262" t="s">
        <v>830</v>
      </c>
      <c r="D786" s="246"/>
      <c r="E786" s="247">
        <v>1</v>
      </c>
      <c r="F786" s="221"/>
      <c r="G786" s="221"/>
      <c r="H786" s="221"/>
      <c r="I786" s="221"/>
      <c r="J786" s="221"/>
      <c r="K786" s="221"/>
      <c r="L786" s="221"/>
      <c r="M786" s="221"/>
      <c r="N786" s="220"/>
      <c r="O786" s="220"/>
      <c r="P786" s="220"/>
      <c r="Q786" s="220"/>
      <c r="R786" s="221"/>
      <c r="S786" s="221"/>
      <c r="T786" s="221"/>
      <c r="U786" s="221"/>
      <c r="V786" s="221"/>
      <c r="W786" s="221"/>
      <c r="X786" s="221"/>
      <c r="Y786" s="221"/>
      <c r="Z786" s="210"/>
      <c r="AA786" s="210"/>
      <c r="AB786" s="210"/>
      <c r="AC786" s="210"/>
      <c r="AD786" s="210"/>
      <c r="AE786" s="210"/>
      <c r="AF786" s="210"/>
      <c r="AG786" s="210" t="s">
        <v>220</v>
      </c>
      <c r="AH786" s="210">
        <v>0</v>
      </c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ht="20.399999999999999" outlineLevel="1" x14ac:dyDescent="0.25">
      <c r="A787" s="231">
        <v>104</v>
      </c>
      <c r="B787" s="232" t="s">
        <v>849</v>
      </c>
      <c r="C787" s="241" t="s">
        <v>850</v>
      </c>
      <c r="D787" s="233" t="s">
        <v>311</v>
      </c>
      <c r="E787" s="234">
        <v>1</v>
      </c>
      <c r="F787" s="235"/>
      <c r="G787" s="236">
        <f>ROUND(E787*F787,2)</f>
        <v>0</v>
      </c>
      <c r="H787" s="235"/>
      <c r="I787" s="236">
        <f>ROUND(E787*H787,2)</f>
        <v>0</v>
      </c>
      <c r="J787" s="235"/>
      <c r="K787" s="236">
        <f>ROUND(E787*J787,2)</f>
        <v>0</v>
      </c>
      <c r="L787" s="236">
        <v>21</v>
      </c>
      <c r="M787" s="236">
        <f>G787*(1+L787/100)</f>
        <v>0</v>
      </c>
      <c r="N787" s="234">
        <v>1.0200000000000001E-3</v>
      </c>
      <c r="O787" s="234">
        <f>ROUND(E787*N787,2)</f>
        <v>0</v>
      </c>
      <c r="P787" s="234">
        <v>0</v>
      </c>
      <c r="Q787" s="234">
        <f>ROUND(E787*P787,2)</f>
        <v>0</v>
      </c>
      <c r="R787" s="236" t="s">
        <v>829</v>
      </c>
      <c r="S787" s="236" t="s">
        <v>173</v>
      </c>
      <c r="T787" s="237" t="s">
        <v>173</v>
      </c>
      <c r="U787" s="221">
        <v>0.47599999999999998</v>
      </c>
      <c r="V787" s="221">
        <f>ROUND(E787*U787,2)</f>
        <v>0.48</v>
      </c>
      <c r="W787" s="221"/>
      <c r="X787" s="221" t="s">
        <v>215</v>
      </c>
      <c r="Y787" s="221" t="s">
        <v>176</v>
      </c>
      <c r="Z787" s="210"/>
      <c r="AA787" s="210"/>
      <c r="AB787" s="210"/>
      <c r="AC787" s="210"/>
      <c r="AD787" s="210"/>
      <c r="AE787" s="210"/>
      <c r="AF787" s="210"/>
      <c r="AG787" s="210" t="s">
        <v>216</v>
      </c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2" x14ac:dyDescent="0.25">
      <c r="A788" s="217"/>
      <c r="B788" s="218"/>
      <c r="C788" s="262" t="s">
        <v>835</v>
      </c>
      <c r="D788" s="246"/>
      <c r="E788" s="247">
        <v>1</v>
      </c>
      <c r="F788" s="221"/>
      <c r="G788" s="221"/>
      <c r="H788" s="221"/>
      <c r="I788" s="221"/>
      <c r="J788" s="221"/>
      <c r="K788" s="221"/>
      <c r="L788" s="221"/>
      <c r="M788" s="221"/>
      <c r="N788" s="220"/>
      <c r="O788" s="220"/>
      <c r="P788" s="220"/>
      <c r="Q788" s="220"/>
      <c r="R788" s="221"/>
      <c r="S788" s="221"/>
      <c r="T788" s="221"/>
      <c r="U788" s="221"/>
      <c r="V788" s="221"/>
      <c r="W788" s="221"/>
      <c r="X788" s="221"/>
      <c r="Y788" s="221"/>
      <c r="Z788" s="210"/>
      <c r="AA788" s="210"/>
      <c r="AB788" s="210"/>
      <c r="AC788" s="210"/>
      <c r="AD788" s="210"/>
      <c r="AE788" s="210"/>
      <c r="AF788" s="210"/>
      <c r="AG788" s="210" t="s">
        <v>220</v>
      </c>
      <c r="AH788" s="210">
        <v>0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1" x14ac:dyDescent="0.25">
      <c r="A789" s="231">
        <v>105</v>
      </c>
      <c r="B789" s="232" t="s">
        <v>851</v>
      </c>
      <c r="C789" s="241" t="s">
        <v>852</v>
      </c>
      <c r="D789" s="233" t="s">
        <v>311</v>
      </c>
      <c r="E789" s="234">
        <v>2</v>
      </c>
      <c r="F789" s="235"/>
      <c r="G789" s="236">
        <f>ROUND(E789*F789,2)</f>
        <v>0</v>
      </c>
      <c r="H789" s="235"/>
      <c r="I789" s="236">
        <f>ROUND(E789*H789,2)</f>
        <v>0</v>
      </c>
      <c r="J789" s="235"/>
      <c r="K789" s="236">
        <f>ROUND(E789*J789,2)</f>
        <v>0</v>
      </c>
      <c r="L789" s="236">
        <v>21</v>
      </c>
      <c r="M789" s="236">
        <f>G789*(1+L789/100)</f>
        <v>0</v>
      </c>
      <c r="N789" s="234">
        <v>1E-4</v>
      </c>
      <c r="O789" s="234">
        <f>ROUND(E789*N789,2)</f>
        <v>0</v>
      </c>
      <c r="P789" s="234">
        <v>0</v>
      </c>
      <c r="Q789" s="234">
        <f>ROUND(E789*P789,2)</f>
        <v>0</v>
      </c>
      <c r="R789" s="236" t="s">
        <v>829</v>
      </c>
      <c r="S789" s="236" t="s">
        <v>173</v>
      </c>
      <c r="T789" s="237" t="s">
        <v>173</v>
      </c>
      <c r="U789" s="221">
        <v>0.246</v>
      </c>
      <c r="V789" s="221">
        <f>ROUND(E789*U789,2)</f>
        <v>0.49</v>
      </c>
      <c r="W789" s="221"/>
      <c r="X789" s="221" t="s">
        <v>215</v>
      </c>
      <c r="Y789" s="221" t="s">
        <v>176</v>
      </c>
      <c r="Z789" s="210"/>
      <c r="AA789" s="210"/>
      <c r="AB789" s="210"/>
      <c r="AC789" s="210"/>
      <c r="AD789" s="210"/>
      <c r="AE789" s="210"/>
      <c r="AF789" s="210"/>
      <c r="AG789" s="210" t="s">
        <v>216</v>
      </c>
      <c r="AH789" s="210"/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2" x14ac:dyDescent="0.25">
      <c r="A790" s="217"/>
      <c r="B790" s="218"/>
      <c r="C790" s="262" t="s">
        <v>830</v>
      </c>
      <c r="D790" s="246"/>
      <c r="E790" s="247">
        <v>1</v>
      </c>
      <c r="F790" s="221"/>
      <c r="G790" s="221"/>
      <c r="H790" s="221"/>
      <c r="I790" s="221"/>
      <c r="J790" s="221"/>
      <c r="K790" s="221"/>
      <c r="L790" s="221"/>
      <c r="M790" s="221"/>
      <c r="N790" s="220"/>
      <c r="O790" s="220"/>
      <c r="P790" s="220"/>
      <c r="Q790" s="220"/>
      <c r="R790" s="221"/>
      <c r="S790" s="221"/>
      <c r="T790" s="221"/>
      <c r="U790" s="221"/>
      <c r="V790" s="221"/>
      <c r="W790" s="221"/>
      <c r="X790" s="221"/>
      <c r="Y790" s="221"/>
      <c r="Z790" s="210"/>
      <c r="AA790" s="210"/>
      <c r="AB790" s="210"/>
      <c r="AC790" s="210"/>
      <c r="AD790" s="210"/>
      <c r="AE790" s="210"/>
      <c r="AF790" s="210"/>
      <c r="AG790" s="210" t="s">
        <v>220</v>
      </c>
      <c r="AH790" s="210">
        <v>0</v>
      </c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3" x14ac:dyDescent="0.25">
      <c r="A791" s="217"/>
      <c r="B791" s="218"/>
      <c r="C791" s="262" t="s">
        <v>835</v>
      </c>
      <c r="D791" s="246"/>
      <c r="E791" s="247">
        <v>1</v>
      </c>
      <c r="F791" s="221"/>
      <c r="G791" s="221"/>
      <c r="H791" s="221"/>
      <c r="I791" s="221"/>
      <c r="J791" s="221"/>
      <c r="K791" s="221"/>
      <c r="L791" s="221"/>
      <c r="M791" s="221"/>
      <c r="N791" s="220"/>
      <c r="O791" s="220"/>
      <c r="P791" s="220"/>
      <c r="Q791" s="220"/>
      <c r="R791" s="221"/>
      <c r="S791" s="221"/>
      <c r="T791" s="221"/>
      <c r="U791" s="221"/>
      <c r="V791" s="221"/>
      <c r="W791" s="221"/>
      <c r="X791" s="221"/>
      <c r="Y791" s="221"/>
      <c r="Z791" s="210"/>
      <c r="AA791" s="210"/>
      <c r="AB791" s="210"/>
      <c r="AC791" s="210"/>
      <c r="AD791" s="210"/>
      <c r="AE791" s="210"/>
      <c r="AF791" s="210"/>
      <c r="AG791" s="210" t="s">
        <v>220</v>
      </c>
      <c r="AH791" s="210">
        <v>0</v>
      </c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outlineLevel="1" x14ac:dyDescent="0.25">
      <c r="A792" s="231">
        <v>106</v>
      </c>
      <c r="B792" s="232" t="s">
        <v>853</v>
      </c>
      <c r="C792" s="241" t="s">
        <v>854</v>
      </c>
      <c r="D792" s="233" t="s">
        <v>311</v>
      </c>
      <c r="E792" s="234">
        <v>1</v>
      </c>
      <c r="F792" s="235"/>
      <c r="G792" s="236">
        <f>ROUND(E792*F792,2)</f>
        <v>0</v>
      </c>
      <c r="H792" s="235"/>
      <c r="I792" s="236">
        <f>ROUND(E792*H792,2)</f>
        <v>0</v>
      </c>
      <c r="J792" s="235"/>
      <c r="K792" s="236">
        <f>ROUND(E792*J792,2)</f>
        <v>0</v>
      </c>
      <c r="L792" s="236">
        <v>21</v>
      </c>
      <c r="M792" s="236">
        <f>G792*(1+L792/100)</f>
        <v>0</v>
      </c>
      <c r="N792" s="234">
        <v>1.2999999999999999E-4</v>
      </c>
      <c r="O792" s="234">
        <f>ROUND(E792*N792,2)</f>
        <v>0</v>
      </c>
      <c r="P792" s="234">
        <v>0</v>
      </c>
      <c r="Q792" s="234">
        <f>ROUND(E792*P792,2)</f>
        <v>0</v>
      </c>
      <c r="R792" s="236" t="s">
        <v>829</v>
      </c>
      <c r="S792" s="236" t="s">
        <v>173</v>
      </c>
      <c r="T792" s="237" t="s">
        <v>173</v>
      </c>
      <c r="U792" s="221">
        <v>0.246</v>
      </c>
      <c r="V792" s="221">
        <f>ROUND(E792*U792,2)</f>
        <v>0.25</v>
      </c>
      <c r="W792" s="221"/>
      <c r="X792" s="221" t="s">
        <v>215</v>
      </c>
      <c r="Y792" s="221" t="s">
        <v>176</v>
      </c>
      <c r="Z792" s="210"/>
      <c r="AA792" s="210"/>
      <c r="AB792" s="210"/>
      <c r="AC792" s="210"/>
      <c r="AD792" s="210"/>
      <c r="AE792" s="210"/>
      <c r="AF792" s="210"/>
      <c r="AG792" s="210" t="s">
        <v>216</v>
      </c>
      <c r="AH792" s="210"/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</row>
    <row r="793" spans="1:60" outlineLevel="2" x14ac:dyDescent="0.25">
      <c r="A793" s="217"/>
      <c r="B793" s="218"/>
      <c r="C793" s="262" t="s">
        <v>842</v>
      </c>
      <c r="D793" s="246"/>
      <c r="E793" s="247">
        <v>1</v>
      </c>
      <c r="F793" s="221"/>
      <c r="G793" s="221"/>
      <c r="H793" s="221"/>
      <c r="I793" s="221"/>
      <c r="J793" s="221"/>
      <c r="K793" s="221"/>
      <c r="L793" s="221"/>
      <c r="M793" s="221"/>
      <c r="N793" s="220"/>
      <c r="O793" s="220"/>
      <c r="P793" s="220"/>
      <c r="Q793" s="220"/>
      <c r="R793" s="221"/>
      <c r="S793" s="221"/>
      <c r="T793" s="221"/>
      <c r="U793" s="221"/>
      <c r="V793" s="221"/>
      <c r="W793" s="221"/>
      <c r="X793" s="221"/>
      <c r="Y793" s="221"/>
      <c r="Z793" s="210"/>
      <c r="AA793" s="210"/>
      <c r="AB793" s="210"/>
      <c r="AC793" s="210"/>
      <c r="AD793" s="210"/>
      <c r="AE793" s="210"/>
      <c r="AF793" s="210"/>
      <c r="AG793" s="210" t="s">
        <v>220</v>
      </c>
      <c r="AH793" s="210">
        <v>0</v>
      </c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ht="20.399999999999999" outlineLevel="1" x14ac:dyDescent="0.25">
      <c r="A794" s="231">
        <v>107</v>
      </c>
      <c r="B794" s="232" t="s">
        <v>855</v>
      </c>
      <c r="C794" s="241" t="s">
        <v>856</v>
      </c>
      <c r="D794" s="233" t="s">
        <v>311</v>
      </c>
      <c r="E794" s="234">
        <v>1</v>
      </c>
      <c r="F794" s="235"/>
      <c r="G794" s="236">
        <f>ROUND(E794*F794,2)</f>
        <v>0</v>
      </c>
      <c r="H794" s="235"/>
      <c r="I794" s="236">
        <f>ROUND(E794*H794,2)</f>
        <v>0</v>
      </c>
      <c r="J794" s="235"/>
      <c r="K794" s="236">
        <f>ROUND(E794*J794,2)</f>
        <v>0</v>
      </c>
      <c r="L794" s="236">
        <v>21</v>
      </c>
      <c r="M794" s="236">
        <f>G794*(1+L794/100)</f>
        <v>0</v>
      </c>
      <c r="N794" s="234">
        <v>6.4999999999999997E-3</v>
      </c>
      <c r="O794" s="234">
        <f>ROUND(E794*N794,2)</f>
        <v>0.01</v>
      </c>
      <c r="P794" s="234">
        <v>0</v>
      </c>
      <c r="Q794" s="234">
        <f>ROUND(E794*P794,2)</f>
        <v>0</v>
      </c>
      <c r="R794" s="236" t="s">
        <v>297</v>
      </c>
      <c r="S794" s="236" t="s">
        <v>173</v>
      </c>
      <c r="T794" s="237" t="s">
        <v>173</v>
      </c>
      <c r="U794" s="221">
        <v>0</v>
      </c>
      <c r="V794" s="221">
        <f>ROUND(E794*U794,2)</f>
        <v>0</v>
      </c>
      <c r="W794" s="221"/>
      <c r="X794" s="221" t="s">
        <v>298</v>
      </c>
      <c r="Y794" s="221" t="s">
        <v>176</v>
      </c>
      <c r="Z794" s="210"/>
      <c r="AA794" s="210"/>
      <c r="AB794" s="210"/>
      <c r="AC794" s="210"/>
      <c r="AD794" s="210"/>
      <c r="AE794" s="210"/>
      <c r="AF794" s="210"/>
      <c r="AG794" s="210" t="s">
        <v>299</v>
      </c>
      <c r="AH794" s="210"/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outlineLevel="2" x14ac:dyDescent="0.25">
      <c r="A795" s="217"/>
      <c r="B795" s="218"/>
      <c r="C795" s="262" t="s">
        <v>857</v>
      </c>
      <c r="D795" s="246"/>
      <c r="E795" s="247"/>
      <c r="F795" s="221"/>
      <c r="G795" s="221"/>
      <c r="H795" s="221"/>
      <c r="I795" s="221"/>
      <c r="J795" s="221"/>
      <c r="K795" s="221"/>
      <c r="L795" s="221"/>
      <c r="M795" s="221"/>
      <c r="N795" s="220"/>
      <c r="O795" s="220"/>
      <c r="P795" s="220"/>
      <c r="Q795" s="220"/>
      <c r="R795" s="221"/>
      <c r="S795" s="221"/>
      <c r="T795" s="221"/>
      <c r="U795" s="221"/>
      <c r="V795" s="221"/>
      <c r="W795" s="221"/>
      <c r="X795" s="221"/>
      <c r="Y795" s="221"/>
      <c r="Z795" s="210"/>
      <c r="AA795" s="210"/>
      <c r="AB795" s="210"/>
      <c r="AC795" s="210"/>
      <c r="AD795" s="210"/>
      <c r="AE795" s="210"/>
      <c r="AF795" s="210"/>
      <c r="AG795" s="210" t="s">
        <v>220</v>
      </c>
      <c r="AH795" s="210">
        <v>0</v>
      </c>
      <c r="AI795" s="210"/>
      <c r="AJ795" s="210"/>
      <c r="AK795" s="210"/>
      <c r="AL795" s="210"/>
      <c r="AM795" s="210"/>
      <c r="AN795" s="210"/>
      <c r="AO795" s="210"/>
      <c r="AP795" s="210"/>
      <c r="AQ795" s="210"/>
      <c r="AR795" s="210"/>
      <c r="AS795" s="210"/>
      <c r="AT795" s="210"/>
      <c r="AU795" s="210"/>
      <c r="AV795" s="210"/>
      <c r="AW795" s="210"/>
      <c r="AX795" s="210"/>
      <c r="AY795" s="210"/>
      <c r="AZ795" s="210"/>
      <c r="BA795" s="210"/>
      <c r="BB795" s="210"/>
      <c r="BC795" s="210"/>
      <c r="BD795" s="210"/>
      <c r="BE795" s="210"/>
      <c r="BF795" s="210"/>
      <c r="BG795" s="210"/>
      <c r="BH795" s="210"/>
    </row>
    <row r="796" spans="1:60" outlineLevel="3" x14ac:dyDescent="0.25">
      <c r="A796" s="217"/>
      <c r="B796" s="218"/>
      <c r="C796" s="262" t="s">
        <v>842</v>
      </c>
      <c r="D796" s="246"/>
      <c r="E796" s="247">
        <v>1</v>
      </c>
      <c r="F796" s="221"/>
      <c r="G796" s="221"/>
      <c r="H796" s="221"/>
      <c r="I796" s="221"/>
      <c r="J796" s="221"/>
      <c r="K796" s="221"/>
      <c r="L796" s="221"/>
      <c r="M796" s="221"/>
      <c r="N796" s="220"/>
      <c r="O796" s="220"/>
      <c r="P796" s="220"/>
      <c r="Q796" s="220"/>
      <c r="R796" s="221"/>
      <c r="S796" s="221"/>
      <c r="T796" s="221"/>
      <c r="U796" s="221"/>
      <c r="V796" s="221"/>
      <c r="W796" s="221"/>
      <c r="X796" s="221"/>
      <c r="Y796" s="221"/>
      <c r="Z796" s="210"/>
      <c r="AA796" s="210"/>
      <c r="AB796" s="210"/>
      <c r="AC796" s="210"/>
      <c r="AD796" s="210"/>
      <c r="AE796" s="210"/>
      <c r="AF796" s="210"/>
      <c r="AG796" s="210" t="s">
        <v>220</v>
      </c>
      <c r="AH796" s="210">
        <v>0</v>
      </c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ht="20.399999999999999" outlineLevel="1" x14ac:dyDescent="0.25">
      <c r="A797" s="231">
        <v>108</v>
      </c>
      <c r="B797" s="232" t="s">
        <v>858</v>
      </c>
      <c r="C797" s="241" t="s">
        <v>859</v>
      </c>
      <c r="D797" s="233" t="s">
        <v>311</v>
      </c>
      <c r="E797" s="234">
        <v>1</v>
      </c>
      <c r="F797" s="235"/>
      <c r="G797" s="236">
        <f>ROUND(E797*F797,2)</f>
        <v>0</v>
      </c>
      <c r="H797" s="235"/>
      <c r="I797" s="236">
        <f>ROUND(E797*H797,2)</f>
        <v>0</v>
      </c>
      <c r="J797" s="235"/>
      <c r="K797" s="236">
        <f>ROUND(E797*J797,2)</f>
        <v>0</v>
      </c>
      <c r="L797" s="236">
        <v>21</v>
      </c>
      <c r="M797" s="236">
        <f>G797*(1+L797/100)</f>
        <v>0</v>
      </c>
      <c r="N797" s="234">
        <v>1.55E-2</v>
      </c>
      <c r="O797" s="234">
        <f>ROUND(E797*N797,2)</f>
        <v>0.02</v>
      </c>
      <c r="P797" s="234">
        <v>0</v>
      </c>
      <c r="Q797" s="234">
        <f>ROUND(E797*P797,2)</f>
        <v>0</v>
      </c>
      <c r="R797" s="236" t="s">
        <v>297</v>
      </c>
      <c r="S797" s="236" t="s">
        <v>173</v>
      </c>
      <c r="T797" s="237" t="s">
        <v>173</v>
      </c>
      <c r="U797" s="221">
        <v>0</v>
      </c>
      <c r="V797" s="221">
        <f>ROUND(E797*U797,2)</f>
        <v>0</v>
      </c>
      <c r="W797" s="221"/>
      <c r="X797" s="221" t="s">
        <v>298</v>
      </c>
      <c r="Y797" s="221" t="s">
        <v>176</v>
      </c>
      <c r="Z797" s="210"/>
      <c r="AA797" s="210"/>
      <c r="AB797" s="210"/>
      <c r="AC797" s="210"/>
      <c r="AD797" s="210"/>
      <c r="AE797" s="210"/>
      <c r="AF797" s="210"/>
      <c r="AG797" s="210" t="s">
        <v>299</v>
      </c>
      <c r="AH797" s="210"/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outlineLevel="2" x14ac:dyDescent="0.25">
      <c r="A798" s="217"/>
      <c r="B798" s="218"/>
      <c r="C798" s="262" t="s">
        <v>835</v>
      </c>
      <c r="D798" s="246"/>
      <c r="E798" s="247">
        <v>1</v>
      </c>
      <c r="F798" s="221"/>
      <c r="G798" s="221"/>
      <c r="H798" s="221"/>
      <c r="I798" s="221"/>
      <c r="J798" s="221"/>
      <c r="K798" s="221"/>
      <c r="L798" s="221"/>
      <c r="M798" s="221"/>
      <c r="N798" s="220"/>
      <c r="O798" s="220"/>
      <c r="P798" s="220"/>
      <c r="Q798" s="220"/>
      <c r="R798" s="221"/>
      <c r="S798" s="221"/>
      <c r="T798" s="221"/>
      <c r="U798" s="221"/>
      <c r="V798" s="221"/>
      <c r="W798" s="221"/>
      <c r="X798" s="221"/>
      <c r="Y798" s="221"/>
      <c r="Z798" s="210"/>
      <c r="AA798" s="210"/>
      <c r="AB798" s="210"/>
      <c r="AC798" s="210"/>
      <c r="AD798" s="210"/>
      <c r="AE798" s="210"/>
      <c r="AF798" s="210"/>
      <c r="AG798" s="210" t="s">
        <v>220</v>
      </c>
      <c r="AH798" s="210">
        <v>0</v>
      </c>
      <c r="AI798" s="210"/>
      <c r="AJ798" s="210"/>
      <c r="AK798" s="210"/>
      <c r="AL798" s="210"/>
      <c r="AM798" s="210"/>
      <c r="AN798" s="210"/>
      <c r="AO798" s="210"/>
      <c r="AP798" s="210"/>
      <c r="AQ798" s="210"/>
      <c r="AR798" s="210"/>
      <c r="AS798" s="210"/>
      <c r="AT798" s="210"/>
      <c r="AU798" s="210"/>
      <c r="AV798" s="210"/>
      <c r="AW798" s="210"/>
      <c r="AX798" s="210"/>
      <c r="AY798" s="210"/>
      <c r="AZ798" s="210"/>
      <c r="BA798" s="210"/>
      <c r="BB798" s="210"/>
      <c r="BC798" s="210"/>
      <c r="BD798" s="210"/>
      <c r="BE798" s="210"/>
      <c r="BF798" s="210"/>
      <c r="BG798" s="210"/>
      <c r="BH798" s="210"/>
    </row>
    <row r="799" spans="1:60" outlineLevel="1" x14ac:dyDescent="0.25">
      <c r="A799" s="231">
        <v>109</v>
      </c>
      <c r="B799" s="232" t="s">
        <v>860</v>
      </c>
      <c r="C799" s="241" t="s">
        <v>861</v>
      </c>
      <c r="D799" s="233" t="s">
        <v>311</v>
      </c>
      <c r="E799" s="234">
        <v>1</v>
      </c>
      <c r="F799" s="235"/>
      <c r="G799" s="236">
        <f>ROUND(E799*F799,2)</f>
        <v>0</v>
      </c>
      <c r="H799" s="235"/>
      <c r="I799" s="236">
        <f>ROUND(E799*H799,2)</f>
        <v>0</v>
      </c>
      <c r="J799" s="235"/>
      <c r="K799" s="236">
        <f>ROUND(E799*J799,2)</f>
        <v>0</v>
      </c>
      <c r="L799" s="236">
        <v>21</v>
      </c>
      <c r="M799" s="236">
        <f>G799*(1+L799/100)</f>
        <v>0</v>
      </c>
      <c r="N799" s="234">
        <v>6.0000000000000001E-3</v>
      </c>
      <c r="O799" s="234">
        <f>ROUND(E799*N799,2)</f>
        <v>0.01</v>
      </c>
      <c r="P799" s="234">
        <v>0</v>
      </c>
      <c r="Q799" s="234">
        <f>ROUND(E799*P799,2)</f>
        <v>0</v>
      </c>
      <c r="R799" s="236"/>
      <c r="S799" s="236" t="s">
        <v>533</v>
      </c>
      <c r="T799" s="237" t="s">
        <v>174</v>
      </c>
      <c r="U799" s="221">
        <v>0</v>
      </c>
      <c r="V799" s="221">
        <f>ROUND(E799*U799,2)</f>
        <v>0</v>
      </c>
      <c r="W799" s="221"/>
      <c r="X799" s="221" t="s">
        <v>298</v>
      </c>
      <c r="Y799" s="221" t="s">
        <v>176</v>
      </c>
      <c r="Z799" s="210"/>
      <c r="AA799" s="210"/>
      <c r="AB799" s="210"/>
      <c r="AC799" s="210"/>
      <c r="AD799" s="210"/>
      <c r="AE799" s="210"/>
      <c r="AF799" s="210"/>
      <c r="AG799" s="210" t="s">
        <v>299</v>
      </c>
      <c r="AH799" s="210"/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2" x14ac:dyDescent="0.25">
      <c r="A800" s="217"/>
      <c r="B800" s="218"/>
      <c r="C800" s="262" t="s">
        <v>830</v>
      </c>
      <c r="D800" s="246"/>
      <c r="E800" s="247">
        <v>1</v>
      </c>
      <c r="F800" s="221"/>
      <c r="G800" s="221"/>
      <c r="H800" s="221"/>
      <c r="I800" s="221"/>
      <c r="J800" s="221"/>
      <c r="K800" s="221"/>
      <c r="L800" s="221"/>
      <c r="M800" s="221"/>
      <c r="N800" s="220"/>
      <c r="O800" s="220"/>
      <c r="P800" s="220"/>
      <c r="Q800" s="220"/>
      <c r="R800" s="221"/>
      <c r="S800" s="221"/>
      <c r="T800" s="221"/>
      <c r="U800" s="221"/>
      <c r="V800" s="221"/>
      <c r="W800" s="221"/>
      <c r="X800" s="221"/>
      <c r="Y800" s="221"/>
      <c r="Z800" s="210"/>
      <c r="AA800" s="210"/>
      <c r="AB800" s="210"/>
      <c r="AC800" s="210"/>
      <c r="AD800" s="210"/>
      <c r="AE800" s="210"/>
      <c r="AF800" s="210"/>
      <c r="AG800" s="210" t="s">
        <v>220</v>
      </c>
      <c r="AH800" s="210">
        <v>0</v>
      </c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1" x14ac:dyDescent="0.25">
      <c r="A801" s="217">
        <v>110</v>
      </c>
      <c r="B801" s="218" t="s">
        <v>862</v>
      </c>
      <c r="C801" s="265" t="s">
        <v>863</v>
      </c>
      <c r="D801" s="219" t="s">
        <v>0</v>
      </c>
      <c r="E801" s="252"/>
      <c r="F801" s="222"/>
      <c r="G801" s="221">
        <f>ROUND(E801*F801,2)</f>
        <v>0</v>
      </c>
      <c r="H801" s="222"/>
      <c r="I801" s="221">
        <f>ROUND(E801*H801,2)</f>
        <v>0</v>
      </c>
      <c r="J801" s="222"/>
      <c r="K801" s="221">
        <f>ROUND(E801*J801,2)</f>
        <v>0</v>
      </c>
      <c r="L801" s="221">
        <v>21</v>
      </c>
      <c r="M801" s="221">
        <f>G801*(1+L801/100)</f>
        <v>0</v>
      </c>
      <c r="N801" s="220">
        <v>0</v>
      </c>
      <c r="O801" s="220">
        <f>ROUND(E801*N801,2)</f>
        <v>0</v>
      </c>
      <c r="P801" s="220">
        <v>0</v>
      </c>
      <c r="Q801" s="220">
        <f>ROUND(E801*P801,2)</f>
        <v>0</v>
      </c>
      <c r="R801" s="221" t="s">
        <v>829</v>
      </c>
      <c r="S801" s="221" t="s">
        <v>173</v>
      </c>
      <c r="T801" s="221" t="s">
        <v>173</v>
      </c>
      <c r="U801" s="221">
        <v>0</v>
      </c>
      <c r="V801" s="221">
        <f>ROUND(E801*U801,2)</f>
        <v>0</v>
      </c>
      <c r="W801" s="221"/>
      <c r="X801" s="221" t="s">
        <v>717</v>
      </c>
      <c r="Y801" s="221" t="s">
        <v>176</v>
      </c>
      <c r="Z801" s="210"/>
      <c r="AA801" s="210"/>
      <c r="AB801" s="210"/>
      <c r="AC801" s="210"/>
      <c r="AD801" s="210"/>
      <c r="AE801" s="210"/>
      <c r="AF801" s="210"/>
      <c r="AG801" s="210" t="s">
        <v>718</v>
      </c>
      <c r="AH801" s="210"/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2" x14ac:dyDescent="0.25">
      <c r="A802" s="217"/>
      <c r="B802" s="218"/>
      <c r="C802" s="266" t="s">
        <v>864</v>
      </c>
      <c r="D802" s="253"/>
      <c r="E802" s="253"/>
      <c r="F802" s="253"/>
      <c r="G802" s="253"/>
      <c r="H802" s="221"/>
      <c r="I802" s="221"/>
      <c r="J802" s="221"/>
      <c r="K802" s="221"/>
      <c r="L802" s="221"/>
      <c r="M802" s="221"/>
      <c r="N802" s="220"/>
      <c r="O802" s="220"/>
      <c r="P802" s="220"/>
      <c r="Q802" s="220"/>
      <c r="R802" s="221"/>
      <c r="S802" s="221"/>
      <c r="T802" s="221"/>
      <c r="U802" s="221"/>
      <c r="V802" s="221"/>
      <c r="W802" s="221"/>
      <c r="X802" s="221"/>
      <c r="Y802" s="221"/>
      <c r="Z802" s="210"/>
      <c r="AA802" s="210"/>
      <c r="AB802" s="210"/>
      <c r="AC802" s="210"/>
      <c r="AD802" s="210"/>
      <c r="AE802" s="210"/>
      <c r="AF802" s="210"/>
      <c r="AG802" s="210" t="s">
        <v>218</v>
      </c>
      <c r="AH802" s="210"/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x14ac:dyDescent="0.25">
      <c r="A803" s="224" t="s">
        <v>168</v>
      </c>
      <c r="B803" s="225" t="s">
        <v>108</v>
      </c>
      <c r="C803" s="240" t="s">
        <v>109</v>
      </c>
      <c r="D803" s="226"/>
      <c r="E803" s="227"/>
      <c r="F803" s="228"/>
      <c r="G803" s="228">
        <f>SUMIF(AG804:AG809,"&lt;&gt;NOR",G804:G809)</f>
        <v>0</v>
      </c>
      <c r="H803" s="228"/>
      <c r="I803" s="228">
        <f>SUM(I804:I809)</f>
        <v>0</v>
      </c>
      <c r="J803" s="228"/>
      <c r="K803" s="228">
        <f>SUM(K804:K809)</f>
        <v>0</v>
      </c>
      <c r="L803" s="228"/>
      <c r="M803" s="228">
        <f>SUM(M804:M809)</f>
        <v>0</v>
      </c>
      <c r="N803" s="227"/>
      <c r="O803" s="227">
        <f>SUM(O804:O809)</f>
        <v>0.01</v>
      </c>
      <c r="P803" s="227"/>
      <c r="Q803" s="227">
        <f>SUM(Q804:Q809)</f>
        <v>0</v>
      </c>
      <c r="R803" s="228"/>
      <c r="S803" s="228"/>
      <c r="T803" s="229"/>
      <c r="U803" s="223"/>
      <c r="V803" s="223">
        <f>SUM(V804:V809)</f>
        <v>1.77</v>
      </c>
      <c r="W803" s="223"/>
      <c r="X803" s="223"/>
      <c r="Y803" s="223"/>
      <c r="AG803" t="s">
        <v>169</v>
      </c>
    </row>
    <row r="804" spans="1:60" ht="40.799999999999997" outlineLevel="1" x14ac:dyDescent="0.25">
      <c r="A804" s="231">
        <v>111</v>
      </c>
      <c r="B804" s="232" t="s">
        <v>865</v>
      </c>
      <c r="C804" s="241" t="s">
        <v>866</v>
      </c>
      <c r="D804" s="233" t="s">
        <v>807</v>
      </c>
      <c r="E804" s="234">
        <v>1</v>
      </c>
      <c r="F804" s="235"/>
      <c r="G804" s="236">
        <f>ROUND(E804*F804,2)</f>
        <v>0</v>
      </c>
      <c r="H804" s="235"/>
      <c r="I804" s="236">
        <f>ROUND(E804*H804,2)</f>
        <v>0</v>
      </c>
      <c r="J804" s="235"/>
      <c r="K804" s="236">
        <f>ROUND(E804*J804,2)</f>
        <v>0</v>
      </c>
      <c r="L804" s="236">
        <v>21</v>
      </c>
      <c r="M804" s="236">
        <f>G804*(1+L804/100)</f>
        <v>0</v>
      </c>
      <c r="N804" s="234">
        <v>8.9999999999999993E-3</v>
      </c>
      <c r="O804" s="234">
        <f>ROUND(E804*N804,2)</f>
        <v>0.01</v>
      </c>
      <c r="P804" s="234">
        <v>0</v>
      </c>
      <c r="Q804" s="234">
        <f>ROUND(E804*P804,2)</f>
        <v>0</v>
      </c>
      <c r="R804" s="236" t="s">
        <v>829</v>
      </c>
      <c r="S804" s="236" t="s">
        <v>173</v>
      </c>
      <c r="T804" s="237" t="s">
        <v>173</v>
      </c>
      <c r="U804" s="221">
        <v>1.77</v>
      </c>
      <c r="V804" s="221">
        <f>ROUND(E804*U804,2)</f>
        <v>1.77</v>
      </c>
      <c r="W804" s="221"/>
      <c r="X804" s="221" t="s">
        <v>215</v>
      </c>
      <c r="Y804" s="221" t="s">
        <v>176</v>
      </c>
      <c r="Z804" s="210"/>
      <c r="AA804" s="210"/>
      <c r="AB804" s="210"/>
      <c r="AC804" s="210"/>
      <c r="AD804" s="210"/>
      <c r="AE804" s="210"/>
      <c r="AF804" s="210"/>
      <c r="AG804" s="210" t="s">
        <v>216</v>
      </c>
      <c r="AH804" s="210"/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2" x14ac:dyDescent="0.25">
      <c r="A805" s="217"/>
      <c r="B805" s="218"/>
      <c r="C805" s="261" t="s">
        <v>867</v>
      </c>
      <c r="D805" s="250"/>
      <c r="E805" s="250"/>
      <c r="F805" s="250"/>
      <c r="G805" s="250"/>
      <c r="H805" s="221"/>
      <c r="I805" s="221"/>
      <c r="J805" s="221"/>
      <c r="K805" s="221"/>
      <c r="L805" s="221"/>
      <c r="M805" s="221"/>
      <c r="N805" s="220"/>
      <c r="O805" s="220"/>
      <c r="P805" s="220"/>
      <c r="Q805" s="220"/>
      <c r="R805" s="221"/>
      <c r="S805" s="221"/>
      <c r="T805" s="221"/>
      <c r="U805" s="221"/>
      <c r="V805" s="221"/>
      <c r="W805" s="221"/>
      <c r="X805" s="221"/>
      <c r="Y805" s="221"/>
      <c r="Z805" s="210"/>
      <c r="AA805" s="210"/>
      <c r="AB805" s="210"/>
      <c r="AC805" s="210"/>
      <c r="AD805" s="210"/>
      <c r="AE805" s="210"/>
      <c r="AF805" s="210"/>
      <c r="AG805" s="210" t="s">
        <v>218</v>
      </c>
      <c r="AH805" s="210"/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2" x14ac:dyDescent="0.25">
      <c r="A806" s="217"/>
      <c r="B806" s="218"/>
      <c r="C806" s="264" t="s">
        <v>868</v>
      </c>
      <c r="D806" s="251"/>
      <c r="E806" s="251"/>
      <c r="F806" s="251"/>
      <c r="G806" s="251"/>
      <c r="H806" s="221"/>
      <c r="I806" s="221"/>
      <c r="J806" s="221"/>
      <c r="K806" s="221"/>
      <c r="L806" s="221"/>
      <c r="M806" s="221"/>
      <c r="N806" s="220"/>
      <c r="O806" s="220"/>
      <c r="P806" s="220"/>
      <c r="Q806" s="220"/>
      <c r="R806" s="221"/>
      <c r="S806" s="221"/>
      <c r="T806" s="221"/>
      <c r="U806" s="221"/>
      <c r="V806" s="221"/>
      <c r="W806" s="221"/>
      <c r="X806" s="221"/>
      <c r="Y806" s="221"/>
      <c r="Z806" s="210"/>
      <c r="AA806" s="210"/>
      <c r="AB806" s="210"/>
      <c r="AC806" s="210"/>
      <c r="AD806" s="210"/>
      <c r="AE806" s="210"/>
      <c r="AF806" s="210"/>
      <c r="AG806" s="210" t="s">
        <v>179</v>
      </c>
      <c r="AH806" s="210"/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2" x14ac:dyDescent="0.25">
      <c r="A807" s="217"/>
      <c r="B807" s="218"/>
      <c r="C807" s="262" t="s">
        <v>830</v>
      </c>
      <c r="D807" s="246"/>
      <c r="E807" s="247">
        <v>1</v>
      </c>
      <c r="F807" s="221"/>
      <c r="G807" s="221"/>
      <c r="H807" s="221"/>
      <c r="I807" s="221"/>
      <c r="J807" s="221"/>
      <c r="K807" s="221"/>
      <c r="L807" s="221"/>
      <c r="M807" s="221"/>
      <c r="N807" s="220"/>
      <c r="O807" s="220"/>
      <c r="P807" s="220"/>
      <c r="Q807" s="220"/>
      <c r="R807" s="221"/>
      <c r="S807" s="221"/>
      <c r="T807" s="221"/>
      <c r="U807" s="221"/>
      <c r="V807" s="221"/>
      <c r="W807" s="221"/>
      <c r="X807" s="221"/>
      <c r="Y807" s="221"/>
      <c r="Z807" s="210"/>
      <c r="AA807" s="210"/>
      <c r="AB807" s="210"/>
      <c r="AC807" s="210"/>
      <c r="AD807" s="210"/>
      <c r="AE807" s="210"/>
      <c r="AF807" s="210"/>
      <c r="AG807" s="210" t="s">
        <v>220</v>
      </c>
      <c r="AH807" s="210">
        <v>0</v>
      </c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outlineLevel="1" x14ac:dyDescent="0.25">
      <c r="A808" s="217">
        <v>112</v>
      </c>
      <c r="B808" s="218" t="s">
        <v>869</v>
      </c>
      <c r="C808" s="265" t="s">
        <v>870</v>
      </c>
      <c r="D808" s="219" t="s">
        <v>0</v>
      </c>
      <c r="E808" s="252"/>
      <c r="F808" s="222"/>
      <c r="G808" s="221">
        <f>ROUND(E808*F808,2)</f>
        <v>0</v>
      </c>
      <c r="H808" s="222"/>
      <c r="I808" s="221">
        <f>ROUND(E808*H808,2)</f>
        <v>0</v>
      </c>
      <c r="J808" s="222"/>
      <c r="K808" s="221">
        <f>ROUND(E808*J808,2)</f>
        <v>0</v>
      </c>
      <c r="L808" s="221">
        <v>21</v>
      </c>
      <c r="M808" s="221">
        <f>G808*(1+L808/100)</f>
        <v>0</v>
      </c>
      <c r="N808" s="220">
        <v>0</v>
      </c>
      <c r="O808" s="220">
        <f>ROUND(E808*N808,2)</f>
        <v>0</v>
      </c>
      <c r="P808" s="220">
        <v>0</v>
      </c>
      <c r="Q808" s="220">
        <f>ROUND(E808*P808,2)</f>
        <v>0</v>
      </c>
      <c r="R808" s="221" t="s">
        <v>829</v>
      </c>
      <c r="S808" s="221" t="s">
        <v>173</v>
      </c>
      <c r="T808" s="221" t="s">
        <v>173</v>
      </c>
      <c r="U808" s="221">
        <v>0</v>
      </c>
      <c r="V808" s="221">
        <f>ROUND(E808*U808,2)</f>
        <v>0</v>
      </c>
      <c r="W808" s="221"/>
      <c r="X808" s="221" t="s">
        <v>717</v>
      </c>
      <c r="Y808" s="221" t="s">
        <v>176</v>
      </c>
      <c r="Z808" s="210"/>
      <c r="AA808" s="210"/>
      <c r="AB808" s="210"/>
      <c r="AC808" s="210"/>
      <c r="AD808" s="210"/>
      <c r="AE808" s="210"/>
      <c r="AF808" s="210"/>
      <c r="AG808" s="210" t="s">
        <v>718</v>
      </c>
      <c r="AH808" s="210"/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2" x14ac:dyDescent="0.25">
      <c r="A809" s="217"/>
      <c r="B809" s="218"/>
      <c r="C809" s="266" t="s">
        <v>864</v>
      </c>
      <c r="D809" s="253"/>
      <c r="E809" s="253"/>
      <c r="F809" s="253"/>
      <c r="G809" s="253"/>
      <c r="H809" s="221"/>
      <c r="I809" s="221"/>
      <c r="J809" s="221"/>
      <c r="K809" s="221"/>
      <c r="L809" s="221"/>
      <c r="M809" s="221"/>
      <c r="N809" s="220"/>
      <c r="O809" s="220"/>
      <c r="P809" s="220"/>
      <c r="Q809" s="220"/>
      <c r="R809" s="221"/>
      <c r="S809" s="221"/>
      <c r="T809" s="221"/>
      <c r="U809" s="221"/>
      <c r="V809" s="221"/>
      <c r="W809" s="221"/>
      <c r="X809" s="221"/>
      <c r="Y809" s="221"/>
      <c r="Z809" s="210"/>
      <c r="AA809" s="210"/>
      <c r="AB809" s="210"/>
      <c r="AC809" s="210"/>
      <c r="AD809" s="210"/>
      <c r="AE809" s="210"/>
      <c r="AF809" s="210"/>
      <c r="AG809" s="210" t="s">
        <v>218</v>
      </c>
      <c r="AH809" s="210"/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x14ac:dyDescent="0.25">
      <c r="A810" s="224" t="s">
        <v>168</v>
      </c>
      <c r="B810" s="225" t="s">
        <v>110</v>
      </c>
      <c r="C810" s="240" t="s">
        <v>111</v>
      </c>
      <c r="D810" s="226"/>
      <c r="E810" s="227"/>
      <c r="F810" s="228"/>
      <c r="G810" s="228">
        <f>SUMIF(AG811:AG812,"&lt;&gt;NOR",G811:G812)</f>
        <v>0</v>
      </c>
      <c r="H810" s="228"/>
      <c r="I810" s="228">
        <f>SUM(I811:I812)</f>
        <v>0</v>
      </c>
      <c r="J810" s="228"/>
      <c r="K810" s="228">
        <f>SUM(K811:K812)</f>
        <v>0</v>
      </c>
      <c r="L810" s="228"/>
      <c r="M810" s="228">
        <f>SUM(M811:M812)</f>
        <v>0</v>
      </c>
      <c r="N810" s="227"/>
      <c r="O810" s="227">
        <f>SUM(O811:O812)</f>
        <v>0</v>
      </c>
      <c r="P810" s="227"/>
      <c r="Q810" s="227">
        <f>SUM(Q811:Q812)</f>
        <v>0</v>
      </c>
      <c r="R810" s="228"/>
      <c r="S810" s="228"/>
      <c r="T810" s="229"/>
      <c r="U810" s="223"/>
      <c r="V810" s="223">
        <f>SUM(V811:V812)</f>
        <v>0</v>
      </c>
      <c r="W810" s="223"/>
      <c r="X810" s="223"/>
      <c r="Y810" s="223"/>
      <c r="AG810" t="s">
        <v>169</v>
      </c>
    </row>
    <row r="811" spans="1:60" ht="20.399999999999999" outlineLevel="1" x14ac:dyDescent="0.25">
      <c r="A811" s="231">
        <v>113</v>
      </c>
      <c r="B811" s="232" t="s">
        <v>871</v>
      </c>
      <c r="C811" s="241" t="s">
        <v>872</v>
      </c>
      <c r="D811" s="233" t="s">
        <v>873</v>
      </c>
      <c r="E811" s="234">
        <v>1</v>
      </c>
      <c r="F811" s="235"/>
      <c r="G811" s="236">
        <f>ROUND(E811*F811,2)</f>
        <v>0</v>
      </c>
      <c r="H811" s="235"/>
      <c r="I811" s="236">
        <f>ROUND(E811*H811,2)</f>
        <v>0</v>
      </c>
      <c r="J811" s="235"/>
      <c r="K811" s="236">
        <f>ROUND(E811*J811,2)</f>
        <v>0</v>
      </c>
      <c r="L811" s="236">
        <v>21</v>
      </c>
      <c r="M811" s="236">
        <f>G811*(1+L811/100)</f>
        <v>0</v>
      </c>
      <c r="N811" s="234">
        <v>0</v>
      </c>
      <c r="O811" s="234">
        <f>ROUND(E811*N811,2)</f>
        <v>0</v>
      </c>
      <c r="P811" s="234">
        <v>0</v>
      </c>
      <c r="Q811" s="234">
        <f>ROUND(E811*P811,2)</f>
        <v>0</v>
      </c>
      <c r="R811" s="236"/>
      <c r="S811" s="236" t="s">
        <v>533</v>
      </c>
      <c r="T811" s="237" t="s">
        <v>174</v>
      </c>
      <c r="U811" s="221">
        <v>0</v>
      </c>
      <c r="V811" s="221">
        <f>ROUND(E811*U811,2)</f>
        <v>0</v>
      </c>
      <c r="W811" s="221"/>
      <c r="X811" s="221" t="s">
        <v>215</v>
      </c>
      <c r="Y811" s="221" t="s">
        <v>176</v>
      </c>
      <c r="Z811" s="210"/>
      <c r="AA811" s="210"/>
      <c r="AB811" s="210"/>
      <c r="AC811" s="210"/>
      <c r="AD811" s="210"/>
      <c r="AE811" s="210"/>
      <c r="AF811" s="210"/>
      <c r="AG811" s="210" t="s">
        <v>216</v>
      </c>
      <c r="AH811" s="210"/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2" x14ac:dyDescent="0.25">
      <c r="A812" s="217"/>
      <c r="B812" s="218"/>
      <c r="C812" s="262" t="s">
        <v>874</v>
      </c>
      <c r="D812" s="246"/>
      <c r="E812" s="247">
        <v>1</v>
      </c>
      <c r="F812" s="221"/>
      <c r="G812" s="221"/>
      <c r="H812" s="221"/>
      <c r="I812" s="221"/>
      <c r="J812" s="221"/>
      <c r="K812" s="221"/>
      <c r="L812" s="221"/>
      <c r="M812" s="221"/>
      <c r="N812" s="220"/>
      <c r="O812" s="220"/>
      <c r="P812" s="220"/>
      <c r="Q812" s="220"/>
      <c r="R812" s="221"/>
      <c r="S812" s="221"/>
      <c r="T812" s="221"/>
      <c r="U812" s="221"/>
      <c r="V812" s="221"/>
      <c r="W812" s="221"/>
      <c r="X812" s="221"/>
      <c r="Y812" s="221"/>
      <c r="Z812" s="210"/>
      <c r="AA812" s="210"/>
      <c r="AB812" s="210"/>
      <c r="AC812" s="210"/>
      <c r="AD812" s="210"/>
      <c r="AE812" s="210"/>
      <c r="AF812" s="210"/>
      <c r="AG812" s="210" t="s">
        <v>220</v>
      </c>
      <c r="AH812" s="210">
        <v>0</v>
      </c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x14ac:dyDescent="0.25">
      <c r="A813" s="224" t="s">
        <v>168</v>
      </c>
      <c r="B813" s="225" t="s">
        <v>112</v>
      </c>
      <c r="C813" s="240" t="s">
        <v>113</v>
      </c>
      <c r="D813" s="226"/>
      <c r="E813" s="227"/>
      <c r="F813" s="228"/>
      <c r="G813" s="228">
        <f>SUMIF(AG814:AG834,"&lt;&gt;NOR",G814:G834)</f>
        <v>0</v>
      </c>
      <c r="H813" s="228"/>
      <c r="I813" s="228">
        <f>SUM(I814:I834)</f>
        <v>0</v>
      </c>
      <c r="J813" s="228"/>
      <c r="K813" s="228">
        <f>SUM(K814:K834)</f>
        <v>0</v>
      </c>
      <c r="L813" s="228"/>
      <c r="M813" s="228">
        <f>SUM(M814:M834)</f>
        <v>0</v>
      </c>
      <c r="N813" s="227"/>
      <c r="O813" s="227">
        <f>SUM(O814:O834)</f>
        <v>0</v>
      </c>
      <c r="P813" s="227"/>
      <c r="Q813" s="227">
        <f>SUM(Q814:Q834)</f>
        <v>7.0000000000000007E-2</v>
      </c>
      <c r="R813" s="228"/>
      <c r="S813" s="228"/>
      <c r="T813" s="229"/>
      <c r="U813" s="223"/>
      <c r="V813" s="223">
        <f>SUM(V814:V834)</f>
        <v>22.310000000000002</v>
      </c>
      <c r="W813" s="223"/>
      <c r="X813" s="223"/>
      <c r="Y813" s="223"/>
      <c r="AG813" t="s">
        <v>169</v>
      </c>
    </row>
    <row r="814" spans="1:60" outlineLevel="1" x14ac:dyDescent="0.25">
      <c r="A814" s="231">
        <v>114</v>
      </c>
      <c r="B814" s="232" t="s">
        <v>875</v>
      </c>
      <c r="C814" s="241" t="s">
        <v>876</v>
      </c>
      <c r="D814" s="233" t="s">
        <v>311</v>
      </c>
      <c r="E814" s="234">
        <v>1</v>
      </c>
      <c r="F814" s="235"/>
      <c r="G814" s="236">
        <f>ROUND(E814*F814,2)</f>
        <v>0</v>
      </c>
      <c r="H814" s="235"/>
      <c r="I814" s="236">
        <f>ROUND(E814*H814,2)</f>
        <v>0</v>
      </c>
      <c r="J814" s="235"/>
      <c r="K814" s="236">
        <f>ROUND(E814*J814,2)</f>
        <v>0</v>
      </c>
      <c r="L814" s="236">
        <v>21</v>
      </c>
      <c r="M814" s="236">
        <f>G814*(1+L814/100)</f>
        <v>0</v>
      </c>
      <c r="N814" s="234">
        <v>5.0000000000000002E-5</v>
      </c>
      <c r="O814" s="234">
        <f>ROUND(E814*N814,2)</f>
        <v>0</v>
      </c>
      <c r="P814" s="234">
        <v>2.3259999999999999E-2</v>
      </c>
      <c r="Q814" s="234">
        <f>ROUND(E814*P814,2)</f>
        <v>0.02</v>
      </c>
      <c r="R814" s="236" t="s">
        <v>877</v>
      </c>
      <c r="S814" s="236" t="s">
        <v>173</v>
      </c>
      <c r="T814" s="237" t="s">
        <v>173</v>
      </c>
      <c r="U814" s="221">
        <v>0.27800000000000002</v>
      </c>
      <c r="V814" s="221">
        <f>ROUND(E814*U814,2)</f>
        <v>0.28000000000000003</v>
      </c>
      <c r="W814" s="221"/>
      <c r="X814" s="221" t="s">
        <v>215</v>
      </c>
      <c r="Y814" s="221" t="s">
        <v>176</v>
      </c>
      <c r="Z814" s="210"/>
      <c r="AA814" s="210"/>
      <c r="AB814" s="210"/>
      <c r="AC814" s="210"/>
      <c r="AD814" s="210"/>
      <c r="AE814" s="210"/>
      <c r="AF814" s="210"/>
      <c r="AG814" s="210" t="s">
        <v>216</v>
      </c>
      <c r="AH814" s="210"/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2" x14ac:dyDescent="0.25">
      <c r="A815" s="217"/>
      <c r="B815" s="218"/>
      <c r="C815" s="262" t="s">
        <v>835</v>
      </c>
      <c r="D815" s="246"/>
      <c r="E815" s="247">
        <v>1</v>
      </c>
      <c r="F815" s="221"/>
      <c r="G815" s="221"/>
      <c r="H815" s="221"/>
      <c r="I815" s="221"/>
      <c r="J815" s="221"/>
      <c r="K815" s="221"/>
      <c r="L815" s="221"/>
      <c r="M815" s="221"/>
      <c r="N815" s="220"/>
      <c r="O815" s="220"/>
      <c r="P815" s="220"/>
      <c r="Q815" s="220"/>
      <c r="R815" s="221"/>
      <c r="S815" s="221"/>
      <c r="T815" s="221"/>
      <c r="U815" s="221"/>
      <c r="V815" s="221"/>
      <c r="W815" s="221"/>
      <c r="X815" s="221"/>
      <c r="Y815" s="221"/>
      <c r="Z815" s="210"/>
      <c r="AA815" s="210"/>
      <c r="AB815" s="210"/>
      <c r="AC815" s="210"/>
      <c r="AD815" s="210"/>
      <c r="AE815" s="210"/>
      <c r="AF815" s="210"/>
      <c r="AG815" s="210" t="s">
        <v>220</v>
      </c>
      <c r="AH815" s="210">
        <v>0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1" x14ac:dyDescent="0.25">
      <c r="A816" s="231">
        <v>115</v>
      </c>
      <c r="B816" s="232" t="s">
        <v>878</v>
      </c>
      <c r="C816" s="241" t="s">
        <v>879</v>
      </c>
      <c r="D816" s="233" t="s">
        <v>311</v>
      </c>
      <c r="E816" s="234">
        <v>2</v>
      </c>
      <c r="F816" s="235"/>
      <c r="G816" s="236">
        <f>ROUND(E816*F816,2)</f>
        <v>0</v>
      </c>
      <c r="H816" s="235"/>
      <c r="I816" s="236">
        <f>ROUND(E816*H816,2)</f>
        <v>0</v>
      </c>
      <c r="J816" s="235"/>
      <c r="K816" s="236">
        <f>ROUND(E816*J816,2)</f>
        <v>0</v>
      </c>
      <c r="L816" s="236">
        <v>21</v>
      </c>
      <c r="M816" s="236">
        <f>G816*(1+L816/100)</f>
        <v>0</v>
      </c>
      <c r="N816" s="234">
        <v>8.0000000000000007E-5</v>
      </c>
      <c r="O816" s="234">
        <f>ROUND(E816*N816,2)</f>
        <v>0</v>
      </c>
      <c r="P816" s="234">
        <v>2.4930000000000001E-2</v>
      </c>
      <c r="Q816" s="234">
        <f>ROUND(E816*P816,2)</f>
        <v>0.05</v>
      </c>
      <c r="R816" s="236" t="s">
        <v>877</v>
      </c>
      <c r="S816" s="236" t="s">
        <v>173</v>
      </c>
      <c r="T816" s="237" t="s">
        <v>173</v>
      </c>
      <c r="U816" s="221">
        <v>0.26800000000000002</v>
      </c>
      <c r="V816" s="221">
        <f>ROUND(E816*U816,2)</f>
        <v>0.54</v>
      </c>
      <c r="W816" s="221"/>
      <c r="X816" s="221" t="s">
        <v>215</v>
      </c>
      <c r="Y816" s="221" t="s">
        <v>176</v>
      </c>
      <c r="Z816" s="210"/>
      <c r="AA816" s="210"/>
      <c r="AB816" s="210"/>
      <c r="AC816" s="210"/>
      <c r="AD816" s="210"/>
      <c r="AE816" s="210"/>
      <c r="AF816" s="210"/>
      <c r="AG816" s="210" t="s">
        <v>216</v>
      </c>
      <c r="AH816" s="210"/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outlineLevel="2" x14ac:dyDescent="0.25">
      <c r="A817" s="217"/>
      <c r="B817" s="218"/>
      <c r="C817" s="262" t="s">
        <v>880</v>
      </c>
      <c r="D817" s="246"/>
      <c r="E817" s="247">
        <v>1</v>
      </c>
      <c r="F817" s="221"/>
      <c r="G817" s="221"/>
      <c r="H817" s="221"/>
      <c r="I817" s="221"/>
      <c r="J817" s="221"/>
      <c r="K817" s="221"/>
      <c r="L817" s="221"/>
      <c r="M817" s="221"/>
      <c r="N817" s="220"/>
      <c r="O817" s="220"/>
      <c r="P817" s="220"/>
      <c r="Q817" s="220"/>
      <c r="R817" s="221"/>
      <c r="S817" s="221"/>
      <c r="T817" s="221"/>
      <c r="U817" s="221"/>
      <c r="V817" s="221"/>
      <c r="W817" s="221"/>
      <c r="X817" s="221"/>
      <c r="Y817" s="221"/>
      <c r="Z817" s="210"/>
      <c r="AA817" s="210"/>
      <c r="AB817" s="210"/>
      <c r="AC817" s="210"/>
      <c r="AD817" s="210"/>
      <c r="AE817" s="210"/>
      <c r="AF817" s="210"/>
      <c r="AG817" s="210" t="s">
        <v>220</v>
      </c>
      <c r="AH817" s="210">
        <v>0</v>
      </c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3" x14ac:dyDescent="0.25">
      <c r="A818" s="217"/>
      <c r="B818" s="218"/>
      <c r="C818" s="262" t="s">
        <v>881</v>
      </c>
      <c r="D818" s="246"/>
      <c r="E818" s="247">
        <v>1</v>
      </c>
      <c r="F818" s="221"/>
      <c r="G818" s="221"/>
      <c r="H818" s="221"/>
      <c r="I818" s="221"/>
      <c r="J818" s="221"/>
      <c r="K818" s="221"/>
      <c r="L818" s="221"/>
      <c r="M818" s="221"/>
      <c r="N818" s="220"/>
      <c r="O818" s="220"/>
      <c r="P818" s="220"/>
      <c r="Q818" s="220"/>
      <c r="R818" s="221"/>
      <c r="S818" s="221"/>
      <c r="T818" s="221"/>
      <c r="U818" s="221"/>
      <c r="V818" s="221"/>
      <c r="W818" s="221"/>
      <c r="X818" s="221"/>
      <c r="Y818" s="221"/>
      <c r="Z818" s="210"/>
      <c r="AA818" s="210"/>
      <c r="AB818" s="210"/>
      <c r="AC818" s="210"/>
      <c r="AD818" s="210"/>
      <c r="AE818" s="210"/>
      <c r="AF818" s="210"/>
      <c r="AG818" s="210" t="s">
        <v>220</v>
      </c>
      <c r="AH818" s="210">
        <v>0</v>
      </c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10"/>
      <c r="BB818" s="210"/>
      <c r="BC818" s="210"/>
      <c r="BD818" s="210"/>
      <c r="BE818" s="210"/>
      <c r="BF818" s="210"/>
      <c r="BG818" s="210"/>
      <c r="BH818" s="210"/>
    </row>
    <row r="819" spans="1:60" outlineLevel="1" x14ac:dyDescent="0.25">
      <c r="A819" s="231">
        <v>116</v>
      </c>
      <c r="B819" s="232" t="s">
        <v>882</v>
      </c>
      <c r="C819" s="241" t="s">
        <v>883</v>
      </c>
      <c r="D819" s="233" t="s">
        <v>311</v>
      </c>
      <c r="E819" s="234">
        <v>3</v>
      </c>
      <c r="F819" s="235"/>
      <c r="G819" s="236">
        <f>ROUND(E819*F819,2)</f>
        <v>0</v>
      </c>
      <c r="H819" s="235"/>
      <c r="I819" s="236">
        <f>ROUND(E819*H819,2)</f>
        <v>0</v>
      </c>
      <c r="J819" s="235"/>
      <c r="K819" s="236">
        <f>ROUND(E819*J819,2)</f>
        <v>0</v>
      </c>
      <c r="L819" s="236">
        <v>21</v>
      </c>
      <c r="M819" s="236">
        <f>G819*(1+L819/100)</f>
        <v>0</v>
      </c>
      <c r="N819" s="234">
        <v>0</v>
      </c>
      <c r="O819" s="234">
        <f>ROUND(E819*N819,2)</f>
        <v>0</v>
      </c>
      <c r="P819" s="234">
        <v>0</v>
      </c>
      <c r="Q819" s="234">
        <f>ROUND(E819*P819,2)</f>
        <v>0</v>
      </c>
      <c r="R819" s="236" t="s">
        <v>877</v>
      </c>
      <c r="S819" s="236" t="s">
        <v>173</v>
      </c>
      <c r="T819" s="237" t="s">
        <v>173</v>
      </c>
      <c r="U819" s="221">
        <v>0.1</v>
      </c>
      <c r="V819" s="221">
        <f>ROUND(E819*U819,2)</f>
        <v>0.3</v>
      </c>
      <c r="W819" s="221"/>
      <c r="X819" s="221" t="s">
        <v>215</v>
      </c>
      <c r="Y819" s="221" t="s">
        <v>176</v>
      </c>
      <c r="Z819" s="210"/>
      <c r="AA819" s="210"/>
      <c r="AB819" s="210"/>
      <c r="AC819" s="210"/>
      <c r="AD819" s="210"/>
      <c r="AE819" s="210"/>
      <c r="AF819" s="210"/>
      <c r="AG819" s="210" t="s">
        <v>216</v>
      </c>
      <c r="AH819" s="210"/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10"/>
      <c r="BB819" s="210"/>
      <c r="BC819" s="210"/>
      <c r="BD819" s="210"/>
      <c r="BE819" s="210"/>
      <c r="BF819" s="210"/>
      <c r="BG819" s="210"/>
      <c r="BH819" s="210"/>
    </row>
    <row r="820" spans="1:60" outlineLevel="2" x14ac:dyDescent="0.25">
      <c r="A820" s="217"/>
      <c r="B820" s="218"/>
      <c r="C820" s="262" t="s">
        <v>884</v>
      </c>
      <c r="D820" s="246"/>
      <c r="E820" s="247">
        <v>1</v>
      </c>
      <c r="F820" s="221"/>
      <c r="G820" s="221"/>
      <c r="H820" s="221"/>
      <c r="I820" s="221"/>
      <c r="J820" s="221"/>
      <c r="K820" s="221"/>
      <c r="L820" s="221"/>
      <c r="M820" s="221"/>
      <c r="N820" s="220"/>
      <c r="O820" s="220"/>
      <c r="P820" s="220"/>
      <c r="Q820" s="220"/>
      <c r="R820" s="221"/>
      <c r="S820" s="221"/>
      <c r="T820" s="221"/>
      <c r="U820" s="221"/>
      <c r="V820" s="221"/>
      <c r="W820" s="221"/>
      <c r="X820" s="221"/>
      <c r="Y820" s="221"/>
      <c r="Z820" s="210"/>
      <c r="AA820" s="210"/>
      <c r="AB820" s="210"/>
      <c r="AC820" s="210"/>
      <c r="AD820" s="210"/>
      <c r="AE820" s="210"/>
      <c r="AF820" s="210"/>
      <c r="AG820" s="210" t="s">
        <v>220</v>
      </c>
      <c r="AH820" s="210">
        <v>5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3" x14ac:dyDescent="0.25">
      <c r="A821" s="217"/>
      <c r="B821" s="218"/>
      <c r="C821" s="262" t="s">
        <v>885</v>
      </c>
      <c r="D821" s="246"/>
      <c r="E821" s="247">
        <v>2</v>
      </c>
      <c r="F821" s="221"/>
      <c r="G821" s="221"/>
      <c r="H821" s="221"/>
      <c r="I821" s="221"/>
      <c r="J821" s="221"/>
      <c r="K821" s="221"/>
      <c r="L821" s="221"/>
      <c r="M821" s="221"/>
      <c r="N821" s="220"/>
      <c r="O821" s="220"/>
      <c r="P821" s="220"/>
      <c r="Q821" s="220"/>
      <c r="R821" s="221"/>
      <c r="S821" s="221"/>
      <c r="T821" s="221"/>
      <c r="U821" s="221"/>
      <c r="V821" s="221"/>
      <c r="W821" s="221"/>
      <c r="X821" s="221"/>
      <c r="Y821" s="221"/>
      <c r="Z821" s="210"/>
      <c r="AA821" s="210"/>
      <c r="AB821" s="210"/>
      <c r="AC821" s="210"/>
      <c r="AD821" s="210"/>
      <c r="AE821" s="210"/>
      <c r="AF821" s="210"/>
      <c r="AG821" s="210" t="s">
        <v>220</v>
      </c>
      <c r="AH821" s="210">
        <v>5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ht="20.399999999999999" outlineLevel="1" x14ac:dyDescent="0.25">
      <c r="A822" s="231">
        <v>117</v>
      </c>
      <c r="B822" s="232" t="s">
        <v>886</v>
      </c>
      <c r="C822" s="241" t="s">
        <v>887</v>
      </c>
      <c r="D822" s="233" t="s">
        <v>252</v>
      </c>
      <c r="E822" s="234">
        <v>3.5510000000000002</v>
      </c>
      <c r="F822" s="235"/>
      <c r="G822" s="236">
        <f>ROUND(E822*F822,2)</f>
        <v>0</v>
      </c>
      <c r="H822" s="235"/>
      <c r="I822" s="236">
        <f>ROUND(E822*H822,2)</f>
        <v>0</v>
      </c>
      <c r="J822" s="235"/>
      <c r="K822" s="236">
        <f>ROUND(E822*J822,2)</f>
        <v>0</v>
      </c>
      <c r="L822" s="236">
        <v>21</v>
      </c>
      <c r="M822" s="236">
        <f>G822*(1+L822/100)</f>
        <v>0</v>
      </c>
      <c r="N822" s="234">
        <v>0</v>
      </c>
      <c r="O822" s="234">
        <f>ROUND(E822*N822,2)</f>
        <v>0</v>
      </c>
      <c r="P822" s="234">
        <v>0</v>
      </c>
      <c r="Q822" s="234">
        <f>ROUND(E822*P822,2)</f>
        <v>0</v>
      </c>
      <c r="R822" s="236" t="s">
        <v>877</v>
      </c>
      <c r="S822" s="236" t="s">
        <v>173</v>
      </c>
      <c r="T822" s="237" t="s">
        <v>173</v>
      </c>
      <c r="U822" s="221">
        <v>3.1E-2</v>
      </c>
      <c r="V822" s="221">
        <f>ROUND(E822*U822,2)</f>
        <v>0.11</v>
      </c>
      <c r="W822" s="221"/>
      <c r="X822" s="221" t="s">
        <v>215</v>
      </c>
      <c r="Y822" s="221" t="s">
        <v>176</v>
      </c>
      <c r="Z822" s="210"/>
      <c r="AA822" s="210"/>
      <c r="AB822" s="210"/>
      <c r="AC822" s="210"/>
      <c r="AD822" s="210"/>
      <c r="AE822" s="210"/>
      <c r="AF822" s="210"/>
      <c r="AG822" s="210" t="s">
        <v>216</v>
      </c>
      <c r="AH822" s="210"/>
      <c r="AI822" s="210"/>
      <c r="AJ822" s="210"/>
      <c r="AK822" s="210"/>
      <c r="AL822" s="210"/>
      <c r="AM822" s="210"/>
      <c r="AN822" s="210"/>
      <c r="AO822" s="210"/>
      <c r="AP822" s="210"/>
      <c r="AQ822" s="210"/>
      <c r="AR822" s="210"/>
      <c r="AS822" s="210"/>
      <c r="AT822" s="210"/>
      <c r="AU822" s="210"/>
      <c r="AV822" s="210"/>
      <c r="AW822" s="210"/>
      <c r="AX822" s="210"/>
      <c r="AY822" s="210"/>
      <c r="AZ822" s="210"/>
      <c r="BA822" s="210"/>
      <c r="BB822" s="210"/>
      <c r="BC822" s="210"/>
      <c r="BD822" s="210"/>
      <c r="BE822" s="210"/>
      <c r="BF822" s="210"/>
      <c r="BG822" s="210"/>
      <c r="BH822" s="210"/>
    </row>
    <row r="823" spans="1:60" outlineLevel="2" x14ac:dyDescent="0.25">
      <c r="A823" s="217"/>
      <c r="B823" s="218"/>
      <c r="C823" s="262" t="s">
        <v>888</v>
      </c>
      <c r="D823" s="246"/>
      <c r="E823" s="247">
        <v>0.79200000000000004</v>
      </c>
      <c r="F823" s="221"/>
      <c r="G823" s="221"/>
      <c r="H823" s="221"/>
      <c r="I823" s="221"/>
      <c r="J823" s="221"/>
      <c r="K823" s="221"/>
      <c r="L823" s="221"/>
      <c r="M823" s="221"/>
      <c r="N823" s="220"/>
      <c r="O823" s="220"/>
      <c r="P823" s="220"/>
      <c r="Q823" s="220"/>
      <c r="R823" s="221"/>
      <c r="S823" s="221"/>
      <c r="T823" s="221"/>
      <c r="U823" s="221"/>
      <c r="V823" s="221"/>
      <c r="W823" s="221"/>
      <c r="X823" s="221"/>
      <c r="Y823" s="221"/>
      <c r="Z823" s="210"/>
      <c r="AA823" s="210"/>
      <c r="AB823" s="210"/>
      <c r="AC823" s="210"/>
      <c r="AD823" s="210"/>
      <c r="AE823" s="210"/>
      <c r="AF823" s="210"/>
      <c r="AG823" s="210" t="s">
        <v>220</v>
      </c>
      <c r="AH823" s="210">
        <v>0</v>
      </c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outlineLevel="3" x14ac:dyDescent="0.25">
      <c r="A824" s="217"/>
      <c r="B824" s="218"/>
      <c r="C824" s="262" t="s">
        <v>889</v>
      </c>
      <c r="D824" s="246"/>
      <c r="E824" s="247">
        <v>1.8</v>
      </c>
      <c r="F824" s="221"/>
      <c r="G824" s="221"/>
      <c r="H824" s="221"/>
      <c r="I824" s="221"/>
      <c r="J824" s="221"/>
      <c r="K824" s="221"/>
      <c r="L824" s="221"/>
      <c r="M824" s="221"/>
      <c r="N824" s="220"/>
      <c r="O824" s="220"/>
      <c r="P824" s="220"/>
      <c r="Q824" s="220"/>
      <c r="R824" s="221"/>
      <c r="S824" s="221"/>
      <c r="T824" s="221"/>
      <c r="U824" s="221"/>
      <c r="V824" s="221"/>
      <c r="W824" s="221"/>
      <c r="X824" s="221"/>
      <c r="Y824" s="221"/>
      <c r="Z824" s="210"/>
      <c r="AA824" s="210"/>
      <c r="AB824" s="210"/>
      <c r="AC824" s="210"/>
      <c r="AD824" s="210"/>
      <c r="AE824" s="210"/>
      <c r="AF824" s="210"/>
      <c r="AG824" s="210" t="s">
        <v>220</v>
      </c>
      <c r="AH824" s="210">
        <v>0</v>
      </c>
      <c r="AI824" s="210"/>
      <c r="AJ824" s="210"/>
      <c r="AK824" s="210"/>
      <c r="AL824" s="210"/>
      <c r="AM824" s="210"/>
      <c r="AN824" s="210"/>
      <c r="AO824" s="210"/>
      <c r="AP824" s="210"/>
      <c r="AQ824" s="210"/>
      <c r="AR824" s="210"/>
      <c r="AS824" s="210"/>
      <c r="AT824" s="210"/>
      <c r="AU824" s="210"/>
      <c r="AV824" s="210"/>
      <c r="AW824" s="210"/>
      <c r="AX824" s="210"/>
      <c r="AY824" s="210"/>
      <c r="AZ824" s="210"/>
      <c r="BA824" s="210"/>
      <c r="BB824" s="210"/>
      <c r="BC824" s="210"/>
      <c r="BD824" s="210"/>
      <c r="BE824" s="210"/>
      <c r="BF824" s="210"/>
      <c r="BG824" s="210"/>
      <c r="BH824" s="210"/>
    </row>
    <row r="825" spans="1:60" outlineLevel="3" x14ac:dyDescent="0.25">
      <c r="A825" s="217"/>
      <c r="B825" s="218"/>
      <c r="C825" s="262" t="s">
        <v>890</v>
      </c>
      <c r="D825" s="246"/>
      <c r="E825" s="247">
        <v>0.95899999999999996</v>
      </c>
      <c r="F825" s="221"/>
      <c r="G825" s="221"/>
      <c r="H825" s="221"/>
      <c r="I825" s="221"/>
      <c r="J825" s="221"/>
      <c r="K825" s="221"/>
      <c r="L825" s="221"/>
      <c r="M825" s="221"/>
      <c r="N825" s="220"/>
      <c r="O825" s="220"/>
      <c r="P825" s="220"/>
      <c r="Q825" s="220"/>
      <c r="R825" s="221"/>
      <c r="S825" s="221"/>
      <c r="T825" s="221"/>
      <c r="U825" s="221"/>
      <c r="V825" s="221"/>
      <c r="W825" s="221"/>
      <c r="X825" s="221"/>
      <c r="Y825" s="221"/>
      <c r="Z825" s="210"/>
      <c r="AA825" s="210"/>
      <c r="AB825" s="210"/>
      <c r="AC825" s="210"/>
      <c r="AD825" s="210"/>
      <c r="AE825" s="210"/>
      <c r="AF825" s="210"/>
      <c r="AG825" s="210" t="s">
        <v>220</v>
      </c>
      <c r="AH825" s="210">
        <v>0</v>
      </c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ht="20.399999999999999" outlineLevel="1" x14ac:dyDescent="0.25">
      <c r="A826" s="231">
        <v>118</v>
      </c>
      <c r="B826" s="232" t="s">
        <v>891</v>
      </c>
      <c r="C826" s="241" t="s">
        <v>892</v>
      </c>
      <c r="D826" s="233" t="s">
        <v>311</v>
      </c>
      <c r="E826" s="234">
        <v>2</v>
      </c>
      <c r="F826" s="235"/>
      <c r="G826" s="236">
        <f>ROUND(E826*F826,2)</f>
        <v>0</v>
      </c>
      <c r="H826" s="235"/>
      <c r="I826" s="236">
        <f>ROUND(E826*H826,2)</f>
        <v>0</v>
      </c>
      <c r="J826" s="235"/>
      <c r="K826" s="236">
        <f>ROUND(E826*J826,2)</f>
        <v>0</v>
      </c>
      <c r="L826" s="236">
        <v>21</v>
      </c>
      <c r="M826" s="236">
        <f>G826*(1+L826/100)</f>
        <v>0</v>
      </c>
      <c r="N826" s="234">
        <v>1.2999999999999999E-4</v>
      </c>
      <c r="O826" s="234">
        <f>ROUND(E826*N826,2)</f>
        <v>0</v>
      </c>
      <c r="P826" s="234">
        <v>0</v>
      </c>
      <c r="Q826" s="234">
        <f>ROUND(E826*P826,2)</f>
        <v>0</v>
      </c>
      <c r="R826" s="236" t="s">
        <v>877</v>
      </c>
      <c r="S826" s="236" t="s">
        <v>173</v>
      </c>
      <c r="T826" s="237" t="s">
        <v>173</v>
      </c>
      <c r="U826" s="221">
        <v>0.26800000000000002</v>
      </c>
      <c r="V826" s="221">
        <f>ROUND(E826*U826,2)</f>
        <v>0.54</v>
      </c>
      <c r="W826" s="221"/>
      <c r="X826" s="221" t="s">
        <v>215</v>
      </c>
      <c r="Y826" s="221" t="s">
        <v>176</v>
      </c>
      <c r="Z826" s="210"/>
      <c r="AA826" s="210"/>
      <c r="AB826" s="210"/>
      <c r="AC826" s="210"/>
      <c r="AD826" s="210"/>
      <c r="AE826" s="210"/>
      <c r="AF826" s="210"/>
      <c r="AG826" s="210" t="s">
        <v>216</v>
      </c>
      <c r="AH826" s="210"/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2" x14ac:dyDescent="0.25">
      <c r="A827" s="217"/>
      <c r="B827" s="218"/>
      <c r="C827" s="262" t="s">
        <v>885</v>
      </c>
      <c r="D827" s="246"/>
      <c r="E827" s="247">
        <v>2</v>
      </c>
      <c r="F827" s="221"/>
      <c r="G827" s="221"/>
      <c r="H827" s="221"/>
      <c r="I827" s="221"/>
      <c r="J827" s="221"/>
      <c r="K827" s="221"/>
      <c r="L827" s="221"/>
      <c r="M827" s="221"/>
      <c r="N827" s="220"/>
      <c r="O827" s="220"/>
      <c r="P827" s="220"/>
      <c r="Q827" s="220"/>
      <c r="R827" s="221"/>
      <c r="S827" s="221"/>
      <c r="T827" s="221"/>
      <c r="U827" s="221"/>
      <c r="V827" s="221"/>
      <c r="W827" s="221"/>
      <c r="X827" s="221"/>
      <c r="Y827" s="221"/>
      <c r="Z827" s="210"/>
      <c r="AA827" s="210"/>
      <c r="AB827" s="210"/>
      <c r="AC827" s="210"/>
      <c r="AD827" s="210"/>
      <c r="AE827" s="210"/>
      <c r="AF827" s="210"/>
      <c r="AG827" s="210" t="s">
        <v>220</v>
      </c>
      <c r="AH827" s="210">
        <v>5</v>
      </c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ht="20.399999999999999" outlineLevel="1" x14ac:dyDescent="0.25">
      <c r="A828" s="231">
        <v>119</v>
      </c>
      <c r="B828" s="232" t="s">
        <v>893</v>
      </c>
      <c r="C828" s="241" t="s">
        <v>894</v>
      </c>
      <c r="D828" s="233" t="s">
        <v>311</v>
      </c>
      <c r="E828" s="234">
        <v>1</v>
      </c>
      <c r="F828" s="235"/>
      <c r="G828" s="236">
        <f>ROUND(E828*F828,2)</f>
        <v>0</v>
      </c>
      <c r="H828" s="235"/>
      <c r="I828" s="236">
        <f>ROUND(E828*H828,2)</f>
        <v>0</v>
      </c>
      <c r="J828" s="235"/>
      <c r="K828" s="236">
        <f>ROUND(E828*J828,2)</f>
        <v>0</v>
      </c>
      <c r="L828" s="236">
        <v>21</v>
      </c>
      <c r="M828" s="236">
        <f>G828*(1+L828/100)</f>
        <v>0</v>
      </c>
      <c r="N828" s="234">
        <v>1.2999999999999999E-4</v>
      </c>
      <c r="O828" s="234">
        <f>ROUND(E828*N828,2)</f>
        <v>0</v>
      </c>
      <c r="P828" s="234">
        <v>0</v>
      </c>
      <c r="Q828" s="234">
        <f>ROUND(E828*P828,2)</f>
        <v>0</v>
      </c>
      <c r="R828" s="236" t="s">
        <v>877</v>
      </c>
      <c r="S828" s="236" t="s">
        <v>173</v>
      </c>
      <c r="T828" s="237" t="s">
        <v>173</v>
      </c>
      <c r="U828" s="221">
        <v>0.36</v>
      </c>
      <c r="V828" s="221">
        <f>ROUND(E828*U828,2)</f>
        <v>0.36</v>
      </c>
      <c r="W828" s="221"/>
      <c r="X828" s="221" t="s">
        <v>215</v>
      </c>
      <c r="Y828" s="221" t="s">
        <v>176</v>
      </c>
      <c r="Z828" s="210"/>
      <c r="AA828" s="210"/>
      <c r="AB828" s="210"/>
      <c r="AC828" s="210"/>
      <c r="AD828" s="210"/>
      <c r="AE828" s="210"/>
      <c r="AF828" s="210"/>
      <c r="AG828" s="210" t="s">
        <v>216</v>
      </c>
      <c r="AH828" s="210"/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outlineLevel="2" x14ac:dyDescent="0.25">
      <c r="A829" s="217"/>
      <c r="B829" s="218"/>
      <c r="C829" s="262" t="s">
        <v>884</v>
      </c>
      <c r="D829" s="246"/>
      <c r="E829" s="247">
        <v>1</v>
      </c>
      <c r="F829" s="221"/>
      <c r="G829" s="221"/>
      <c r="H829" s="221"/>
      <c r="I829" s="221"/>
      <c r="J829" s="221"/>
      <c r="K829" s="221"/>
      <c r="L829" s="221"/>
      <c r="M829" s="221"/>
      <c r="N829" s="220"/>
      <c r="O829" s="220"/>
      <c r="P829" s="220"/>
      <c r="Q829" s="220"/>
      <c r="R829" s="221"/>
      <c r="S829" s="221"/>
      <c r="T829" s="221"/>
      <c r="U829" s="221"/>
      <c r="V829" s="221"/>
      <c r="W829" s="221"/>
      <c r="X829" s="221"/>
      <c r="Y829" s="221"/>
      <c r="Z829" s="210"/>
      <c r="AA829" s="210"/>
      <c r="AB829" s="210"/>
      <c r="AC829" s="210"/>
      <c r="AD829" s="210"/>
      <c r="AE829" s="210"/>
      <c r="AF829" s="210"/>
      <c r="AG829" s="210" t="s">
        <v>220</v>
      </c>
      <c r="AH829" s="210">
        <v>5</v>
      </c>
      <c r="AI829" s="210"/>
      <c r="AJ829" s="210"/>
      <c r="AK829" s="210"/>
      <c r="AL829" s="210"/>
      <c r="AM829" s="210"/>
      <c r="AN829" s="210"/>
      <c r="AO829" s="210"/>
      <c r="AP829" s="210"/>
      <c r="AQ829" s="210"/>
      <c r="AR829" s="210"/>
      <c r="AS829" s="210"/>
      <c r="AT829" s="210"/>
      <c r="AU829" s="210"/>
      <c r="AV829" s="210"/>
      <c r="AW829" s="210"/>
      <c r="AX829" s="210"/>
      <c r="AY829" s="210"/>
      <c r="AZ829" s="210"/>
      <c r="BA829" s="210"/>
      <c r="BB829" s="210"/>
      <c r="BC829" s="210"/>
      <c r="BD829" s="210"/>
      <c r="BE829" s="210"/>
      <c r="BF829" s="210"/>
      <c r="BG829" s="210"/>
      <c r="BH829" s="210"/>
    </row>
    <row r="830" spans="1:60" outlineLevel="1" x14ac:dyDescent="0.25">
      <c r="A830" s="231">
        <v>120</v>
      </c>
      <c r="B830" s="232" t="s">
        <v>895</v>
      </c>
      <c r="C830" s="241" t="s">
        <v>896</v>
      </c>
      <c r="D830" s="233" t="s">
        <v>252</v>
      </c>
      <c r="E830" s="234">
        <v>3.5510000000000002</v>
      </c>
      <c r="F830" s="235"/>
      <c r="G830" s="236">
        <f>ROUND(E830*F830,2)</f>
        <v>0</v>
      </c>
      <c r="H830" s="235"/>
      <c r="I830" s="236">
        <f>ROUND(E830*H830,2)</f>
        <v>0</v>
      </c>
      <c r="J830" s="235"/>
      <c r="K830" s="236">
        <f>ROUND(E830*J830,2)</f>
        <v>0</v>
      </c>
      <c r="L830" s="236">
        <v>21</v>
      </c>
      <c r="M830" s="236">
        <f>G830*(1+L830/100)</f>
        <v>0</v>
      </c>
      <c r="N830" s="234">
        <v>0</v>
      </c>
      <c r="O830" s="234">
        <f>ROUND(E830*N830,2)</f>
        <v>0</v>
      </c>
      <c r="P830" s="234">
        <v>0</v>
      </c>
      <c r="Q830" s="234">
        <f>ROUND(E830*P830,2)</f>
        <v>0</v>
      </c>
      <c r="R830" s="236" t="s">
        <v>877</v>
      </c>
      <c r="S830" s="236" t="s">
        <v>173</v>
      </c>
      <c r="T830" s="237" t="s">
        <v>173</v>
      </c>
      <c r="U830" s="221">
        <v>0.05</v>
      </c>
      <c r="V830" s="221">
        <f>ROUND(E830*U830,2)</f>
        <v>0.18</v>
      </c>
      <c r="W830" s="221"/>
      <c r="X830" s="221" t="s">
        <v>215</v>
      </c>
      <c r="Y830" s="221" t="s">
        <v>176</v>
      </c>
      <c r="Z830" s="210"/>
      <c r="AA830" s="210"/>
      <c r="AB830" s="210"/>
      <c r="AC830" s="210"/>
      <c r="AD830" s="210"/>
      <c r="AE830" s="210"/>
      <c r="AF830" s="210"/>
      <c r="AG830" s="210" t="s">
        <v>216</v>
      </c>
      <c r="AH830" s="210"/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2" x14ac:dyDescent="0.25">
      <c r="A831" s="217"/>
      <c r="B831" s="218"/>
      <c r="C831" s="261" t="s">
        <v>897</v>
      </c>
      <c r="D831" s="250"/>
      <c r="E831" s="250"/>
      <c r="F831" s="250"/>
      <c r="G831" s="250"/>
      <c r="H831" s="221"/>
      <c r="I831" s="221"/>
      <c r="J831" s="221"/>
      <c r="K831" s="221"/>
      <c r="L831" s="221"/>
      <c r="M831" s="221"/>
      <c r="N831" s="220"/>
      <c r="O831" s="220"/>
      <c r="P831" s="220"/>
      <c r="Q831" s="220"/>
      <c r="R831" s="221"/>
      <c r="S831" s="221"/>
      <c r="T831" s="221"/>
      <c r="U831" s="221"/>
      <c r="V831" s="221"/>
      <c r="W831" s="221"/>
      <c r="X831" s="221"/>
      <c r="Y831" s="221"/>
      <c r="Z831" s="210"/>
      <c r="AA831" s="210"/>
      <c r="AB831" s="210"/>
      <c r="AC831" s="210"/>
      <c r="AD831" s="210"/>
      <c r="AE831" s="210"/>
      <c r="AF831" s="210"/>
      <c r="AG831" s="210" t="s">
        <v>218</v>
      </c>
      <c r="AH831" s="210"/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2" x14ac:dyDescent="0.25">
      <c r="A832" s="217"/>
      <c r="B832" s="218"/>
      <c r="C832" s="262" t="s">
        <v>898</v>
      </c>
      <c r="D832" s="246"/>
      <c r="E832" s="247">
        <v>3.5510000000000002</v>
      </c>
      <c r="F832" s="221"/>
      <c r="G832" s="221"/>
      <c r="H832" s="221"/>
      <c r="I832" s="221"/>
      <c r="J832" s="221"/>
      <c r="K832" s="221"/>
      <c r="L832" s="221"/>
      <c r="M832" s="221"/>
      <c r="N832" s="220"/>
      <c r="O832" s="220"/>
      <c r="P832" s="220"/>
      <c r="Q832" s="220"/>
      <c r="R832" s="221"/>
      <c r="S832" s="221"/>
      <c r="T832" s="221"/>
      <c r="U832" s="221"/>
      <c r="V832" s="221"/>
      <c r="W832" s="221"/>
      <c r="X832" s="221"/>
      <c r="Y832" s="221"/>
      <c r="Z832" s="210"/>
      <c r="AA832" s="210"/>
      <c r="AB832" s="210"/>
      <c r="AC832" s="210"/>
      <c r="AD832" s="210"/>
      <c r="AE832" s="210"/>
      <c r="AF832" s="210"/>
      <c r="AG832" s="210" t="s">
        <v>220</v>
      </c>
      <c r="AH832" s="210">
        <v>5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outlineLevel="1" x14ac:dyDescent="0.25">
      <c r="A833" s="231">
        <v>121</v>
      </c>
      <c r="B833" s="232" t="s">
        <v>899</v>
      </c>
      <c r="C833" s="241" t="s">
        <v>900</v>
      </c>
      <c r="D833" s="233" t="s">
        <v>901</v>
      </c>
      <c r="E833" s="234">
        <v>20</v>
      </c>
      <c r="F833" s="235"/>
      <c r="G833" s="236">
        <f>ROUND(E833*F833,2)</f>
        <v>0</v>
      </c>
      <c r="H833" s="235"/>
      <c r="I833" s="236">
        <f>ROUND(E833*H833,2)</f>
        <v>0</v>
      </c>
      <c r="J833" s="235"/>
      <c r="K833" s="236">
        <f>ROUND(E833*J833,2)</f>
        <v>0</v>
      </c>
      <c r="L833" s="236">
        <v>21</v>
      </c>
      <c r="M833" s="236">
        <f>G833*(1+L833/100)</f>
        <v>0</v>
      </c>
      <c r="N833" s="234">
        <v>0</v>
      </c>
      <c r="O833" s="234">
        <f>ROUND(E833*N833,2)</f>
        <v>0</v>
      </c>
      <c r="P833" s="234">
        <v>0</v>
      </c>
      <c r="Q833" s="234">
        <f>ROUND(E833*P833,2)</f>
        <v>0</v>
      </c>
      <c r="R833" s="236" t="s">
        <v>902</v>
      </c>
      <c r="S833" s="236" t="s">
        <v>173</v>
      </c>
      <c r="T833" s="237" t="s">
        <v>173</v>
      </c>
      <c r="U833" s="221">
        <v>1</v>
      </c>
      <c r="V833" s="221">
        <f>ROUND(E833*U833,2)</f>
        <v>20</v>
      </c>
      <c r="W833" s="221"/>
      <c r="X833" s="221" t="s">
        <v>903</v>
      </c>
      <c r="Y833" s="221" t="s">
        <v>176</v>
      </c>
      <c r="Z833" s="210"/>
      <c r="AA833" s="210"/>
      <c r="AB833" s="210"/>
      <c r="AC833" s="210"/>
      <c r="AD833" s="210"/>
      <c r="AE833" s="210"/>
      <c r="AF833" s="210"/>
      <c r="AG833" s="210" t="s">
        <v>904</v>
      </c>
      <c r="AH833" s="210"/>
      <c r="AI833" s="210"/>
      <c r="AJ833" s="210"/>
      <c r="AK833" s="210"/>
      <c r="AL833" s="210"/>
      <c r="AM833" s="210"/>
      <c r="AN833" s="210"/>
      <c r="AO833" s="210"/>
      <c r="AP833" s="210"/>
      <c r="AQ833" s="210"/>
      <c r="AR833" s="210"/>
      <c r="AS833" s="210"/>
      <c r="AT833" s="210"/>
      <c r="AU833" s="210"/>
      <c r="AV833" s="210"/>
      <c r="AW833" s="210"/>
      <c r="AX833" s="210"/>
      <c r="AY833" s="210"/>
      <c r="AZ833" s="210"/>
      <c r="BA833" s="210"/>
      <c r="BB833" s="210"/>
      <c r="BC833" s="210"/>
      <c r="BD833" s="210"/>
      <c r="BE833" s="210"/>
      <c r="BF833" s="210"/>
      <c r="BG833" s="210"/>
      <c r="BH833" s="210"/>
    </row>
    <row r="834" spans="1:60" outlineLevel="1" x14ac:dyDescent="0.25">
      <c r="A834" s="217">
        <v>122</v>
      </c>
      <c r="B834" s="218" t="s">
        <v>905</v>
      </c>
      <c r="C834" s="265" t="s">
        <v>906</v>
      </c>
      <c r="D834" s="219" t="s">
        <v>0</v>
      </c>
      <c r="E834" s="252"/>
      <c r="F834" s="222"/>
      <c r="G834" s="221">
        <f>ROUND(E834*F834,2)</f>
        <v>0</v>
      </c>
      <c r="H834" s="222"/>
      <c r="I834" s="221">
        <f>ROUND(E834*H834,2)</f>
        <v>0</v>
      </c>
      <c r="J834" s="222"/>
      <c r="K834" s="221">
        <f>ROUND(E834*J834,2)</f>
        <v>0</v>
      </c>
      <c r="L834" s="221">
        <v>21</v>
      </c>
      <c r="M834" s="221">
        <f>G834*(1+L834/100)</f>
        <v>0</v>
      </c>
      <c r="N834" s="220">
        <v>0</v>
      </c>
      <c r="O834" s="220">
        <f>ROUND(E834*N834,2)</f>
        <v>0</v>
      </c>
      <c r="P834" s="220">
        <v>0</v>
      </c>
      <c r="Q834" s="220">
        <f>ROUND(E834*P834,2)</f>
        <v>0</v>
      </c>
      <c r="R834" s="221" t="s">
        <v>877</v>
      </c>
      <c r="S834" s="221" t="s">
        <v>173</v>
      </c>
      <c r="T834" s="221" t="s">
        <v>173</v>
      </c>
      <c r="U834" s="221">
        <v>0</v>
      </c>
      <c r="V834" s="221">
        <f>ROUND(E834*U834,2)</f>
        <v>0</v>
      </c>
      <c r="W834" s="221"/>
      <c r="X834" s="221" t="s">
        <v>717</v>
      </c>
      <c r="Y834" s="221" t="s">
        <v>176</v>
      </c>
      <c r="Z834" s="210"/>
      <c r="AA834" s="210"/>
      <c r="AB834" s="210"/>
      <c r="AC834" s="210"/>
      <c r="AD834" s="210"/>
      <c r="AE834" s="210"/>
      <c r="AF834" s="210"/>
      <c r="AG834" s="210" t="s">
        <v>718</v>
      </c>
      <c r="AH834" s="210"/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x14ac:dyDescent="0.25">
      <c r="A835" s="224" t="s">
        <v>168</v>
      </c>
      <c r="B835" s="225" t="s">
        <v>114</v>
      </c>
      <c r="C835" s="240" t="s">
        <v>115</v>
      </c>
      <c r="D835" s="226"/>
      <c r="E835" s="227"/>
      <c r="F835" s="228"/>
      <c r="G835" s="228">
        <f>SUMIF(AG836:AG839,"&lt;&gt;NOR",G836:G839)</f>
        <v>0</v>
      </c>
      <c r="H835" s="228"/>
      <c r="I835" s="228">
        <f>SUM(I836:I839)</f>
        <v>0</v>
      </c>
      <c r="J835" s="228"/>
      <c r="K835" s="228">
        <f>SUM(K836:K839)</f>
        <v>0</v>
      </c>
      <c r="L835" s="228"/>
      <c r="M835" s="228">
        <f>SUM(M836:M839)</f>
        <v>0</v>
      </c>
      <c r="N835" s="227"/>
      <c r="O835" s="227">
        <f>SUM(O836:O839)</f>
        <v>0</v>
      </c>
      <c r="P835" s="227"/>
      <c r="Q835" s="227">
        <f>SUM(Q836:Q839)</f>
        <v>0</v>
      </c>
      <c r="R835" s="228"/>
      <c r="S835" s="228"/>
      <c r="T835" s="229"/>
      <c r="U835" s="223"/>
      <c r="V835" s="223">
        <f>SUM(V836:V839)</f>
        <v>0</v>
      </c>
      <c r="W835" s="223"/>
      <c r="X835" s="223"/>
      <c r="Y835" s="223"/>
      <c r="AG835" t="s">
        <v>169</v>
      </c>
    </row>
    <row r="836" spans="1:60" ht="20.399999999999999" outlineLevel="1" x14ac:dyDescent="0.25">
      <c r="A836" s="231">
        <v>123</v>
      </c>
      <c r="B836" s="232" t="s">
        <v>907</v>
      </c>
      <c r="C836" s="241" t="s">
        <v>908</v>
      </c>
      <c r="D836" s="233" t="s">
        <v>873</v>
      </c>
      <c r="E836" s="234">
        <v>1</v>
      </c>
      <c r="F836" s="235"/>
      <c r="G836" s="236">
        <f>ROUND(E836*F836,2)</f>
        <v>0</v>
      </c>
      <c r="H836" s="235"/>
      <c r="I836" s="236">
        <f>ROUND(E836*H836,2)</f>
        <v>0</v>
      </c>
      <c r="J836" s="235"/>
      <c r="K836" s="236">
        <f>ROUND(E836*J836,2)</f>
        <v>0</v>
      </c>
      <c r="L836" s="236">
        <v>21</v>
      </c>
      <c r="M836" s="236">
        <f>G836*(1+L836/100)</f>
        <v>0</v>
      </c>
      <c r="N836" s="234">
        <v>3.4000000000000002E-4</v>
      </c>
      <c r="O836" s="234">
        <f>ROUND(E836*N836,2)</f>
        <v>0</v>
      </c>
      <c r="P836" s="234">
        <v>0</v>
      </c>
      <c r="Q836" s="234">
        <f>ROUND(E836*P836,2)</f>
        <v>0</v>
      </c>
      <c r="R836" s="236"/>
      <c r="S836" s="236" t="s">
        <v>533</v>
      </c>
      <c r="T836" s="237" t="s">
        <v>174</v>
      </c>
      <c r="U836" s="221">
        <v>0</v>
      </c>
      <c r="V836" s="221">
        <f>ROUND(E836*U836,2)</f>
        <v>0</v>
      </c>
      <c r="W836" s="221"/>
      <c r="X836" s="221" t="s">
        <v>215</v>
      </c>
      <c r="Y836" s="221" t="s">
        <v>176</v>
      </c>
      <c r="Z836" s="210"/>
      <c r="AA836" s="210"/>
      <c r="AB836" s="210"/>
      <c r="AC836" s="210"/>
      <c r="AD836" s="210"/>
      <c r="AE836" s="210"/>
      <c r="AF836" s="210"/>
      <c r="AG836" s="210" t="s">
        <v>909</v>
      </c>
      <c r="AH836" s="210"/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2" x14ac:dyDescent="0.25">
      <c r="A837" s="217"/>
      <c r="B837" s="218"/>
      <c r="C837" s="262" t="s">
        <v>910</v>
      </c>
      <c r="D837" s="246"/>
      <c r="E837" s="247">
        <v>1</v>
      </c>
      <c r="F837" s="221"/>
      <c r="G837" s="221"/>
      <c r="H837" s="221"/>
      <c r="I837" s="221"/>
      <c r="J837" s="221"/>
      <c r="K837" s="221"/>
      <c r="L837" s="221"/>
      <c r="M837" s="221"/>
      <c r="N837" s="220"/>
      <c r="O837" s="220"/>
      <c r="P837" s="220"/>
      <c r="Q837" s="220"/>
      <c r="R837" s="221"/>
      <c r="S837" s="221"/>
      <c r="T837" s="221"/>
      <c r="U837" s="221"/>
      <c r="V837" s="221"/>
      <c r="W837" s="221"/>
      <c r="X837" s="221"/>
      <c r="Y837" s="221"/>
      <c r="Z837" s="210"/>
      <c r="AA837" s="210"/>
      <c r="AB837" s="210"/>
      <c r="AC837" s="210"/>
      <c r="AD837" s="210"/>
      <c r="AE837" s="210"/>
      <c r="AF837" s="210"/>
      <c r="AG837" s="210" t="s">
        <v>220</v>
      </c>
      <c r="AH837" s="210">
        <v>0</v>
      </c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10"/>
      <c r="BB837" s="210"/>
      <c r="BC837" s="210"/>
      <c r="BD837" s="210"/>
      <c r="BE837" s="210"/>
      <c r="BF837" s="210"/>
      <c r="BG837" s="210"/>
      <c r="BH837" s="210"/>
    </row>
    <row r="838" spans="1:60" outlineLevel="1" x14ac:dyDescent="0.25">
      <c r="A838" s="217">
        <v>124</v>
      </c>
      <c r="B838" s="218" t="s">
        <v>911</v>
      </c>
      <c r="C838" s="265" t="s">
        <v>912</v>
      </c>
      <c r="D838" s="219" t="s">
        <v>0</v>
      </c>
      <c r="E838" s="252"/>
      <c r="F838" s="222"/>
      <c r="G838" s="221">
        <f>ROUND(E838*F838,2)</f>
        <v>0</v>
      </c>
      <c r="H838" s="222"/>
      <c r="I838" s="221">
        <f>ROUND(E838*H838,2)</f>
        <v>0</v>
      </c>
      <c r="J838" s="222"/>
      <c r="K838" s="221">
        <f>ROUND(E838*J838,2)</f>
        <v>0</v>
      </c>
      <c r="L838" s="221">
        <v>21</v>
      </c>
      <c r="M838" s="221">
        <f>G838*(1+L838/100)</f>
        <v>0</v>
      </c>
      <c r="N838" s="220">
        <v>0</v>
      </c>
      <c r="O838" s="220">
        <f>ROUND(E838*N838,2)</f>
        <v>0</v>
      </c>
      <c r="P838" s="220">
        <v>0</v>
      </c>
      <c r="Q838" s="220">
        <f>ROUND(E838*P838,2)</f>
        <v>0</v>
      </c>
      <c r="R838" s="221" t="s">
        <v>913</v>
      </c>
      <c r="S838" s="221" t="s">
        <v>173</v>
      </c>
      <c r="T838" s="221" t="s">
        <v>173</v>
      </c>
      <c r="U838" s="221">
        <v>0</v>
      </c>
      <c r="V838" s="221">
        <f>ROUND(E838*U838,2)</f>
        <v>0</v>
      </c>
      <c r="W838" s="221"/>
      <c r="X838" s="221" t="s">
        <v>717</v>
      </c>
      <c r="Y838" s="221" t="s">
        <v>176</v>
      </c>
      <c r="Z838" s="210"/>
      <c r="AA838" s="210"/>
      <c r="AB838" s="210"/>
      <c r="AC838" s="210"/>
      <c r="AD838" s="210"/>
      <c r="AE838" s="210"/>
      <c r="AF838" s="210"/>
      <c r="AG838" s="210" t="s">
        <v>718</v>
      </c>
      <c r="AH838" s="210"/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10"/>
      <c r="BB838" s="210"/>
      <c r="BC838" s="210"/>
      <c r="BD838" s="210"/>
      <c r="BE838" s="210"/>
      <c r="BF838" s="210"/>
      <c r="BG838" s="210"/>
      <c r="BH838" s="210"/>
    </row>
    <row r="839" spans="1:60" outlineLevel="2" x14ac:dyDescent="0.25">
      <c r="A839" s="217"/>
      <c r="B839" s="218"/>
      <c r="C839" s="266" t="s">
        <v>804</v>
      </c>
      <c r="D839" s="253"/>
      <c r="E839" s="253"/>
      <c r="F839" s="253"/>
      <c r="G839" s="253"/>
      <c r="H839" s="221"/>
      <c r="I839" s="221"/>
      <c r="J839" s="221"/>
      <c r="K839" s="221"/>
      <c r="L839" s="221"/>
      <c r="M839" s="221"/>
      <c r="N839" s="220"/>
      <c r="O839" s="220"/>
      <c r="P839" s="220"/>
      <c r="Q839" s="220"/>
      <c r="R839" s="221"/>
      <c r="S839" s="221"/>
      <c r="T839" s="221"/>
      <c r="U839" s="221"/>
      <c r="V839" s="221"/>
      <c r="W839" s="221"/>
      <c r="X839" s="221"/>
      <c r="Y839" s="221"/>
      <c r="Z839" s="210"/>
      <c r="AA839" s="210"/>
      <c r="AB839" s="210"/>
      <c r="AC839" s="210"/>
      <c r="AD839" s="210"/>
      <c r="AE839" s="210"/>
      <c r="AF839" s="210"/>
      <c r="AG839" s="210" t="s">
        <v>218</v>
      </c>
      <c r="AH839" s="210"/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x14ac:dyDescent="0.25">
      <c r="A840" s="224" t="s">
        <v>168</v>
      </c>
      <c r="B840" s="225" t="s">
        <v>116</v>
      </c>
      <c r="C840" s="240" t="s">
        <v>117</v>
      </c>
      <c r="D840" s="226"/>
      <c r="E840" s="227"/>
      <c r="F840" s="228"/>
      <c r="G840" s="228">
        <f>SUMIF(AG841:AG850,"&lt;&gt;NOR",G841:G850)</f>
        <v>0</v>
      </c>
      <c r="H840" s="228"/>
      <c r="I840" s="228">
        <f>SUM(I841:I850)</f>
        <v>0</v>
      </c>
      <c r="J840" s="228"/>
      <c r="K840" s="228">
        <f>SUM(K841:K850)</f>
        <v>0</v>
      </c>
      <c r="L840" s="228"/>
      <c r="M840" s="228">
        <f>SUM(M841:M850)</f>
        <v>0</v>
      </c>
      <c r="N840" s="227"/>
      <c r="O840" s="227">
        <f>SUM(O841:O850)</f>
        <v>0</v>
      </c>
      <c r="P840" s="227"/>
      <c r="Q840" s="227">
        <f>SUM(Q841:Q850)</f>
        <v>0</v>
      </c>
      <c r="R840" s="228"/>
      <c r="S840" s="228"/>
      <c r="T840" s="229"/>
      <c r="U840" s="223"/>
      <c r="V840" s="223">
        <f>SUM(V841:V850)</f>
        <v>0</v>
      </c>
      <c r="W840" s="223"/>
      <c r="X840" s="223"/>
      <c r="Y840" s="223"/>
      <c r="AG840" t="s">
        <v>169</v>
      </c>
    </row>
    <row r="841" spans="1:60" ht="20.399999999999999" outlineLevel="1" x14ac:dyDescent="0.25">
      <c r="A841" s="231">
        <v>125</v>
      </c>
      <c r="B841" s="232" t="s">
        <v>914</v>
      </c>
      <c r="C841" s="241" t="s">
        <v>915</v>
      </c>
      <c r="D841" s="233" t="s">
        <v>873</v>
      </c>
      <c r="E841" s="234">
        <v>1</v>
      </c>
      <c r="F841" s="235"/>
      <c r="G841" s="236">
        <f>ROUND(E841*F841,2)</f>
        <v>0</v>
      </c>
      <c r="H841" s="235"/>
      <c r="I841" s="236">
        <f>ROUND(E841*H841,2)</f>
        <v>0</v>
      </c>
      <c r="J841" s="235"/>
      <c r="K841" s="236">
        <f>ROUND(E841*J841,2)</f>
        <v>0</v>
      </c>
      <c r="L841" s="236">
        <v>21</v>
      </c>
      <c r="M841" s="236">
        <f>G841*(1+L841/100)</f>
        <v>0</v>
      </c>
      <c r="N841" s="234">
        <v>0</v>
      </c>
      <c r="O841" s="234">
        <f>ROUND(E841*N841,2)</f>
        <v>0</v>
      </c>
      <c r="P841" s="234">
        <v>0</v>
      </c>
      <c r="Q841" s="234">
        <f>ROUND(E841*P841,2)</f>
        <v>0</v>
      </c>
      <c r="R841" s="236"/>
      <c r="S841" s="236" t="s">
        <v>533</v>
      </c>
      <c r="T841" s="237" t="s">
        <v>174</v>
      </c>
      <c r="U841" s="221">
        <v>0</v>
      </c>
      <c r="V841" s="221">
        <f>ROUND(E841*U841,2)</f>
        <v>0</v>
      </c>
      <c r="W841" s="221"/>
      <c r="X841" s="221" t="s">
        <v>215</v>
      </c>
      <c r="Y841" s="221" t="s">
        <v>176</v>
      </c>
      <c r="Z841" s="210"/>
      <c r="AA841" s="210"/>
      <c r="AB841" s="210"/>
      <c r="AC841" s="210"/>
      <c r="AD841" s="210"/>
      <c r="AE841" s="210"/>
      <c r="AF841" s="210"/>
      <c r="AG841" s="210" t="s">
        <v>216</v>
      </c>
      <c r="AH841" s="210"/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outlineLevel="2" x14ac:dyDescent="0.25">
      <c r="A842" s="217"/>
      <c r="B842" s="218"/>
      <c r="C842" s="262" t="s">
        <v>665</v>
      </c>
      <c r="D842" s="246"/>
      <c r="E842" s="247">
        <v>1</v>
      </c>
      <c r="F842" s="221"/>
      <c r="G842" s="221"/>
      <c r="H842" s="221"/>
      <c r="I842" s="221"/>
      <c r="J842" s="221"/>
      <c r="K842" s="221"/>
      <c r="L842" s="221"/>
      <c r="M842" s="221"/>
      <c r="N842" s="220"/>
      <c r="O842" s="220"/>
      <c r="P842" s="220"/>
      <c r="Q842" s="220"/>
      <c r="R842" s="221"/>
      <c r="S842" s="221"/>
      <c r="T842" s="221"/>
      <c r="U842" s="221"/>
      <c r="V842" s="221"/>
      <c r="W842" s="221"/>
      <c r="X842" s="221"/>
      <c r="Y842" s="221"/>
      <c r="Z842" s="210"/>
      <c r="AA842" s="210"/>
      <c r="AB842" s="210"/>
      <c r="AC842" s="210"/>
      <c r="AD842" s="210"/>
      <c r="AE842" s="210"/>
      <c r="AF842" s="210"/>
      <c r="AG842" s="210" t="s">
        <v>220</v>
      </c>
      <c r="AH842" s="210">
        <v>0</v>
      </c>
      <c r="AI842" s="210"/>
      <c r="AJ842" s="210"/>
      <c r="AK842" s="210"/>
      <c r="AL842" s="210"/>
      <c r="AM842" s="210"/>
      <c r="AN842" s="210"/>
      <c r="AO842" s="210"/>
      <c r="AP842" s="210"/>
      <c r="AQ842" s="210"/>
      <c r="AR842" s="210"/>
      <c r="AS842" s="210"/>
      <c r="AT842" s="210"/>
      <c r="AU842" s="210"/>
      <c r="AV842" s="210"/>
      <c r="AW842" s="210"/>
      <c r="AX842" s="210"/>
      <c r="AY842" s="210"/>
      <c r="AZ842" s="210"/>
      <c r="BA842" s="210"/>
      <c r="BB842" s="210"/>
      <c r="BC842" s="210"/>
      <c r="BD842" s="210"/>
      <c r="BE842" s="210"/>
      <c r="BF842" s="210"/>
      <c r="BG842" s="210"/>
      <c r="BH842" s="210"/>
    </row>
    <row r="843" spans="1:60" ht="20.399999999999999" outlineLevel="1" x14ac:dyDescent="0.25">
      <c r="A843" s="231">
        <v>126</v>
      </c>
      <c r="B843" s="232" t="s">
        <v>916</v>
      </c>
      <c r="C843" s="241" t="s">
        <v>917</v>
      </c>
      <c r="D843" s="233" t="s">
        <v>873</v>
      </c>
      <c r="E843" s="234">
        <v>1</v>
      </c>
      <c r="F843" s="235"/>
      <c r="G843" s="236">
        <f>ROUND(E843*F843,2)</f>
        <v>0</v>
      </c>
      <c r="H843" s="235"/>
      <c r="I843" s="236">
        <f>ROUND(E843*H843,2)</f>
        <v>0</v>
      </c>
      <c r="J843" s="235"/>
      <c r="K843" s="236">
        <f>ROUND(E843*J843,2)</f>
        <v>0</v>
      </c>
      <c r="L843" s="236">
        <v>21</v>
      </c>
      <c r="M843" s="236">
        <f>G843*(1+L843/100)</f>
        <v>0</v>
      </c>
      <c r="N843" s="234">
        <v>0</v>
      </c>
      <c r="O843" s="234">
        <f>ROUND(E843*N843,2)</f>
        <v>0</v>
      </c>
      <c r="P843" s="234">
        <v>0</v>
      </c>
      <c r="Q843" s="234">
        <f>ROUND(E843*P843,2)</f>
        <v>0</v>
      </c>
      <c r="R843" s="236"/>
      <c r="S843" s="236" t="s">
        <v>533</v>
      </c>
      <c r="T843" s="237" t="s">
        <v>174</v>
      </c>
      <c r="U843" s="221">
        <v>0</v>
      </c>
      <c r="V843" s="221">
        <f>ROUND(E843*U843,2)</f>
        <v>0</v>
      </c>
      <c r="W843" s="221"/>
      <c r="X843" s="221" t="s">
        <v>215</v>
      </c>
      <c r="Y843" s="221" t="s">
        <v>176</v>
      </c>
      <c r="Z843" s="210"/>
      <c r="AA843" s="210"/>
      <c r="AB843" s="210"/>
      <c r="AC843" s="210"/>
      <c r="AD843" s="210"/>
      <c r="AE843" s="210"/>
      <c r="AF843" s="210"/>
      <c r="AG843" s="210" t="s">
        <v>216</v>
      </c>
      <c r="AH843" s="210"/>
      <c r="AI843" s="210"/>
      <c r="AJ843" s="210"/>
      <c r="AK843" s="210"/>
      <c r="AL843" s="210"/>
      <c r="AM843" s="210"/>
      <c r="AN843" s="210"/>
      <c r="AO843" s="210"/>
      <c r="AP843" s="210"/>
      <c r="AQ843" s="210"/>
      <c r="AR843" s="210"/>
      <c r="AS843" s="210"/>
      <c r="AT843" s="210"/>
      <c r="AU843" s="210"/>
      <c r="AV843" s="210"/>
      <c r="AW843" s="210"/>
      <c r="AX843" s="210"/>
      <c r="AY843" s="210"/>
      <c r="AZ843" s="210"/>
      <c r="BA843" s="210"/>
      <c r="BB843" s="210"/>
      <c r="BC843" s="210"/>
      <c r="BD843" s="210"/>
      <c r="BE843" s="210"/>
      <c r="BF843" s="210"/>
      <c r="BG843" s="210"/>
      <c r="BH843" s="210"/>
    </row>
    <row r="844" spans="1:60" outlineLevel="2" x14ac:dyDescent="0.25">
      <c r="A844" s="217"/>
      <c r="B844" s="218"/>
      <c r="C844" s="262" t="s">
        <v>666</v>
      </c>
      <c r="D844" s="246"/>
      <c r="E844" s="247">
        <v>1</v>
      </c>
      <c r="F844" s="221"/>
      <c r="G844" s="221"/>
      <c r="H844" s="221"/>
      <c r="I844" s="221"/>
      <c r="J844" s="221"/>
      <c r="K844" s="221"/>
      <c r="L844" s="221"/>
      <c r="M844" s="221"/>
      <c r="N844" s="220"/>
      <c r="O844" s="220"/>
      <c r="P844" s="220"/>
      <c r="Q844" s="220"/>
      <c r="R844" s="221"/>
      <c r="S844" s="221"/>
      <c r="T844" s="221"/>
      <c r="U844" s="221"/>
      <c r="V844" s="221"/>
      <c r="W844" s="221"/>
      <c r="X844" s="221"/>
      <c r="Y844" s="221"/>
      <c r="Z844" s="210"/>
      <c r="AA844" s="210"/>
      <c r="AB844" s="210"/>
      <c r="AC844" s="210"/>
      <c r="AD844" s="210"/>
      <c r="AE844" s="210"/>
      <c r="AF844" s="210"/>
      <c r="AG844" s="210" t="s">
        <v>220</v>
      </c>
      <c r="AH844" s="210">
        <v>0</v>
      </c>
      <c r="AI844" s="210"/>
      <c r="AJ844" s="210"/>
      <c r="AK844" s="210"/>
      <c r="AL844" s="210"/>
      <c r="AM844" s="210"/>
      <c r="AN844" s="210"/>
      <c r="AO844" s="210"/>
      <c r="AP844" s="210"/>
      <c r="AQ844" s="210"/>
      <c r="AR844" s="210"/>
      <c r="AS844" s="210"/>
      <c r="AT844" s="210"/>
      <c r="AU844" s="210"/>
      <c r="AV844" s="210"/>
      <c r="AW844" s="210"/>
      <c r="AX844" s="210"/>
      <c r="AY844" s="210"/>
      <c r="AZ844" s="210"/>
      <c r="BA844" s="210"/>
      <c r="BB844" s="210"/>
      <c r="BC844" s="210"/>
      <c r="BD844" s="210"/>
      <c r="BE844" s="210"/>
      <c r="BF844" s="210"/>
      <c r="BG844" s="210"/>
      <c r="BH844" s="210"/>
    </row>
    <row r="845" spans="1:60" ht="20.399999999999999" outlineLevel="1" x14ac:dyDescent="0.25">
      <c r="A845" s="231">
        <v>127</v>
      </c>
      <c r="B845" s="232" t="s">
        <v>918</v>
      </c>
      <c r="C845" s="241" t="s">
        <v>919</v>
      </c>
      <c r="D845" s="233" t="s">
        <v>873</v>
      </c>
      <c r="E845" s="234">
        <v>2</v>
      </c>
      <c r="F845" s="235"/>
      <c r="G845" s="236">
        <f>ROUND(E845*F845,2)</f>
        <v>0</v>
      </c>
      <c r="H845" s="235"/>
      <c r="I845" s="236">
        <f>ROUND(E845*H845,2)</f>
        <v>0</v>
      </c>
      <c r="J845" s="235"/>
      <c r="K845" s="236">
        <f>ROUND(E845*J845,2)</f>
        <v>0</v>
      </c>
      <c r="L845" s="236">
        <v>21</v>
      </c>
      <c r="M845" s="236">
        <f>G845*(1+L845/100)</f>
        <v>0</v>
      </c>
      <c r="N845" s="234">
        <v>0</v>
      </c>
      <c r="O845" s="234">
        <f>ROUND(E845*N845,2)</f>
        <v>0</v>
      </c>
      <c r="P845" s="234">
        <v>0</v>
      </c>
      <c r="Q845" s="234">
        <f>ROUND(E845*P845,2)</f>
        <v>0</v>
      </c>
      <c r="R845" s="236"/>
      <c r="S845" s="236" t="s">
        <v>533</v>
      </c>
      <c r="T845" s="237" t="s">
        <v>174</v>
      </c>
      <c r="U845" s="221">
        <v>0</v>
      </c>
      <c r="V845" s="221">
        <f>ROUND(E845*U845,2)</f>
        <v>0</v>
      </c>
      <c r="W845" s="221"/>
      <c r="X845" s="221" t="s">
        <v>215</v>
      </c>
      <c r="Y845" s="221" t="s">
        <v>176</v>
      </c>
      <c r="Z845" s="210"/>
      <c r="AA845" s="210"/>
      <c r="AB845" s="210"/>
      <c r="AC845" s="210"/>
      <c r="AD845" s="210"/>
      <c r="AE845" s="210"/>
      <c r="AF845" s="210"/>
      <c r="AG845" s="210" t="s">
        <v>216</v>
      </c>
      <c r="AH845" s="210"/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</row>
    <row r="846" spans="1:60" outlineLevel="2" x14ac:dyDescent="0.25">
      <c r="A846" s="217"/>
      <c r="B846" s="218"/>
      <c r="C846" s="262" t="s">
        <v>667</v>
      </c>
      <c r="D846" s="246"/>
      <c r="E846" s="247">
        <v>2</v>
      </c>
      <c r="F846" s="221"/>
      <c r="G846" s="221"/>
      <c r="H846" s="221"/>
      <c r="I846" s="221"/>
      <c r="J846" s="221"/>
      <c r="K846" s="221"/>
      <c r="L846" s="221"/>
      <c r="M846" s="221"/>
      <c r="N846" s="220"/>
      <c r="O846" s="220"/>
      <c r="P846" s="220"/>
      <c r="Q846" s="220"/>
      <c r="R846" s="221"/>
      <c r="S846" s="221"/>
      <c r="T846" s="221"/>
      <c r="U846" s="221"/>
      <c r="V846" s="221"/>
      <c r="W846" s="221"/>
      <c r="X846" s="221"/>
      <c r="Y846" s="221"/>
      <c r="Z846" s="210"/>
      <c r="AA846" s="210"/>
      <c r="AB846" s="210"/>
      <c r="AC846" s="210"/>
      <c r="AD846" s="210"/>
      <c r="AE846" s="210"/>
      <c r="AF846" s="210"/>
      <c r="AG846" s="210" t="s">
        <v>220</v>
      </c>
      <c r="AH846" s="210">
        <v>0</v>
      </c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</row>
    <row r="847" spans="1:60" ht="20.399999999999999" outlineLevel="1" x14ac:dyDescent="0.25">
      <c r="A847" s="231">
        <v>128</v>
      </c>
      <c r="B847" s="232" t="s">
        <v>920</v>
      </c>
      <c r="C847" s="241" t="s">
        <v>921</v>
      </c>
      <c r="D847" s="233" t="s">
        <v>873</v>
      </c>
      <c r="E847" s="234">
        <v>1</v>
      </c>
      <c r="F847" s="235"/>
      <c r="G847" s="236">
        <f>ROUND(E847*F847,2)</f>
        <v>0</v>
      </c>
      <c r="H847" s="235"/>
      <c r="I847" s="236">
        <f>ROUND(E847*H847,2)</f>
        <v>0</v>
      </c>
      <c r="J847" s="235"/>
      <c r="K847" s="236">
        <f>ROUND(E847*J847,2)</f>
        <v>0</v>
      </c>
      <c r="L847" s="236">
        <v>21</v>
      </c>
      <c r="M847" s="236">
        <f>G847*(1+L847/100)</f>
        <v>0</v>
      </c>
      <c r="N847" s="234">
        <v>0</v>
      </c>
      <c r="O847" s="234">
        <f>ROUND(E847*N847,2)</f>
        <v>0</v>
      </c>
      <c r="P847" s="234">
        <v>0</v>
      </c>
      <c r="Q847" s="234">
        <f>ROUND(E847*P847,2)</f>
        <v>0</v>
      </c>
      <c r="R847" s="236"/>
      <c r="S847" s="236" t="s">
        <v>533</v>
      </c>
      <c r="T847" s="237" t="s">
        <v>174</v>
      </c>
      <c r="U847" s="221">
        <v>0</v>
      </c>
      <c r="V847" s="221">
        <f>ROUND(E847*U847,2)</f>
        <v>0</v>
      </c>
      <c r="W847" s="221"/>
      <c r="X847" s="221" t="s">
        <v>215</v>
      </c>
      <c r="Y847" s="221" t="s">
        <v>176</v>
      </c>
      <c r="Z847" s="210"/>
      <c r="AA847" s="210"/>
      <c r="AB847" s="210"/>
      <c r="AC847" s="210"/>
      <c r="AD847" s="210"/>
      <c r="AE847" s="210"/>
      <c r="AF847" s="210"/>
      <c r="AG847" s="210" t="s">
        <v>216</v>
      </c>
      <c r="AH847" s="210"/>
      <c r="AI847" s="210"/>
      <c r="AJ847" s="210"/>
      <c r="AK847" s="210"/>
      <c r="AL847" s="210"/>
      <c r="AM847" s="210"/>
      <c r="AN847" s="210"/>
      <c r="AO847" s="210"/>
      <c r="AP847" s="210"/>
      <c r="AQ847" s="210"/>
      <c r="AR847" s="210"/>
      <c r="AS847" s="210"/>
      <c r="AT847" s="210"/>
      <c r="AU847" s="210"/>
      <c r="AV847" s="210"/>
      <c r="AW847" s="210"/>
      <c r="AX847" s="210"/>
      <c r="AY847" s="210"/>
      <c r="AZ847" s="210"/>
      <c r="BA847" s="210"/>
      <c r="BB847" s="210"/>
      <c r="BC847" s="210"/>
      <c r="BD847" s="210"/>
      <c r="BE847" s="210"/>
      <c r="BF847" s="210"/>
      <c r="BG847" s="210"/>
      <c r="BH847" s="210"/>
    </row>
    <row r="848" spans="1:60" outlineLevel="2" x14ac:dyDescent="0.25">
      <c r="A848" s="217"/>
      <c r="B848" s="218"/>
      <c r="C848" s="262" t="s">
        <v>668</v>
      </c>
      <c r="D848" s="246"/>
      <c r="E848" s="247">
        <v>1</v>
      </c>
      <c r="F848" s="221"/>
      <c r="G848" s="221"/>
      <c r="H848" s="221"/>
      <c r="I848" s="221"/>
      <c r="J848" s="221"/>
      <c r="K848" s="221"/>
      <c r="L848" s="221"/>
      <c r="M848" s="221"/>
      <c r="N848" s="220"/>
      <c r="O848" s="220"/>
      <c r="P848" s="220"/>
      <c r="Q848" s="220"/>
      <c r="R848" s="221"/>
      <c r="S848" s="221"/>
      <c r="T848" s="221"/>
      <c r="U848" s="221"/>
      <c r="V848" s="221"/>
      <c r="W848" s="221"/>
      <c r="X848" s="221"/>
      <c r="Y848" s="221"/>
      <c r="Z848" s="210"/>
      <c r="AA848" s="210"/>
      <c r="AB848" s="210"/>
      <c r="AC848" s="210"/>
      <c r="AD848" s="210"/>
      <c r="AE848" s="210"/>
      <c r="AF848" s="210"/>
      <c r="AG848" s="210" t="s">
        <v>220</v>
      </c>
      <c r="AH848" s="210">
        <v>0</v>
      </c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</row>
    <row r="849" spans="1:60" ht="20.399999999999999" outlineLevel="1" x14ac:dyDescent="0.25">
      <c r="A849" s="231">
        <v>129</v>
      </c>
      <c r="B849" s="232" t="s">
        <v>922</v>
      </c>
      <c r="C849" s="241" t="s">
        <v>923</v>
      </c>
      <c r="D849" s="233" t="s">
        <v>873</v>
      </c>
      <c r="E849" s="234">
        <v>1</v>
      </c>
      <c r="F849" s="235"/>
      <c r="G849" s="236">
        <f>ROUND(E849*F849,2)</f>
        <v>0</v>
      </c>
      <c r="H849" s="235"/>
      <c r="I849" s="236">
        <f>ROUND(E849*H849,2)</f>
        <v>0</v>
      </c>
      <c r="J849" s="235"/>
      <c r="K849" s="236">
        <f>ROUND(E849*J849,2)</f>
        <v>0</v>
      </c>
      <c r="L849" s="236">
        <v>21</v>
      </c>
      <c r="M849" s="236">
        <f>G849*(1+L849/100)</f>
        <v>0</v>
      </c>
      <c r="N849" s="234">
        <v>0</v>
      </c>
      <c r="O849" s="234">
        <f>ROUND(E849*N849,2)</f>
        <v>0</v>
      </c>
      <c r="P849" s="234">
        <v>0</v>
      </c>
      <c r="Q849" s="234">
        <f>ROUND(E849*P849,2)</f>
        <v>0</v>
      </c>
      <c r="R849" s="236"/>
      <c r="S849" s="236" t="s">
        <v>533</v>
      </c>
      <c r="T849" s="237" t="s">
        <v>174</v>
      </c>
      <c r="U849" s="221">
        <v>0</v>
      </c>
      <c r="V849" s="221">
        <f>ROUND(E849*U849,2)</f>
        <v>0</v>
      </c>
      <c r="W849" s="221"/>
      <c r="X849" s="221" t="s">
        <v>215</v>
      </c>
      <c r="Y849" s="221" t="s">
        <v>176</v>
      </c>
      <c r="Z849" s="210"/>
      <c r="AA849" s="210"/>
      <c r="AB849" s="210"/>
      <c r="AC849" s="210"/>
      <c r="AD849" s="210"/>
      <c r="AE849" s="210"/>
      <c r="AF849" s="210"/>
      <c r="AG849" s="210" t="s">
        <v>216</v>
      </c>
      <c r="AH849" s="210"/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</row>
    <row r="850" spans="1:60" outlineLevel="2" x14ac:dyDescent="0.25">
      <c r="A850" s="217"/>
      <c r="B850" s="218"/>
      <c r="C850" s="262" t="s">
        <v>669</v>
      </c>
      <c r="D850" s="246"/>
      <c r="E850" s="247">
        <v>1</v>
      </c>
      <c r="F850" s="221"/>
      <c r="G850" s="221"/>
      <c r="H850" s="221"/>
      <c r="I850" s="221"/>
      <c r="J850" s="221"/>
      <c r="K850" s="221"/>
      <c r="L850" s="221"/>
      <c r="M850" s="221"/>
      <c r="N850" s="220"/>
      <c r="O850" s="220"/>
      <c r="P850" s="220"/>
      <c r="Q850" s="220"/>
      <c r="R850" s="221"/>
      <c r="S850" s="221"/>
      <c r="T850" s="221"/>
      <c r="U850" s="221"/>
      <c r="V850" s="221"/>
      <c r="W850" s="221"/>
      <c r="X850" s="221"/>
      <c r="Y850" s="221"/>
      <c r="Z850" s="210"/>
      <c r="AA850" s="210"/>
      <c r="AB850" s="210"/>
      <c r="AC850" s="210"/>
      <c r="AD850" s="210"/>
      <c r="AE850" s="210"/>
      <c r="AF850" s="210"/>
      <c r="AG850" s="210" t="s">
        <v>220</v>
      </c>
      <c r="AH850" s="210">
        <v>0</v>
      </c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10"/>
      <c r="BB850" s="210"/>
      <c r="BC850" s="210"/>
      <c r="BD850" s="210"/>
      <c r="BE850" s="210"/>
      <c r="BF850" s="210"/>
      <c r="BG850" s="210"/>
      <c r="BH850" s="210"/>
    </row>
    <row r="851" spans="1:60" x14ac:dyDescent="0.25">
      <c r="A851" s="224" t="s">
        <v>168</v>
      </c>
      <c r="B851" s="225" t="s">
        <v>118</v>
      </c>
      <c r="C851" s="240" t="s">
        <v>119</v>
      </c>
      <c r="D851" s="226"/>
      <c r="E851" s="227"/>
      <c r="F851" s="228"/>
      <c r="G851" s="228">
        <f>SUMIF(AG852:AG857,"&lt;&gt;NOR",G852:G857)</f>
        <v>0</v>
      </c>
      <c r="H851" s="228"/>
      <c r="I851" s="228">
        <f>SUM(I852:I857)</f>
        <v>0</v>
      </c>
      <c r="J851" s="228"/>
      <c r="K851" s="228">
        <f>SUM(K852:K857)</f>
        <v>0</v>
      </c>
      <c r="L851" s="228"/>
      <c r="M851" s="228">
        <f>SUM(M852:M857)</f>
        <v>0</v>
      </c>
      <c r="N851" s="227"/>
      <c r="O851" s="227">
        <f>SUM(O852:O857)</f>
        <v>0</v>
      </c>
      <c r="P851" s="227"/>
      <c r="Q851" s="227">
        <f>SUM(Q852:Q857)</f>
        <v>0</v>
      </c>
      <c r="R851" s="228"/>
      <c r="S851" s="228"/>
      <c r="T851" s="229"/>
      <c r="U851" s="223"/>
      <c r="V851" s="223">
        <f>SUM(V852:V857)</f>
        <v>0</v>
      </c>
      <c r="W851" s="223"/>
      <c r="X851" s="223"/>
      <c r="Y851" s="223"/>
      <c r="AG851" t="s">
        <v>169</v>
      </c>
    </row>
    <row r="852" spans="1:60" ht="20.399999999999999" outlineLevel="1" x14ac:dyDescent="0.25">
      <c r="A852" s="231">
        <v>130</v>
      </c>
      <c r="B852" s="232" t="s">
        <v>924</v>
      </c>
      <c r="C852" s="241" t="s">
        <v>925</v>
      </c>
      <c r="D852" s="233" t="s">
        <v>873</v>
      </c>
      <c r="E852" s="234">
        <v>2</v>
      </c>
      <c r="F852" s="235"/>
      <c r="G852" s="236">
        <f>ROUND(E852*F852,2)</f>
        <v>0</v>
      </c>
      <c r="H852" s="235"/>
      <c r="I852" s="236">
        <f>ROUND(E852*H852,2)</f>
        <v>0</v>
      </c>
      <c r="J852" s="235"/>
      <c r="K852" s="236">
        <f>ROUND(E852*J852,2)</f>
        <v>0</v>
      </c>
      <c r="L852" s="236">
        <v>21</v>
      </c>
      <c r="M852" s="236">
        <f>G852*(1+L852/100)</f>
        <v>0</v>
      </c>
      <c r="N852" s="234">
        <v>0</v>
      </c>
      <c r="O852" s="234">
        <f>ROUND(E852*N852,2)</f>
        <v>0</v>
      </c>
      <c r="P852" s="234">
        <v>0</v>
      </c>
      <c r="Q852" s="234">
        <f>ROUND(E852*P852,2)</f>
        <v>0</v>
      </c>
      <c r="R852" s="236"/>
      <c r="S852" s="236" t="s">
        <v>533</v>
      </c>
      <c r="T852" s="237" t="s">
        <v>174</v>
      </c>
      <c r="U852" s="221">
        <v>0</v>
      </c>
      <c r="V852" s="221">
        <f>ROUND(E852*U852,2)</f>
        <v>0</v>
      </c>
      <c r="W852" s="221"/>
      <c r="X852" s="221" t="s">
        <v>215</v>
      </c>
      <c r="Y852" s="221" t="s">
        <v>176</v>
      </c>
      <c r="Z852" s="210"/>
      <c r="AA852" s="210"/>
      <c r="AB852" s="210"/>
      <c r="AC852" s="210"/>
      <c r="AD852" s="210"/>
      <c r="AE852" s="210"/>
      <c r="AF852" s="210"/>
      <c r="AG852" s="210" t="s">
        <v>216</v>
      </c>
      <c r="AH852" s="210"/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</row>
    <row r="853" spans="1:60" outlineLevel="2" x14ac:dyDescent="0.25">
      <c r="A853" s="217"/>
      <c r="B853" s="218"/>
      <c r="C853" s="262" t="s">
        <v>670</v>
      </c>
      <c r="D853" s="246"/>
      <c r="E853" s="247">
        <v>2</v>
      </c>
      <c r="F853" s="221"/>
      <c r="G853" s="221"/>
      <c r="H853" s="221"/>
      <c r="I853" s="221"/>
      <c r="J853" s="221"/>
      <c r="K853" s="221"/>
      <c r="L853" s="221"/>
      <c r="M853" s="221"/>
      <c r="N853" s="220"/>
      <c r="O853" s="220"/>
      <c r="P853" s="220"/>
      <c r="Q853" s="220"/>
      <c r="R853" s="221"/>
      <c r="S853" s="221"/>
      <c r="T853" s="221"/>
      <c r="U853" s="221"/>
      <c r="V853" s="221"/>
      <c r="W853" s="221"/>
      <c r="X853" s="221"/>
      <c r="Y853" s="221"/>
      <c r="Z853" s="210"/>
      <c r="AA853" s="210"/>
      <c r="AB853" s="210"/>
      <c r="AC853" s="210"/>
      <c r="AD853" s="210"/>
      <c r="AE853" s="210"/>
      <c r="AF853" s="210"/>
      <c r="AG853" s="210" t="s">
        <v>220</v>
      </c>
      <c r="AH853" s="210">
        <v>0</v>
      </c>
      <c r="AI853" s="210"/>
      <c r="AJ853" s="210"/>
      <c r="AK853" s="210"/>
      <c r="AL853" s="210"/>
      <c r="AM853" s="210"/>
      <c r="AN853" s="210"/>
      <c r="AO853" s="210"/>
      <c r="AP853" s="210"/>
      <c r="AQ853" s="210"/>
      <c r="AR853" s="210"/>
      <c r="AS853" s="210"/>
      <c r="AT853" s="210"/>
      <c r="AU853" s="210"/>
      <c r="AV853" s="210"/>
      <c r="AW853" s="210"/>
      <c r="AX853" s="210"/>
      <c r="AY853" s="210"/>
      <c r="AZ853" s="210"/>
      <c r="BA853" s="210"/>
      <c r="BB853" s="210"/>
      <c r="BC853" s="210"/>
      <c r="BD853" s="210"/>
      <c r="BE853" s="210"/>
      <c r="BF853" s="210"/>
      <c r="BG853" s="210"/>
      <c r="BH853" s="210"/>
    </row>
    <row r="854" spans="1:60" ht="20.399999999999999" outlineLevel="1" x14ac:dyDescent="0.25">
      <c r="A854" s="231">
        <v>131</v>
      </c>
      <c r="B854" s="232" t="s">
        <v>926</v>
      </c>
      <c r="C854" s="241" t="s">
        <v>927</v>
      </c>
      <c r="D854" s="233" t="s">
        <v>873</v>
      </c>
      <c r="E854" s="234">
        <v>1</v>
      </c>
      <c r="F854" s="235"/>
      <c r="G854" s="236">
        <f>ROUND(E854*F854,2)</f>
        <v>0</v>
      </c>
      <c r="H854" s="235"/>
      <c r="I854" s="236">
        <f>ROUND(E854*H854,2)</f>
        <v>0</v>
      </c>
      <c r="J854" s="235"/>
      <c r="K854" s="236">
        <f>ROUND(E854*J854,2)</f>
        <v>0</v>
      </c>
      <c r="L854" s="236">
        <v>21</v>
      </c>
      <c r="M854" s="236">
        <f>G854*(1+L854/100)</f>
        <v>0</v>
      </c>
      <c r="N854" s="234">
        <v>0</v>
      </c>
      <c r="O854" s="234">
        <f>ROUND(E854*N854,2)</f>
        <v>0</v>
      </c>
      <c r="P854" s="234">
        <v>0</v>
      </c>
      <c r="Q854" s="234">
        <f>ROUND(E854*P854,2)</f>
        <v>0</v>
      </c>
      <c r="R854" s="236"/>
      <c r="S854" s="236" t="s">
        <v>533</v>
      </c>
      <c r="T854" s="237" t="s">
        <v>174</v>
      </c>
      <c r="U854" s="221">
        <v>0</v>
      </c>
      <c r="V854" s="221">
        <f>ROUND(E854*U854,2)</f>
        <v>0</v>
      </c>
      <c r="W854" s="221"/>
      <c r="X854" s="221" t="s">
        <v>215</v>
      </c>
      <c r="Y854" s="221" t="s">
        <v>176</v>
      </c>
      <c r="Z854" s="210"/>
      <c r="AA854" s="210"/>
      <c r="AB854" s="210"/>
      <c r="AC854" s="210"/>
      <c r="AD854" s="210"/>
      <c r="AE854" s="210"/>
      <c r="AF854" s="210"/>
      <c r="AG854" s="210" t="s">
        <v>216</v>
      </c>
      <c r="AH854" s="210"/>
      <c r="AI854" s="210"/>
      <c r="AJ854" s="210"/>
      <c r="AK854" s="210"/>
      <c r="AL854" s="210"/>
      <c r="AM854" s="210"/>
      <c r="AN854" s="210"/>
      <c r="AO854" s="210"/>
      <c r="AP854" s="210"/>
      <c r="AQ854" s="210"/>
      <c r="AR854" s="210"/>
      <c r="AS854" s="210"/>
      <c r="AT854" s="210"/>
      <c r="AU854" s="210"/>
      <c r="AV854" s="210"/>
      <c r="AW854" s="210"/>
      <c r="AX854" s="210"/>
      <c r="AY854" s="210"/>
      <c r="AZ854" s="210"/>
      <c r="BA854" s="210"/>
      <c r="BB854" s="210"/>
      <c r="BC854" s="210"/>
      <c r="BD854" s="210"/>
      <c r="BE854" s="210"/>
      <c r="BF854" s="210"/>
      <c r="BG854" s="210"/>
      <c r="BH854" s="210"/>
    </row>
    <row r="855" spans="1:60" outlineLevel="2" x14ac:dyDescent="0.25">
      <c r="A855" s="217"/>
      <c r="B855" s="218"/>
      <c r="C855" s="262" t="s">
        <v>928</v>
      </c>
      <c r="D855" s="246"/>
      <c r="E855" s="247">
        <v>1</v>
      </c>
      <c r="F855" s="221"/>
      <c r="G855" s="221"/>
      <c r="H855" s="221"/>
      <c r="I855" s="221"/>
      <c r="J855" s="221"/>
      <c r="K855" s="221"/>
      <c r="L855" s="221"/>
      <c r="M855" s="221"/>
      <c r="N855" s="220"/>
      <c r="O855" s="220"/>
      <c r="P855" s="220"/>
      <c r="Q855" s="220"/>
      <c r="R855" s="221"/>
      <c r="S855" s="221"/>
      <c r="T855" s="221"/>
      <c r="U855" s="221"/>
      <c r="V855" s="221"/>
      <c r="W855" s="221"/>
      <c r="X855" s="221"/>
      <c r="Y855" s="221"/>
      <c r="Z855" s="210"/>
      <c r="AA855" s="210"/>
      <c r="AB855" s="210"/>
      <c r="AC855" s="210"/>
      <c r="AD855" s="210"/>
      <c r="AE855" s="210"/>
      <c r="AF855" s="210"/>
      <c r="AG855" s="210" t="s">
        <v>220</v>
      </c>
      <c r="AH855" s="210">
        <v>0</v>
      </c>
      <c r="AI855" s="210"/>
      <c r="AJ855" s="210"/>
      <c r="AK855" s="210"/>
      <c r="AL855" s="210"/>
      <c r="AM855" s="210"/>
      <c r="AN855" s="210"/>
      <c r="AO855" s="210"/>
      <c r="AP855" s="210"/>
      <c r="AQ855" s="210"/>
      <c r="AR855" s="210"/>
      <c r="AS855" s="210"/>
      <c r="AT855" s="210"/>
      <c r="AU855" s="210"/>
      <c r="AV855" s="210"/>
      <c r="AW855" s="210"/>
      <c r="AX855" s="210"/>
      <c r="AY855" s="210"/>
      <c r="AZ855" s="210"/>
      <c r="BA855" s="210"/>
      <c r="BB855" s="210"/>
      <c r="BC855" s="210"/>
      <c r="BD855" s="210"/>
      <c r="BE855" s="210"/>
      <c r="BF855" s="210"/>
      <c r="BG855" s="210"/>
      <c r="BH855" s="210"/>
    </row>
    <row r="856" spans="1:60" ht="20.399999999999999" outlineLevel="1" x14ac:dyDescent="0.25">
      <c r="A856" s="231">
        <v>132</v>
      </c>
      <c r="B856" s="232" t="s">
        <v>929</v>
      </c>
      <c r="C856" s="241" t="s">
        <v>930</v>
      </c>
      <c r="D856" s="233" t="s">
        <v>873</v>
      </c>
      <c r="E856" s="234">
        <v>1</v>
      </c>
      <c r="F856" s="235"/>
      <c r="G856" s="236">
        <f>ROUND(E856*F856,2)</f>
        <v>0</v>
      </c>
      <c r="H856" s="235"/>
      <c r="I856" s="236">
        <f>ROUND(E856*H856,2)</f>
        <v>0</v>
      </c>
      <c r="J856" s="235"/>
      <c r="K856" s="236">
        <f>ROUND(E856*J856,2)</f>
        <v>0</v>
      </c>
      <c r="L856" s="236">
        <v>21</v>
      </c>
      <c r="M856" s="236">
        <f>G856*(1+L856/100)</f>
        <v>0</v>
      </c>
      <c r="N856" s="234">
        <v>0</v>
      </c>
      <c r="O856" s="234">
        <f>ROUND(E856*N856,2)</f>
        <v>0</v>
      </c>
      <c r="P856" s="234">
        <v>0</v>
      </c>
      <c r="Q856" s="234">
        <f>ROUND(E856*P856,2)</f>
        <v>0</v>
      </c>
      <c r="R856" s="236"/>
      <c r="S856" s="236" t="s">
        <v>533</v>
      </c>
      <c r="T856" s="237" t="s">
        <v>174</v>
      </c>
      <c r="U856" s="221">
        <v>0</v>
      </c>
      <c r="V856" s="221">
        <f>ROUND(E856*U856,2)</f>
        <v>0</v>
      </c>
      <c r="W856" s="221"/>
      <c r="X856" s="221" t="s">
        <v>215</v>
      </c>
      <c r="Y856" s="221" t="s">
        <v>176</v>
      </c>
      <c r="Z856" s="210"/>
      <c r="AA856" s="210"/>
      <c r="AB856" s="210"/>
      <c r="AC856" s="210"/>
      <c r="AD856" s="210"/>
      <c r="AE856" s="210"/>
      <c r="AF856" s="210"/>
      <c r="AG856" s="210" t="s">
        <v>216</v>
      </c>
      <c r="AH856" s="210"/>
      <c r="AI856" s="210"/>
      <c r="AJ856" s="210"/>
      <c r="AK856" s="210"/>
      <c r="AL856" s="210"/>
      <c r="AM856" s="210"/>
      <c r="AN856" s="210"/>
      <c r="AO856" s="210"/>
      <c r="AP856" s="210"/>
      <c r="AQ856" s="210"/>
      <c r="AR856" s="210"/>
      <c r="AS856" s="210"/>
      <c r="AT856" s="210"/>
      <c r="AU856" s="210"/>
      <c r="AV856" s="210"/>
      <c r="AW856" s="210"/>
      <c r="AX856" s="210"/>
      <c r="AY856" s="210"/>
      <c r="AZ856" s="210"/>
      <c r="BA856" s="210"/>
      <c r="BB856" s="210"/>
      <c r="BC856" s="210"/>
      <c r="BD856" s="210"/>
      <c r="BE856" s="210"/>
      <c r="BF856" s="210"/>
      <c r="BG856" s="210"/>
      <c r="BH856" s="210"/>
    </row>
    <row r="857" spans="1:60" outlineLevel="2" x14ac:dyDescent="0.25">
      <c r="A857" s="217"/>
      <c r="B857" s="218"/>
      <c r="C857" s="262" t="s">
        <v>931</v>
      </c>
      <c r="D857" s="246"/>
      <c r="E857" s="247">
        <v>1</v>
      </c>
      <c r="F857" s="221"/>
      <c r="G857" s="221"/>
      <c r="H857" s="221"/>
      <c r="I857" s="221"/>
      <c r="J857" s="221"/>
      <c r="K857" s="221"/>
      <c r="L857" s="221"/>
      <c r="M857" s="221"/>
      <c r="N857" s="220"/>
      <c r="O857" s="220"/>
      <c r="P857" s="220"/>
      <c r="Q857" s="220"/>
      <c r="R857" s="221"/>
      <c r="S857" s="221"/>
      <c r="T857" s="221"/>
      <c r="U857" s="221"/>
      <c r="V857" s="221"/>
      <c r="W857" s="221"/>
      <c r="X857" s="221"/>
      <c r="Y857" s="221"/>
      <c r="Z857" s="210"/>
      <c r="AA857" s="210"/>
      <c r="AB857" s="210"/>
      <c r="AC857" s="210"/>
      <c r="AD857" s="210"/>
      <c r="AE857" s="210"/>
      <c r="AF857" s="210"/>
      <c r="AG857" s="210" t="s">
        <v>220</v>
      </c>
      <c r="AH857" s="210">
        <v>0</v>
      </c>
      <c r="AI857" s="210"/>
      <c r="AJ857" s="210"/>
      <c r="AK857" s="210"/>
      <c r="AL857" s="210"/>
      <c r="AM857" s="210"/>
      <c r="AN857" s="210"/>
      <c r="AO857" s="210"/>
      <c r="AP857" s="210"/>
      <c r="AQ857" s="210"/>
      <c r="AR857" s="210"/>
      <c r="AS857" s="210"/>
      <c r="AT857" s="210"/>
      <c r="AU857" s="210"/>
      <c r="AV857" s="210"/>
      <c r="AW857" s="210"/>
      <c r="AX857" s="210"/>
      <c r="AY857" s="210"/>
      <c r="AZ857" s="210"/>
      <c r="BA857" s="210"/>
      <c r="BB857" s="210"/>
      <c r="BC857" s="210"/>
      <c r="BD857" s="210"/>
      <c r="BE857" s="210"/>
      <c r="BF857" s="210"/>
      <c r="BG857" s="210"/>
      <c r="BH857" s="210"/>
    </row>
    <row r="858" spans="1:60" x14ac:dyDescent="0.25">
      <c r="A858" s="224" t="s">
        <v>168</v>
      </c>
      <c r="B858" s="225" t="s">
        <v>120</v>
      </c>
      <c r="C858" s="240" t="s">
        <v>121</v>
      </c>
      <c r="D858" s="226"/>
      <c r="E858" s="227"/>
      <c r="F858" s="228"/>
      <c r="G858" s="228">
        <f>SUMIF(AG859:AG930,"&lt;&gt;NOR",G859:G930)</f>
        <v>0</v>
      </c>
      <c r="H858" s="228"/>
      <c r="I858" s="228">
        <f>SUM(I859:I930)</f>
        <v>0</v>
      </c>
      <c r="J858" s="228"/>
      <c r="K858" s="228">
        <f>SUM(K859:K930)</f>
        <v>0</v>
      </c>
      <c r="L858" s="228"/>
      <c r="M858" s="228">
        <f>SUM(M859:M930)</f>
        <v>0</v>
      </c>
      <c r="N858" s="227"/>
      <c r="O858" s="227">
        <f>SUM(O859:O930)</f>
        <v>2.6</v>
      </c>
      <c r="P858" s="227"/>
      <c r="Q858" s="227">
        <f>SUM(Q859:Q930)</f>
        <v>0</v>
      </c>
      <c r="R858" s="228"/>
      <c r="S858" s="228"/>
      <c r="T858" s="229"/>
      <c r="U858" s="223"/>
      <c r="V858" s="223">
        <f>SUM(V859:V930)</f>
        <v>163.52000000000004</v>
      </c>
      <c r="W858" s="223"/>
      <c r="X858" s="223"/>
      <c r="Y858" s="223"/>
      <c r="AG858" t="s">
        <v>169</v>
      </c>
    </row>
    <row r="859" spans="1:60" ht="20.399999999999999" outlineLevel="1" x14ac:dyDescent="0.25">
      <c r="A859" s="231">
        <v>133</v>
      </c>
      <c r="B859" s="232" t="s">
        <v>932</v>
      </c>
      <c r="C859" s="241" t="s">
        <v>933</v>
      </c>
      <c r="D859" s="233" t="s">
        <v>252</v>
      </c>
      <c r="E859" s="234">
        <v>100.15</v>
      </c>
      <c r="F859" s="235"/>
      <c r="G859" s="236">
        <f>ROUND(E859*F859,2)</f>
        <v>0</v>
      </c>
      <c r="H859" s="235"/>
      <c r="I859" s="236">
        <f>ROUND(E859*H859,2)</f>
        <v>0</v>
      </c>
      <c r="J859" s="235"/>
      <c r="K859" s="236">
        <f>ROUND(E859*J859,2)</f>
        <v>0</v>
      </c>
      <c r="L859" s="236">
        <v>21</v>
      </c>
      <c r="M859" s="236">
        <f>G859*(1+L859/100)</f>
        <v>0</v>
      </c>
      <c r="N859" s="234">
        <v>0</v>
      </c>
      <c r="O859" s="234">
        <f>ROUND(E859*N859,2)</f>
        <v>0</v>
      </c>
      <c r="P859" s="234">
        <v>0</v>
      </c>
      <c r="Q859" s="234">
        <f>ROUND(E859*P859,2)</f>
        <v>0</v>
      </c>
      <c r="R859" s="236" t="s">
        <v>934</v>
      </c>
      <c r="S859" s="236" t="s">
        <v>173</v>
      </c>
      <c r="T859" s="237" t="s">
        <v>173</v>
      </c>
      <c r="U859" s="221">
        <v>0.02</v>
      </c>
      <c r="V859" s="221">
        <f>ROUND(E859*U859,2)</f>
        <v>2</v>
      </c>
      <c r="W859" s="221"/>
      <c r="X859" s="221" t="s">
        <v>215</v>
      </c>
      <c r="Y859" s="221" t="s">
        <v>176</v>
      </c>
      <c r="Z859" s="210"/>
      <c r="AA859" s="210"/>
      <c r="AB859" s="210"/>
      <c r="AC859" s="210"/>
      <c r="AD859" s="210"/>
      <c r="AE859" s="210"/>
      <c r="AF859" s="210"/>
      <c r="AG859" s="210" t="s">
        <v>216</v>
      </c>
      <c r="AH859" s="210"/>
      <c r="AI859" s="210"/>
      <c r="AJ859" s="210"/>
      <c r="AK859" s="210"/>
      <c r="AL859" s="210"/>
      <c r="AM859" s="210"/>
      <c r="AN859" s="210"/>
      <c r="AO859" s="210"/>
      <c r="AP859" s="210"/>
      <c r="AQ859" s="210"/>
      <c r="AR859" s="210"/>
      <c r="AS859" s="210"/>
      <c r="AT859" s="210"/>
      <c r="AU859" s="210"/>
      <c r="AV859" s="210"/>
      <c r="AW859" s="210"/>
      <c r="AX859" s="210"/>
      <c r="AY859" s="210"/>
      <c r="AZ859" s="210"/>
      <c r="BA859" s="210"/>
      <c r="BB859" s="210"/>
      <c r="BC859" s="210"/>
      <c r="BD859" s="210"/>
      <c r="BE859" s="210"/>
      <c r="BF859" s="210"/>
      <c r="BG859" s="210"/>
      <c r="BH859" s="210"/>
    </row>
    <row r="860" spans="1:60" outlineLevel="2" x14ac:dyDescent="0.25">
      <c r="A860" s="217"/>
      <c r="B860" s="218"/>
      <c r="C860" s="262" t="s">
        <v>935</v>
      </c>
      <c r="D860" s="246"/>
      <c r="E860" s="247">
        <v>100.15</v>
      </c>
      <c r="F860" s="221"/>
      <c r="G860" s="221"/>
      <c r="H860" s="221"/>
      <c r="I860" s="221"/>
      <c r="J860" s="221"/>
      <c r="K860" s="221"/>
      <c r="L860" s="221"/>
      <c r="M860" s="221"/>
      <c r="N860" s="220"/>
      <c r="O860" s="220"/>
      <c r="P860" s="220"/>
      <c r="Q860" s="220"/>
      <c r="R860" s="221"/>
      <c r="S860" s="221"/>
      <c r="T860" s="221"/>
      <c r="U860" s="221"/>
      <c r="V860" s="221"/>
      <c r="W860" s="221"/>
      <c r="X860" s="221"/>
      <c r="Y860" s="221"/>
      <c r="Z860" s="210"/>
      <c r="AA860" s="210"/>
      <c r="AB860" s="210"/>
      <c r="AC860" s="210"/>
      <c r="AD860" s="210"/>
      <c r="AE860" s="210"/>
      <c r="AF860" s="210"/>
      <c r="AG860" s="210" t="s">
        <v>220</v>
      </c>
      <c r="AH860" s="210">
        <v>0</v>
      </c>
      <c r="AI860" s="210"/>
      <c r="AJ860" s="210"/>
      <c r="AK860" s="210"/>
      <c r="AL860" s="210"/>
      <c r="AM860" s="210"/>
      <c r="AN860" s="210"/>
      <c r="AO860" s="210"/>
      <c r="AP860" s="210"/>
      <c r="AQ860" s="210"/>
      <c r="AR860" s="210"/>
      <c r="AS860" s="210"/>
      <c r="AT860" s="210"/>
      <c r="AU860" s="210"/>
      <c r="AV860" s="210"/>
      <c r="AW860" s="210"/>
      <c r="AX860" s="210"/>
      <c r="AY860" s="210"/>
      <c r="AZ860" s="210"/>
      <c r="BA860" s="210"/>
      <c r="BB860" s="210"/>
      <c r="BC860" s="210"/>
      <c r="BD860" s="210"/>
      <c r="BE860" s="210"/>
      <c r="BF860" s="210"/>
      <c r="BG860" s="210"/>
      <c r="BH860" s="210"/>
    </row>
    <row r="861" spans="1:60" outlineLevel="1" x14ac:dyDescent="0.25">
      <c r="A861" s="231">
        <v>134</v>
      </c>
      <c r="B861" s="232" t="s">
        <v>936</v>
      </c>
      <c r="C861" s="241" t="s">
        <v>937</v>
      </c>
      <c r="D861" s="233" t="s">
        <v>252</v>
      </c>
      <c r="E861" s="234">
        <v>110.76300000000001</v>
      </c>
      <c r="F861" s="235"/>
      <c r="G861" s="236">
        <f>ROUND(E861*F861,2)</f>
        <v>0</v>
      </c>
      <c r="H861" s="235"/>
      <c r="I861" s="236">
        <f>ROUND(E861*H861,2)</f>
        <v>0</v>
      </c>
      <c r="J861" s="235"/>
      <c r="K861" s="236">
        <f>ROUND(E861*J861,2)</f>
        <v>0</v>
      </c>
      <c r="L861" s="236">
        <v>21</v>
      </c>
      <c r="M861" s="236">
        <f>G861*(1+L861/100)</f>
        <v>0</v>
      </c>
      <c r="N861" s="234">
        <v>2.1000000000000001E-4</v>
      </c>
      <c r="O861" s="234">
        <f>ROUND(E861*N861,2)</f>
        <v>0.02</v>
      </c>
      <c r="P861" s="234">
        <v>0</v>
      </c>
      <c r="Q861" s="234">
        <f>ROUND(E861*P861,2)</f>
        <v>0</v>
      </c>
      <c r="R861" s="236" t="s">
        <v>934</v>
      </c>
      <c r="S861" s="236" t="s">
        <v>173</v>
      </c>
      <c r="T861" s="237" t="s">
        <v>173</v>
      </c>
      <c r="U861" s="221">
        <v>0.05</v>
      </c>
      <c r="V861" s="221">
        <f>ROUND(E861*U861,2)</f>
        <v>5.54</v>
      </c>
      <c r="W861" s="221"/>
      <c r="X861" s="221" t="s">
        <v>215</v>
      </c>
      <c r="Y861" s="221" t="s">
        <v>176</v>
      </c>
      <c r="Z861" s="210"/>
      <c r="AA861" s="210"/>
      <c r="AB861" s="210"/>
      <c r="AC861" s="210"/>
      <c r="AD861" s="210"/>
      <c r="AE861" s="210"/>
      <c r="AF861" s="210"/>
      <c r="AG861" s="210" t="s">
        <v>216</v>
      </c>
      <c r="AH861" s="210"/>
      <c r="AI861" s="210"/>
      <c r="AJ861" s="210"/>
      <c r="AK861" s="210"/>
      <c r="AL861" s="210"/>
      <c r="AM861" s="210"/>
      <c r="AN861" s="210"/>
      <c r="AO861" s="210"/>
      <c r="AP861" s="210"/>
      <c r="AQ861" s="210"/>
      <c r="AR861" s="210"/>
      <c r="AS861" s="210"/>
      <c r="AT861" s="210"/>
      <c r="AU861" s="210"/>
      <c r="AV861" s="210"/>
      <c r="AW861" s="210"/>
      <c r="AX861" s="210"/>
      <c r="AY861" s="210"/>
      <c r="AZ861" s="210"/>
      <c r="BA861" s="210"/>
      <c r="BB861" s="210"/>
      <c r="BC861" s="210"/>
      <c r="BD861" s="210"/>
      <c r="BE861" s="210"/>
      <c r="BF861" s="210"/>
      <c r="BG861" s="210"/>
      <c r="BH861" s="210"/>
    </row>
    <row r="862" spans="1:60" outlineLevel="2" x14ac:dyDescent="0.25">
      <c r="A862" s="217"/>
      <c r="B862" s="218"/>
      <c r="C862" s="262" t="s">
        <v>938</v>
      </c>
      <c r="D862" s="246"/>
      <c r="E862" s="247"/>
      <c r="F862" s="221"/>
      <c r="G862" s="221"/>
      <c r="H862" s="221"/>
      <c r="I862" s="221"/>
      <c r="J862" s="221"/>
      <c r="K862" s="221"/>
      <c r="L862" s="221"/>
      <c r="M862" s="221"/>
      <c r="N862" s="220"/>
      <c r="O862" s="220"/>
      <c r="P862" s="220"/>
      <c r="Q862" s="220"/>
      <c r="R862" s="221"/>
      <c r="S862" s="221"/>
      <c r="T862" s="221"/>
      <c r="U862" s="221"/>
      <c r="V862" s="221"/>
      <c r="W862" s="221"/>
      <c r="X862" s="221"/>
      <c r="Y862" s="221"/>
      <c r="Z862" s="210"/>
      <c r="AA862" s="210"/>
      <c r="AB862" s="210"/>
      <c r="AC862" s="210"/>
      <c r="AD862" s="210"/>
      <c r="AE862" s="210"/>
      <c r="AF862" s="210"/>
      <c r="AG862" s="210" t="s">
        <v>220</v>
      </c>
      <c r="AH862" s="210">
        <v>0</v>
      </c>
      <c r="AI862" s="210"/>
      <c r="AJ862" s="210"/>
      <c r="AK862" s="210"/>
      <c r="AL862" s="210"/>
      <c r="AM862" s="210"/>
      <c r="AN862" s="210"/>
      <c r="AO862" s="210"/>
      <c r="AP862" s="210"/>
      <c r="AQ862" s="210"/>
      <c r="AR862" s="210"/>
      <c r="AS862" s="210"/>
      <c r="AT862" s="210"/>
      <c r="AU862" s="210"/>
      <c r="AV862" s="210"/>
      <c r="AW862" s="210"/>
      <c r="AX862" s="210"/>
      <c r="AY862" s="210"/>
      <c r="AZ862" s="210"/>
      <c r="BA862" s="210"/>
      <c r="BB862" s="210"/>
      <c r="BC862" s="210"/>
      <c r="BD862" s="210"/>
      <c r="BE862" s="210"/>
      <c r="BF862" s="210"/>
      <c r="BG862" s="210"/>
      <c r="BH862" s="210"/>
    </row>
    <row r="863" spans="1:60" outlineLevel="3" x14ac:dyDescent="0.25">
      <c r="A863" s="217"/>
      <c r="B863" s="218"/>
      <c r="C863" s="262" t="s">
        <v>939</v>
      </c>
      <c r="D863" s="246"/>
      <c r="E863" s="247">
        <v>100.15</v>
      </c>
      <c r="F863" s="221"/>
      <c r="G863" s="221"/>
      <c r="H863" s="221"/>
      <c r="I863" s="221"/>
      <c r="J863" s="221"/>
      <c r="K863" s="221"/>
      <c r="L863" s="221"/>
      <c r="M863" s="221"/>
      <c r="N863" s="220"/>
      <c r="O863" s="220"/>
      <c r="P863" s="220"/>
      <c r="Q863" s="220"/>
      <c r="R863" s="221"/>
      <c r="S863" s="221"/>
      <c r="T863" s="221"/>
      <c r="U863" s="221"/>
      <c r="V863" s="221"/>
      <c r="W863" s="221"/>
      <c r="X863" s="221"/>
      <c r="Y863" s="221"/>
      <c r="Z863" s="210"/>
      <c r="AA863" s="210"/>
      <c r="AB863" s="210"/>
      <c r="AC863" s="210"/>
      <c r="AD863" s="210"/>
      <c r="AE863" s="210"/>
      <c r="AF863" s="210"/>
      <c r="AG863" s="210" t="s">
        <v>220</v>
      </c>
      <c r="AH863" s="210">
        <v>5</v>
      </c>
      <c r="AI863" s="210"/>
      <c r="AJ863" s="210"/>
      <c r="AK863" s="210"/>
      <c r="AL863" s="210"/>
      <c r="AM863" s="210"/>
      <c r="AN863" s="210"/>
      <c r="AO863" s="210"/>
      <c r="AP863" s="210"/>
      <c r="AQ863" s="210"/>
      <c r="AR863" s="210"/>
      <c r="AS863" s="210"/>
      <c r="AT863" s="210"/>
      <c r="AU863" s="210"/>
      <c r="AV863" s="210"/>
      <c r="AW863" s="210"/>
      <c r="AX863" s="210"/>
      <c r="AY863" s="210"/>
      <c r="AZ863" s="210"/>
      <c r="BA863" s="210"/>
      <c r="BB863" s="210"/>
      <c r="BC863" s="210"/>
      <c r="BD863" s="210"/>
      <c r="BE863" s="210"/>
      <c r="BF863" s="210"/>
      <c r="BG863" s="210"/>
      <c r="BH863" s="210"/>
    </row>
    <row r="864" spans="1:60" outlineLevel="3" x14ac:dyDescent="0.25">
      <c r="A864" s="217"/>
      <c r="B864" s="218"/>
      <c r="C864" s="262" t="s">
        <v>234</v>
      </c>
      <c r="D864" s="246"/>
      <c r="E864" s="247"/>
      <c r="F864" s="221"/>
      <c r="G864" s="221"/>
      <c r="H864" s="221"/>
      <c r="I864" s="221"/>
      <c r="J864" s="221"/>
      <c r="K864" s="221"/>
      <c r="L864" s="221"/>
      <c r="M864" s="221"/>
      <c r="N864" s="220"/>
      <c r="O864" s="220"/>
      <c r="P864" s="220"/>
      <c r="Q864" s="220"/>
      <c r="R864" s="221"/>
      <c r="S864" s="221"/>
      <c r="T864" s="221"/>
      <c r="U864" s="221"/>
      <c r="V864" s="221"/>
      <c r="W864" s="221"/>
      <c r="X864" s="221"/>
      <c r="Y864" s="221"/>
      <c r="Z864" s="210"/>
      <c r="AA864" s="210"/>
      <c r="AB864" s="210"/>
      <c r="AC864" s="210"/>
      <c r="AD864" s="210"/>
      <c r="AE864" s="210"/>
      <c r="AF864" s="210"/>
      <c r="AG864" s="210" t="s">
        <v>220</v>
      </c>
      <c r="AH864" s="210">
        <v>0</v>
      </c>
      <c r="AI864" s="210"/>
      <c r="AJ864" s="210"/>
      <c r="AK864" s="210"/>
      <c r="AL864" s="210"/>
      <c r="AM864" s="210"/>
      <c r="AN864" s="210"/>
      <c r="AO864" s="210"/>
      <c r="AP864" s="210"/>
      <c r="AQ864" s="210"/>
      <c r="AR864" s="210"/>
      <c r="AS864" s="210"/>
      <c r="AT864" s="210"/>
      <c r="AU864" s="210"/>
      <c r="AV864" s="210"/>
      <c r="AW864" s="210"/>
      <c r="AX864" s="210"/>
      <c r="AY864" s="210"/>
      <c r="AZ864" s="210"/>
      <c r="BA864" s="210"/>
      <c r="BB864" s="210"/>
      <c r="BC864" s="210"/>
      <c r="BD864" s="210"/>
      <c r="BE864" s="210"/>
      <c r="BF864" s="210"/>
      <c r="BG864" s="210"/>
      <c r="BH864" s="210"/>
    </row>
    <row r="865" spans="1:60" outlineLevel="3" x14ac:dyDescent="0.25">
      <c r="A865" s="217"/>
      <c r="B865" s="218"/>
      <c r="C865" s="262" t="s">
        <v>940</v>
      </c>
      <c r="D865" s="246"/>
      <c r="E865" s="247"/>
      <c r="F865" s="221"/>
      <c r="G865" s="221"/>
      <c r="H865" s="221"/>
      <c r="I865" s="221"/>
      <c r="J865" s="221"/>
      <c r="K865" s="221"/>
      <c r="L865" s="221"/>
      <c r="M865" s="221"/>
      <c r="N865" s="220"/>
      <c r="O865" s="220"/>
      <c r="P865" s="220"/>
      <c r="Q865" s="220"/>
      <c r="R865" s="221"/>
      <c r="S865" s="221"/>
      <c r="T865" s="221"/>
      <c r="U865" s="221"/>
      <c r="V865" s="221"/>
      <c r="W865" s="221"/>
      <c r="X865" s="221"/>
      <c r="Y865" s="221"/>
      <c r="Z865" s="210"/>
      <c r="AA865" s="210"/>
      <c r="AB865" s="210"/>
      <c r="AC865" s="210"/>
      <c r="AD865" s="210"/>
      <c r="AE865" s="210"/>
      <c r="AF865" s="210"/>
      <c r="AG865" s="210" t="s">
        <v>220</v>
      </c>
      <c r="AH865" s="210">
        <v>0</v>
      </c>
      <c r="AI865" s="210"/>
      <c r="AJ865" s="210"/>
      <c r="AK865" s="210"/>
      <c r="AL865" s="210"/>
      <c r="AM865" s="210"/>
      <c r="AN865" s="210"/>
      <c r="AO865" s="210"/>
      <c r="AP865" s="210"/>
      <c r="AQ865" s="210"/>
      <c r="AR865" s="210"/>
      <c r="AS865" s="210"/>
      <c r="AT865" s="210"/>
      <c r="AU865" s="210"/>
      <c r="AV865" s="210"/>
      <c r="AW865" s="210"/>
      <c r="AX865" s="210"/>
      <c r="AY865" s="210"/>
      <c r="AZ865" s="210"/>
      <c r="BA865" s="210"/>
      <c r="BB865" s="210"/>
      <c r="BC865" s="210"/>
      <c r="BD865" s="210"/>
      <c r="BE865" s="210"/>
      <c r="BF865" s="210"/>
      <c r="BG865" s="210"/>
      <c r="BH865" s="210"/>
    </row>
    <row r="866" spans="1:60" outlineLevel="3" x14ac:dyDescent="0.25">
      <c r="A866" s="217"/>
      <c r="B866" s="218"/>
      <c r="C866" s="262" t="s">
        <v>941</v>
      </c>
      <c r="D866" s="246"/>
      <c r="E866" s="247">
        <v>10.613</v>
      </c>
      <c r="F866" s="221"/>
      <c r="G866" s="221"/>
      <c r="H866" s="221"/>
      <c r="I866" s="221"/>
      <c r="J866" s="221"/>
      <c r="K866" s="221"/>
      <c r="L866" s="221"/>
      <c r="M866" s="221"/>
      <c r="N866" s="220"/>
      <c r="O866" s="220"/>
      <c r="P866" s="220"/>
      <c r="Q866" s="220"/>
      <c r="R866" s="221"/>
      <c r="S866" s="221"/>
      <c r="T866" s="221"/>
      <c r="U866" s="221"/>
      <c r="V866" s="221"/>
      <c r="W866" s="221"/>
      <c r="X866" s="221"/>
      <c r="Y866" s="221"/>
      <c r="Z866" s="210"/>
      <c r="AA866" s="210"/>
      <c r="AB866" s="210"/>
      <c r="AC866" s="210"/>
      <c r="AD866" s="210"/>
      <c r="AE866" s="210"/>
      <c r="AF866" s="210"/>
      <c r="AG866" s="210" t="s">
        <v>220</v>
      </c>
      <c r="AH866" s="210">
        <v>5</v>
      </c>
      <c r="AI866" s="210"/>
      <c r="AJ866" s="210"/>
      <c r="AK866" s="210"/>
      <c r="AL866" s="210"/>
      <c r="AM866" s="210"/>
      <c r="AN866" s="210"/>
      <c r="AO866" s="210"/>
      <c r="AP866" s="210"/>
      <c r="AQ866" s="210"/>
      <c r="AR866" s="210"/>
      <c r="AS866" s="210"/>
      <c r="AT866" s="210"/>
      <c r="AU866" s="210"/>
      <c r="AV866" s="210"/>
      <c r="AW866" s="210"/>
      <c r="AX866" s="210"/>
      <c r="AY866" s="210"/>
      <c r="AZ866" s="210"/>
      <c r="BA866" s="210"/>
      <c r="BB866" s="210"/>
      <c r="BC866" s="210"/>
      <c r="BD866" s="210"/>
      <c r="BE866" s="210"/>
      <c r="BF866" s="210"/>
      <c r="BG866" s="210"/>
      <c r="BH866" s="210"/>
    </row>
    <row r="867" spans="1:60" ht="20.399999999999999" outlineLevel="1" x14ac:dyDescent="0.25">
      <c r="A867" s="231">
        <v>135</v>
      </c>
      <c r="B867" s="232" t="s">
        <v>942</v>
      </c>
      <c r="C867" s="241" t="s">
        <v>943</v>
      </c>
      <c r="D867" s="233" t="s">
        <v>266</v>
      </c>
      <c r="E867" s="234">
        <v>106.13</v>
      </c>
      <c r="F867" s="235"/>
      <c r="G867" s="236">
        <f>ROUND(E867*F867,2)</f>
        <v>0</v>
      </c>
      <c r="H867" s="235"/>
      <c r="I867" s="236">
        <f>ROUND(E867*H867,2)</f>
        <v>0</v>
      </c>
      <c r="J867" s="235"/>
      <c r="K867" s="236">
        <f>ROUND(E867*J867,2)</f>
        <v>0</v>
      </c>
      <c r="L867" s="236">
        <v>21</v>
      </c>
      <c r="M867" s="236">
        <f>G867*(1+L867/100)</f>
        <v>0</v>
      </c>
      <c r="N867" s="234">
        <v>3.2000000000000003E-4</v>
      </c>
      <c r="O867" s="234">
        <f>ROUND(E867*N867,2)</f>
        <v>0.03</v>
      </c>
      <c r="P867" s="234">
        <v>0</v>
      </c>
      <c r="Q867" s="234">
        <f>ROUND(E867*P867,2)</f>
        <v>0</v>
      </c>
      <c r="R867" s="236" t="s">
        <v>934</v>
      </c>
      <c r="S867" s="236" t="s">
        <v>173</v>
      </c>
      <c r="T867" s="237" t="s">
        <v>173</v>
      </c>
      <c r="U867" s="221">
        <v>0.24</v>
      </c>
      <c r="V867" s="221">
        <f>ROUND(E867*U867,2)</f>
        <v>25.47</v>
      </c>
      <c r="W867" s="221"/>
      <c r="X867" s="221" t="s">
        <v>215</v>
      </c>
      <c r="Y867" s="221" t="s">
        <v>176</v>
      </c>
      <c r="Z867" s="210"/>
      <c r="AA867" s="210"/>
      <c r="AB867" s="210"/>
      <c r="AC867" s="210"/>
      <c r="AD867" s="210"/>
      <c r="AE867" s="210"/>
      <c r="AF867" s="210"/>
      <c r="AG867" s="210" t="s">
        <v>216</v>
      </c>
      <c r="AH867" s="210"/>
      <c r="AI867" s="210"/>
      <c r="AJ867" s="210"/>
      <c r="AK867" s="210"/>
      <c r="AL867" s="210"/>
      <c r="AM867" s="210"/>
      <c r="AN867" s="210"/>
      <c r="AO867" s="210"/>
      <c r="AP867" s="210"/>
      <c r="AQ867" s="210"/>
      <c r="AR867" s="210"/>
      <c r="AS867" s="210"/>
      <c r="AT867" s="210"/>
      <c r="AU867" s="210"/>
      <c r="AV867" s="210"/>
      <c r="AW867" s="210"/>
      <c r="AX867" s="210"/>
      <c r="AY867" s="210"/>
      <c r="AZ867" s="210"/>
      <c r="BA867" s="210"/>
      <c r="BB867" s="210"/>
      <c r="BC867" s="210"/>
      <c r="BD867" s="210"/>
      <c r="BE867" s="210"/>
      <c r="BF867" s="210"/>
      <c r="BG867" s="210"/>
      <c r="BH867" s="210"/>
    </row>
    <row r="868" spans="1:60" outlineLevel="2" x14ac:dyDescent="0.25">
      <c r="A868" s="217"/>
      <c r="B868" s="218"/>
      <c r="C868" s="262" t="s">
        <v>582</v>
      </c>
      <c r="D868" s="246"/>
      <c r="E868" s="247"/>
      <c r="F868" s="221"/>
      <c r="G868" s="221"/>
      <c r="H868" s="221"/>
      <c r="I868" s="221"/>
      <c r="J868" s="221"/>
      <c r="K868" s="221"/>
      <c r="L868" s="221"/>
      <c r="M868" s="221"/>
      <c r="N868" s="220"/>
      <c r="O868" s="220"/>
      <c r="P868" s="220"/>
      <c r="Q868" s="220"/>
      <c r="R868" s="221"/>
      <c r="S868" s="221"/>
      <c r="T868" s="221"/>
      <c r="U868" s="221"/>
      <c r="V868" s="221"/>
      <c r="W868" s="221"/>
      <c r="X868" s="221"/>
      <c r="Y868" s="221"/>
      <c r="Z868" s="210"/>
      <c r="AA868" s="210"/>
      <c r="AB868" s="210"/>
      <c r="AC868" s="210"/>
      <c r="AD868" s="210"/>
      <c r="AE868" s="210"/>
      <c r="AF868" s="210"/>
      <c r="AG868" s="210" t="s">
        <v>220</v>
      </c>
      <c r="AH868" s="210">
        <v>0</v>
      </c>
      <c r="AI868" s="210"/>
      <c r="AJ868" s="210"/>
      <c r="AK868" s="210"/>
      <c r="AL868" s="210"/>
      <c r="AM868" s="210"/>
      <c r="AN868" s="210"/>
      <c r="AO868" s="210"/>
      <c r="AP868" s="210"/>
      <c r="AQ868" s="210"/>
      <c r="AR868" s="210"/>
      <c r="AS868" s="210"/>
      <c r="AT868" s="210"/>
      <c r="AU868" s="210"/>
      <c r="AV868" s="210"/>
      <c r="AW868" s="210"/>
      <c r="AX868" s="210"/>
      <c r="AY868" s="210"/>
      <c r="AZ868" s="210"/>
      <c r="BA868" s="210"/>
      <c r="BB868" s="210"/>
      <c r="BC868" s="210"/>
      <c r="BD868" s="210"/>
      <c r="BE868" s="210"/>
      <c r="BF868" s="210"/>
      <c r="BG868" s="210"/>
      <c r="BH868" s="210"/>
    </row>
    <row r="869" spans="1:60" outlineLevel="3" x14ac:dyDescent="0.25">
      <c r="A869" s="217"/>
      <c r="B869" s="218"/>
      <c r="C869" s="262" t="s">
        <v>944</v>
      </c>
      <c r="D869" s="246"/>
      <c r="E869" s="247">
        <v>6.14</v>
      </c>
      <c r="F869" s="221"/>
      <c r="G869" s="221"/>
      <c r="H869" s="221"/>
      <c r="I869" s="221"/>
      <c r="J869" s="221"/>
      <c r="K869" s="221"/>
      <c r="L869" s="221"/>
      <c r="M869" s="221"/>
      <c r="N869" s="220"/>
      <c r="O869" s="220"/>
      <c r="P869" s="220"/>
      <c r="Q869" s="220"/>
      <c r="R869" s="221"/>
      <c r="S869" s="221"/>
      <c r="T869" s="221"/>
      <c r="U869" s="221"/>
      <c r="V869" s="221"/>
      <c r="W869" s="221"/>
      <c r="X869" s="221"/>
      <c r="Y869" s="221"/>
      <c r="Z869" s="210"/>
      <c r="AA869" s="210"/>
      <c r="AB869" s="210"/>
      <c r="AC869" s="210"/>
      <c r="AD869" s="210"/>
      <c r="AE869" s="210"/>
      <c r="AF869" s="210"/>
      <c r="AG869" s="210" t="s">
        <v>220</v>
      </c>
      <c r="AH869" s="210">
        <v>0</v>
      </c>
      <c r="AI869" s="210"/>
      <c r="AJ869" s="210"/>
      <c r="AK869" s="210"/>
      <c r="AL869" s="210"/>
      <c r="AM869" s="210"/>
      <c r="AN869" s="210"/>
      <c r="AO869" s="210"/>
      <c r="AP869" s="210"/>
      <c r="AQ869" s="210"/>
      <c r="AR869" s="210"/>
      <c r="AS869" s="210"/>
      <c r="AT869" s="210"/>
      <c r="AU869" s="210"/>
      <c r="AV869" s="210"/>
      <c r="AW869" s="210"/>
      <c r="AX869" s="210"/>
      <c r="AY869" s="210"/>
      <c r="AZ869" s="210"/>
      <c r="BA869" s="210"/>
      <c r="BB869" s="210"/>
      <c r="BC869" s="210"/>
      <c r="BD869" s="210"/>
      <c r="BE869" s="210"/>
      <c r="BF869" s="210"/>
      <c r="BG869" s="210"/>
      <c r="BH869" s="210"/>
    </row>
    <row r="870" spans="1:60" outlineLevel="3" x14ac:dyDescent="0.25">
      <c r="A870" s="217"/>
      <c r="B870" s="218"/>
      <c r="C870" s="262" t="s">
        <v>234</v>
      </c>
      <c r="D870" s="246"/>
      <c r="E870" s="247"/>
      <c r="F870" s="221"/>
      <c r="G870" s="221"/>
      <c r="H870" s="221"/>
      <c r="I870" s="221"/>
      <c r="J870" s="221"/>
      <c r="K870" s="221"/>
      <c r="L870" s="221"/>
      <c r="M870" s="221"/>
      <c r="N870" s="220"/>
      <c r="O870" s="220"/>
      <c r="P870" s="220"/>
      <c r="Q870" s="220"/>
      <c r="R870" s="221"/>
      <c r="S870" s="221"/>
      <c r="T870" s="221"/>
      <c r="U870" s="221"/>
      <c r="V870" s="221"/>
      <c r="W870" s="221"/>
      <c r="X870" s="221"/>
      <c r="Y870" s="221"/>
      <c r="Z870" s="210"/>
      <c r="AA870" s="210"/>
      <c r="AB870" s="210"/>
      <c r="AC870" s="210"/>
      <c r="AD870" s="210"/>
      <c r="AE870" s="210"/>
      <c r="AF870" s="210"/>
      <c r="AG870" s="210" t="s">
        <v>220</v>
      </c>
      <c r="AH870" s="210">
        <v>0</v>
      </c>
      <c r="AI870" s="210"/>
      <c r="AJ870" s="210"/>
      <c r="AK870" s="210"/>
      <c r="AL870" s="210"/>
      <c r="AM870" s="210"/>
      <c r="AN870" s="210"/>
      <c r="AO870" s="210"/>
      <c r="AP870" s="210"/>
      <c r="AQ870" s="210"/>
      <c r="AR870" s="210"/>
      <c r="AS870" s="210"/>
      <c r="AT870" s="210"/>
      <c r="AU870" s="210"/>
      <c r="AV870" s="210"/>
      <c r="AW870" s="210"/>
      <c r="AX870" s="210"/>
      <c r="AY870" s="210"/>
      <c r="AZ870" s="210"/>
      <c r="BA870" s="210"/>
      <c r="BB870" s="210"/>
      <c r="BC870" s="210"/>
      <c r="BD870" s="210"/>
      <c r="BE870" s="210"/>
      <c r="BF870" s="210"/>
      <c r="BG870" s="210"/>
      <c r="BH870" s="210"/>
    </row>
    <row r="871" spans="1:60" outlineLevel="3" x14ac:dyDescent="0.25">
      <c r="A871" s="217"/>
      <c r="B871" s="218"/>
      <c r="C871" s="262" t="s">
        <v>584</v>
      </c>
      <c r="D871" s="246"/>
      <c r="E871" s="247"/>
      <c r="F871" s="221"/>
      <c r="G871" s="221"/>
      <c r="H871" s="221"/>
      <c r="I871" s="221"/>
      <c r="J871" s="221"/>
      <c r="K871" s="221"/>
      <c r="L871" s="221"/>
      <c r="M871" s="221"/>
      <c r="N871" s="220"/>
      <c r="O871" s="220"/>
      <c r="P871" s="220"/>
      <c r="Q871" s="220"/>
      <c r="R871" s="221"/>
      <c r="S871" s="221"/>
      <c r="T871" s="221"/>
      <c r="U871" s="221"/>
      <c r="V871" s="221"/>
      <c r="W871" s="221"/>
      <c r="X871" s="221"/>
      <c r="Y871" s="221"/>
      <c r="Z871" s="210"/>
      <c r="AA871" s="210"/>
      <c r="AB871" s="210"/>
      <c r="AC871" s="210"/>
      <c r="AD871" s="210"/>
      <c r="AE871" s="210"/>
      <c r="AF871" s="210"/>
      <c r="AG871" s="210" t="s">
        <v>220</v>
      </c>
      <c r="AH871" s="210">
        <v>0</v>
      </c>
      <c r="AI871" s="210"/>
      <c r="AJ871" s="210"/>
      <c r="AK871" s="210"/>
      <c r="AL871" s="210"/>
      <c r="AM871" s="210"/>
      <c r="AN871" s="210"/>
      <c r="AO871" s="210"/>
      <c r="AP871" s="210"/>
      <c r="AQ871" s="210"/>
      <c r="AR871" s="210"/>
      <c r="AS871" s="210"/>
      <c r="AT871" s="210"/>
      <c r="AU871" s="210"/>
      <c r="AV871" s="210"/>
      <c r="AW871" s="210"/>
      <c r="AX871" s="210"/>
      <c r="AY871" s="210"/>
      <c r="AZ871" s="210"/>
      <c r="BA871" s="210"/>
      <c r="BB871" s="210"/>
      <c r="BC871" s="210"/>
      <c r="BD871" s="210"/>
      <c r="BE871" s="210"/>
      <c r="BF871" s="210"/>
      <c r="BG871" s="210"/>
      <c r="BH871" s="210"/>
    </row>
    <row r="872" spans="1:60" outlineLevel="3" x14ac:dyDescent="0.25">
      <c r="A872" s="217"/>
      <c r="B872" s="218"/>
      <c r="C872" s="262" t="s">
        <v>945</v>
      </c>
      <c r="D872" s="246"/>
      <c r="E872" s="247">
        <v>10.46</v>
      </c>
      <c r="F872" s="221"/>
      <c r="G872" s="221"/>
      <c r="H872" s="221"/>
      <c r="I872" s="221"/>
      <c r="J872" s="221"/>
      <c r="K872" s="221"/>
      <c r="L872" s="221"/>
      <c r="M872" s="221"/>
      <c r="N872" s="220"/>
      <c r="O872" s="220"/>
      <c r="P872" s="220"/>
      <c r="Q872" s="220"/>
      <c r="R872" s="221"/>
      <c r="S872" s="221"/>
      <c r="T872" s="221"/>
      <c r="U872" s="221"/>
      <c r="V872" s="221"/>
      <c r="W872" s="221"/>
      <c r="X872" s="221"/>
      <c r="Y872" s="221"/>
      <c r="Z872" s="210"/>
      <c r="AA872" s="210"/>
      <c r="AB872" s="210"/>
      <c r="AC872" s="210"/>
      <c r="AD872" s="210"/>
      <c r="AE872" s="210"/>
      <c r="AF872" s="210"/>
      <c r="AG872" s="210" t="s">
        <v>220</v>
      </c>
      <c r="AH872" s="210">
        <v>0</v>
      </c>
      <c r="AI872" s="210"/>
      <c r="AJ872" s="210"/>
      <c r="AK872" s="210"/>
      <c r="AL872" s="210"/>
      <c r="AM872" s="210"/>
      <c r="AN872" s="210"/>
      <c r="AO872" s="210"/>
      <c r="AP872" s="210"/>
      <c r="AQ872" s="210"/>
      <c r="AR872" s="210"/>
      <c r="AS872" s="210"/>
      <c r="AT872" s="210"/>
      <c r="AU872" s="210"/>
      <c r="AV872" s="210"/>
      <c r="AW872" s="210"/>
      <c r="AX872" s="210"/>
      <c r="AY872" s="210"/>
      <c r="AZ872" s="210"/>
      <c r="BA872" s="210"/>
      <c r="BB872" s="210"/>
      <c r="BC872" s="210"/>
      <c r="BD872" s="210"/>
      <c r="BE872" s="210"/>
      <c r="BF872" s="210"/>
      <c r="BG872" s="210"/>
      <c r="BH872" s="210"/>
    </row>
    <row r="873" spans="1:60" outlineLevel="3" x14ac:dyDescent="0.25">
      <c r="A873" s="217"/>
      <c r="B873" s="218"/>
      <c r="C873" s="262" t="s">
        <v>234</v>
      </c>
      <c r="D873" s="246"/>
      <c r="E873" s="247"/>
      <c r="F873" s="221"/>
      <c r="G873" s="221"/>
      <c r="H873" s="221"/>
      <c r="I873" s="221"/>
      <c r="J873" s="221"/>
      <c r="K873" s="221"/>
      <c r="L873" s="221"/>
      <c r="M873" s="221"/>
      <c r="N873" s="220"/>
      <c r="O873" s="220"/>
      <c r="P873" s="220"/>
      <c r="Q873" s="220"/>
      <c r="R873" s="221"/>
      <c r="S873" s="221"/>
      <c r="T873" s="221"/>
      <c r="U873" s="221"/>
      <c r="V873" s="221"/>
      <c r="W873" s="221"/>
      <c r="X873" s="221"/>
      <c r="Y873" s="221"/>
      <c r="Z873" s="210"/>
      <c r="AA873" s="210"/>
      <c r="AB873" s="210"/>
      <c r="AC873" s="210"/>
      <c r="AD873" s="210"/>
      <c r="AE873" s="210"/>
      <c r="AF873" s="210"/>
      <c r="AG873" s="210" t="s">
        <v>220</v>
      </c>
      <c r="AH873" s="210">
        <v>0</v>
      </c>
      <c r="AI873" s="210"/>
      <c r="AJ873" s="210"/>
      <c r="AK873" s="210"/>
      <c r="AL873" s="210"/>
      <c r="AM873" s="210"/>
      <c r="AN873" s="210"/>
      <c r="AO873" s="210"/>
      <c r="AP873" s="210"/>
      <c r="AQ873" s="210"/>
      <c r="AR873" s="210"/>
      <c r="AS873" s="210"/>
      <c r="AT873" s="210"/>
      <c r="AU873" s="210"/>
      <c r="AV873" s="210"/>
      <c r="AW873" s="210"/>
      <c r="AX873" s="210"/>
      <c r="AY873" s="210"/>
      <c r="AZ873" s="210"/>
      <c r="BA873" s="210"/>
      <c r="BB873" s="210"/>
      <c r="BC873" s="210"/>
      <c r="BD873" s="210"/>
      <c r="BE873" s="210"/>
      <c r="BF873" s="210"/>
      <c r="BG873" s="210"/>
      <c r="BH873" s="210"/>
    </row>
    <row r="874" spans="1:60" outlineLevel="3" x14ac:dyDescent="0.25">
      <c r="A874" s="217"/>
      <c r="B874" s="218"/>
      <c r="C874" s="262" t="s">
        <v>589</v>
      </c>
      <c r="D874" s="246"/>
      <c r="E874" s="247"/>
      <c r="F874" s="221"/>
      <c r="G874" s="221"/>
      <c r="H874" s="221"/>
      <c r="I874" s="221"/>
      <c r="J874" s="221"/>
      <c r="K874" s="221"/>
      <c r="L874" s="221"/>
      <c r="M874" s="221"/>
      <c r="N874" s="220"/>
      <c r="O874" s="220"/>
      <c r="P874" s="220"/>
      <c r="Q874" s="220"/>
      <c r="R874" s="221"/>
      <c r="S874" s="221"/>
      <c r="T874" s="221"/>
      <c r="U874" s="221"/>
      <c r="V874" s="221"/>
      <c r="W874" s="221"/>
      <c r="X874" s="221"/>
      <c r="Y874" s="221"/>
      <c r="Z874" s="210"/>
      <c r="AA874" s="210"/>
      <c r="AB874" s="210"/>
      <c r="AC874" s="210"/>
      <c r="AD874" s="210"/>
      <c r="AE874" s="210"/>
      <c r="AF874" s="210"/>
      <c r="AG874" s="210" t="s">
        <v>220</v>
      </c>
      <c r="AH874" s="210">
        <v>0</v>
      </c>
      <c r="AI874" s="210"/>
      <c r="AJ874" s="210"/>
      <c r="AK874" s="210"/>
      <c r="AL874" s="210"/>
      <c r="AM874" s="210"/>
      <c r="AN874" s="210"/>
      <c r="AO874" s="210"/>
      <c r="AP874" s="210"/>
      <c r="AQ874" s="210"/>
      <c r="AR874" s="210"/>
      <c r="AS874" s="210"/>
      <c r="AT874" s="210"/>
      <c r="AU874" s="210"/>
      <c r="AV874" s="210"/>
      <c r="AW874" s="210"/>
      <c r="AX874" s="210"/>
      <c r="AY874" s="210"/>
      <c r="AZ874" s="210"/>
      <c r="BA874" s="210"/>
      <c r="BB874" s="210"/>
      <c r="BC874" s="210"/>
      <c r="BD874" s="210"/>
      <c r="BE874" s="210"/>
      <c r="BF874" s="210"/>
      <c r="BG874" s="210"/>
      <c r="BH874" s="210"/>
    </row>
    <row r="875" spans="1:60" outlineLevel="3" x14ac:dyDescent="0.25">
      <c r="A875" s="217"/>
      <c r="B875" s="218"/>
      <c r="C875" s="262" t="s">
        <v>946</v>
      </c>
      <c r="D875" s="246"/>
      <c r="E875" s="247">
        <v>20.94</v>
      </c>
      <c r="F875" s="221"/>
      <c r="G875" s="221"/>
      <c r="H875" s="221"/>
      <c r="I875" s="221"/>
      <c r="J875" s="221"/>
      <c r="K875" s="221"/>
      <c r="L875" s="221"/>
      <c r="M875" s="221"/>
      <c r="N875" s="220"/>
      <c r="O875" s="220"/>
      <c r="P875" s="220"/>
      <c r="Q875" s="220"/>
      <c r="R875" s="221"/>
      <c r="S875" s="221"/>
      <c r="T875" s="221"/>
      <c r="U875" s="221"/>
      <c r="V875" s="221"/>
      <c r="W875" s="221"/>
      <c r="X875" s="221"/>
      <c r="Y875" s="221"/>
      <c r="Z875" s="210"/>
      <c r="AA875" s="210"/>
      <c r="AB875" s="210"/>
      <c r="AC875" s="210"/>
      <c r="AD875" s="210"/>
      <c r="AE875" s="210"/>
      <c r="AF875" s="210"/>
      <c r="AG875" s="210" t="s">
        <v>220</v>
      </c>
      <c r="AH875" s="210">
        <v>0</v>
      </c>
      <c r="AI875" s="210"/>
      <c r="AJ875" s="210"/>
      <c r="AK875" s="210"/>
      <c r="AL875" s="210"/>
      <c r="AM875" s="210"/>
      <c r="AN875" s="210"/>
      <c r="AO875" s="210"/>
      <c r="AP875" s="210"/>
      <c r="AQ875" s="210"/>
      <c r="AR875" s="210"/>
      <c r="AS875" s="210"/>
      <c r="AT875" s="210"/>
      <c r="AU875" s="210"/>
      <c r="AV875" s="210"/>
      <c r="AW875" s="210"/>
      <c r="AX875" s="210"/>
      <c r="AY875" s="210"/>
      <c r="AZ875" s="210"/>
      <c r="BA875" s="210"/>
      <c r="BB875" s="210"/>
      <c r="BC875" s="210"/>
      <c r="BD875" s="210"/>
      <c r="BE875" s="210"/>
      <c r="BF875" s="210"/>
      <c r="BG875" s="210"/>
      <c r="BH875" s="210"/>
    </row>
    <row r="876" spans="1:60" outlineLevel="3" x14ac:dyDescent="0.25">
      <c r="A876" s="217"/>
      <c r="B876" s="218"/>
      <c r="C876" s="262" t="s">
        <v>947</v>
      </c>
      <c r="D876" s="246"/>
      <c r="E876" s="247">
        <v>0.8</v>
      </c>
      <c r="F876" s="221"/>
      <c r="G876" s="221"/>
      <c r="H876" s="221"/>
      <c r="I876" s="221"/>
      <c r="J876" s="221"/>
      <c r="K876" s="221"/>
      <c r="L876" s="221"/>
      <c r="M876" s="221"/>
      <c r="N876" s="220"/>
      <c r="O876" s="220"/>
      <c r="P876" s="220"/>
      <c r="Q876" s="220"/>
      <c r="R876" s="221"/>
      <c r="S876" s="221"/>
      <c r="T876" s="221"/>
      <c r="U876" s="221"/>
      <c r="V876" s="221"/>
      <c r="W876" s="221"/>
      <c r="X876" s="221"/>
      <c r="Y876" s="221"/>
      <c r="Z876" s="210"/>
      <c r="AA876" s="210"/>
      <c r="AB876" s="210"/>
      <c r="AC876" s="210"/>
      <c r="AD876" s="210"/>
      <c r="AE876" s="210"/>
      <c r="AF876" s="210"/>
      <c r="AG876" s="210" t="s">
        <v>220</v>
      </c>
      <c r="AH876" s="210">
        <v>0</v>
      </c>
      <c r="AI876" s="210"/>
      <c r="AJ876" s="210"/>
      <c r="AK876" s="210"/>
      <c r="AL876" s="210"/>
      <c r="AM876" s="210"/>
      <c r="AN876" s="210"/>
      <c r="AO876" s="210"/>
      <c r="AP876" s="210"/>
      <c r="AQ876" s="210"/>
      <c r="AR876" s="210"/>
      <c r="AS876" s="210"/>
      <c r="AT876" s="210"/>
      <c r="AU876" s="210"/>
      <c r="AV876" s="210"/>
      <c r="AW876" s="210"/>
      <c r="AX876" s="210"/>
      <c r="AY876" s="210"/>
      <c r="AZ876" s="210"/>
      <c r="BA876" s="210"/>
      <c r="BB876" s="210"/>
      <c r="BC876" s="210"/>
      <c r="BD876" s="210"/>
      <c r="BE876" s="210"/>
      <c r="BF876" s="210"/>
      <c r="BG876" s="210"/>
      <c r="BH876" s="210"/>
    </row>
    <row r="877" spans="1:60" outlineLevel="3" x14ac:dyDescent="0.25">
      <c r="A877" s="217"/>
      <c r="B877" s="218"/>
      <c r="C877" s="262" t="s">
        <v>234</v>
      </c>
      <c r="D877" s="246"/>
      <c r="E877" s="247"/>
      <c r="F877" s="221"/>
      <c r="G877" s="221"/>
      <c r="H877" s="221"/>
      <c r="I877" s="221"/>
      <c r="J877" s="221"/>
      <c r="K877" s="221"/>
      <c r="L877" s="221"/>
      <c r="M877" s="221"/>
      <c r="N877" s="220"/>
      <c r="O877" s="220"/>
      <c r="P877" s="220"/>
      <c r="Q877" s="220"/>
      <c r="R877" s="221"/>
      <c r="S877" s="221"/>
      <c r="T877" s="221"/>
      <c r="U877" s="221"/>
      <c r="V877" s="221"/>
      <c r="W877" s="221"/>
      <c r="X877" s="221"/>
      <c r="Y877" s="221"/>
      <c r="Z877" s="210"/>
      <c r="AA877" s="210"/>
      <c r="AB877" s="210"/>
      <c r="AC877" s="210"/>
      <c r="AD877" s="210"/>
      <c r="AE877" s="210"/>
      <c r="AF877" s="210"/>
      <c r="AG877" s="210" t="s">
        <v>220</v>
      </c>
      <c r="AH877" s="210">
        <v>0</v>
      </c>
      <c r="AI877" s="210"/>
      <c r="AJ877" s="210"/>
      <c r="AK877" s="210"/>
      <c r="AL877" s="210"/>
      <c r="AM877" s="210"/>
      <c r="AN877" s="210"/>
      <c r="AO877" s="210"/>
      <c r="AP877" s="210"/>
      <c r="AQ877" s="210"/>
      <c r="AR877" s="210"/>
      <c r="AS877" s="210"/>
      <c r="AT877" s="210"/>
      <c r="AU877" s="210"/>
      <c r="AV877" s="210"/>
      <c r="AW877" s="210"/>
      <c r="AX877" s="210"/>
      <c r="AY877" s="210"/>
      <c r="AZ877" s="210"/>
      <c r="BA877" s="210"/>
      <c r="BB877" s="210"/>
      <c r="BC877" s="210"/>
      <c r="BD877" s="210"/>
      <c r="BE877" s="210"/>
      <c r="BF877" s="210"/>
      <c r="BG877" s="210"/>
      <c r="BH877" s="210"/>
    </row>
    <row r="878" spans="1:60" outlineLevel="3" x14ac:dyDescent="0.25">
      <c r="A878" s="217"/>
      <c r="B878" s="218"/>
      <c r="C878" s="262" t="s">
        <v>592</v>
      </c>
      <c r="D878" s="246"/>
      <c r="E878" s="247"/>
      <c r="F878" s="221"/>
      <c r="G878" s="221"/>
      <c r="H878" s="221"/>
      <c r="I878" s="221"/>
      <c r="J878" s="221"/>
      <c r="K878" s="221"/>
      <c r="L878" s="221"/>
      <c r="M878" s="221"/>
      <c r="N878" s="220"/>
      <c r="O878" s="220"/>
      <c r="P878" s="220"/>
      <c r="Q878" s="220"/>
      <c r="R878" s="221"/>
      <c r="S878" s="221"/>
      <c r="T878" s="221"/>
      <c r="U878" s="221"/>
      <c r="V878" s="221"/>
      <c r="W878" s="221"/>
      <c r="X878" s="221"/>
      <c r="Y878" s="221"/>
      <c r="Z878" s="210"/>
      <c r="AA878" s="210"/>
      <c r="AB878" s="210"/>
      <c r="AC878" s="210"/>
      <c r="AD878" s="210"/>
      <c r="AE878" s="210"/>
      <c r="AF878" s="210"/>
      <c r="AG878" s="210" t="s">
        <v>220</v>
      </c>
      <c r="AH878" s="210">
        <v>0</v>
      </c>
      <c r="AI878" s="210"/>
      <c r="AJ878" s="210"/>
      <c r="AK878" s="210"/>
      <c r="AL878" s="210"/>
      <c r="AM878" s="210"/>
      <c r="AN878" s="210"/>
      <c r="AO878" s="210"/>
      <c r="AP878" s="210"/>
      <c r="AQ878" s="210"/>
      <c r="AR878" s="210"/>
      <c r="AS878" s="210"/>
      <c r="AT878" s="210"/>
      <c r="AU878" s="210"/>
      <c r="AV878" s="210"/>
      <c r="AW878" s="210"/>
      <c r="AX878" s="210"/>
      <c r="AY878" s="210"/>
      <c r="AZ878" s="210"/>
      <c r="BA878" s="210"/>
      <c r="BB878" s="210"/>
      <c r="BC878" s="210"/>
      <c r="BD878" s="210"/>
      <c r="BE878" s="210"/>
      <c r="BF878" s="210"/>
      <c r="BG878" s="210"/>
      <c r="BH878" s="210"/>
    </row>
    <row r="879" spans="1:60" outlineLevel="3" x14ac:dyDescent="0.25">
      <c r="A879" s="217"/>
      <c r="B879" s="218"/>
      <c r="C879" s="262" t="s">
        <v>948</v>
      </c>
      <c r="D879" s="246"/>
      <c r="E879" s="247">
        <v>10.26</v>
      </c>
      <c r="F879" s="221"/>
      <c r="G879" s="221"/>
      <c r="H879" s="221"/>
      <c r="I879" s="221"/>
      <c r="J879" s="221"/>
      <c r="K879" s="221"/>
      <c r="L879" s="221"/>
      <c r="M879" s="221"/>
      <c r="N879" s="220"/>
      <c r="O879" s="220"/>
      <c r="P879" s="220"/>
      <c r="Q879" s="220"/>
      <c r="R879" s="221"/>
      <c r="S879" s="221"/>
      <c r="T879" s="221"/>
      <c r="U879" s="221"/>
      <c r="V879" s="221"/>
      <c r="W879" s="221"/>
      <c r="X879" s="221"/>
      <c r="Y879" s="221"/>
      <c r="Z879" s="210"/>
      <c r="AA879" s="210"/>
      <c r="AB879" s="210"/>
      <c r="AC879" s="210"/>
      <c r="AD879" s="210"/>
      <c r="AE879" s="210"/>
      <c r="AF879" s="210"/>
      <c r="AG879" s="210" t="s">
        <v>220</v>
      </c>
      <c r="AH879" s="210">
        <v>0</v>
      </c>
      <c r="AI879" s="210"/>
      <c r="AJ879" s="210"/>
      <c r="AK879" s="210"/>
      <c r="AL879" s="210"/>
      <c r="AM879" s="210"/>
      <c r="AN879" s="210"/>
      <c r="AO879" s="210"/>
      <c r="AP879" s="210"/>
      <c r="AQ879" s="210"/>
      <c r="AR879" s="210"/>
      <c r="AS879" s="210"/>
      <c r="AT879" s="210"/>
      <c r="AU879" s="210"/>
      <c r="AV879" s="210"/>
      <c r="AW879" s="210"/>
      <c r="AX879" s="210"/>
      <c r="AY879" s="210"/>
      <c r="AZ879" s="210"/>
      <c r="BA879" s="210"/>
      <c r="BB879" s="210"/>
      <c r="BC879" s="210"/>
      <c r="BD879" s="210"/>
      <c r="BE879" s="210"/>
      <c r="BF879" s="210"/>
      <c r="BG879" s="210"/>
      <c r="BH879" s="210"/>
    </row>
    <row r="880" spans="1:60" outlineLevel="3" x14ac:dyDescent="0.25">
      <c r="A880" s="217"/>
      <c r="B880" s="218"/>
      <c r="C880" s="262" t="s">
        <v>949</v>
      </c>
      <c r="D880" s="246"/>
      <c r="E880" s="247">
        <v>0.24</v>
      </c>
      <c r="F880" s="221"/>
      <c r="G880" s="221"/>
      <c r="H880" s="221"/>
      <c r="I880" s="221"/>
      <c r="J880" s="221"/>
      <c r="K880" s="221"/>
      <c r="L880" s="221"/>
      <c r="M880" s="221"/>
      <c r="N880" s="220"/>
      <c r="O880" s="220"/>
      <c r="P880" s="220"/>
      <c r="Q880" s="220"/>
      <c r="R880" s="221"/>
      <c r="S880" s="221"/>
      <c r="T880" s="221"/>
      <c r="U880" s="221"/>
      <c r="V880" s="221"/>
      <c r="W880" s="221"/>
      <c r="X880" s="221"/>
      <c r="Y880" s="221"/>
      <c r="Z880" s="210"/>
      <c r="AA880" s="210"/>
      <c r="AB880" s="210"/>
      <c r="AC880" s="210"/>
      <c r="AD880" s="210"/>
      <c r="AE880" s="210"/>
      <c r="AF880" s="210"/>
      <c r="AG880" s="210" t="s">
        <v>220</v>
      </c>
      <c r="AH880" s="210">
        <v>0</v>
      </c>
      <c r="AI880" s="210"/>
      <c r="AJ880" s="210"/>
      <c r="AK880" s="210"/>
      <c r="AL880" s="210"/>
      <c r="AM880" s="210"/>
      <c r="AN880" s="210"/>
      <c r="AO880" s="210"/>
      <c r="AP880" s="210"/>
      <c r="AQ880" s="210"/>
      <c r="AR880" s="210"/>
      <c r="AS880" s="210"/>
      <c r="AT880" s="210"/>
      <c r="AU880" s="210"/>
      <c r="AV880" s="210"/>
      <c r="AW880" s="210"/>
      <c r="AX880" s="210"/>
      <c r="AY880" s="210"/>
      <c r="AZ880" s="210"/>
      <c r="BA880" s="210"/>
      <c r="BB880" s="210"/>
      <c r="BC880" s="210"/>
      <c r="BD880" s="210"/>
      <c r="BE880" s="210"/>
      <c r="BF880" s="210"/>
      <c r="BG880" s="210"/>
      <c r="BH880" s="210"/>
    </row>
    <row r="881" spans="1:60" outlineLevel="3" x14ac:dyDescent="0.25">
      <c r="A881" s="217"/>
      <c r="B881" s="218"/>
      <c r="C881" s="262" t="s">
        <v>234</v>
      </c>
      <c r="D881" s="246"/>
      <c r="E881" s="247"/>
      <c r="F881" s="221"/>
      <c r="G881" s="221"/>
      <c r="H881" s="221"/>
      <c r="I881" s="221"/>
      <c r="J881" s="221"/>
      <c r="K881" s="221"/>
      <c r="L881" s="221"/>
      <c r="M881" s="221"/>
      <c r="N881" s="220"/>
      <c r="O881" s="220"/>
      <c r="P881" s="220"/>
      <c r="Q881" s="220"/>
      <c r="R881" s="221"/>
      <c r="S881" s="221"/>
      <c r="T881" s="221"/>
      <c r="U881" s="221"/>
      <c r="V881" s="221"/>
      <c r="W881" s="221"/>
      <c r="X881" s="221"/>
      <c r="Y881" s="221"/>
      <c r="Z881" s="210"/>
      <c r="AA881" s="210"/>
      <c r="AB881" s="210"/>
      <c r="AC881" s="210"/>
      <c r="AD881" s="210"/>
      <c r="AE881" s="210"/>
      <c r="AF881" s="210"/>
      <c r="AG881" s="210" t="s">
        <v>220</v>
      </c>
      <c r="AH881" s="210">
        <v>0</v>
      </c>
      <c r="AI881" s="210"/>
      <c r="AJ881" s="210"/>
      <c r="AK881" s="210"/>
      <c r="AL881" s="210"/>
      <c r="AM881" s="210"/>
      <c r="AN881" s="210"/>
      <c r="AO881" s="210"/>
      <c r="AP881" s="210"/>
      <c r="AQ881" s="210"/>
      <c r="AR881" s="210"/>
      <c r="AS881" s="210"/>
      <c r="AT881" s="210"/>
      <c r="AU881" s="210"/>
      <c r="AV881" s="210"/>
      <c r="AW881" s="210"/>
      <c r="AX881" s="210"/>
      <c r="AY881" s="210"/>
      <c r="AZ881" s="210"/>
      <c r="BA881" s="210"/>
      <c r="BB881" s="210"/>
      <c r="BC881" s="210"/>
      <c r="BD881" s="210"/>
      <c r="BE881" s="210"/>
      <c r="BF881" s="210"/>
      <c r="BG881" s="210"/>
      <c r="BH881" s="210"/>
    </row>
    <row r="882" spans="1:60" outlineLevel="3" x14ac:dyDescent="0.25">
      <c r="A882" s="217"/>
      <c r="B882" s="218"/>
      <c r="C882" s="262" t="s">
        <v>595</v>
      </c>
      <c r="D882" s="246"/>
      <c r="E882" s="247"/>
      <c r="F882" s="221"/>
      <c r="G882" s="221"/>
      <c r="H882" s="221"/>
      <c r="I882" s="221"/>
      <c r="J882" s="221"/>
      <c r="K882" s="221"/>
      <c r="L882" s="221"/>
      <c r="M882" s="221"/>
      <c r="N882" s="220"/>
      <c r="O882" s="220"/>
      <c r="P882" s="220"/>
      <c r="Q882" s="220"/>
      <c r="R882" s="221"/>
      <c r="S882" s="221"/>
      <c r="T882" s="221"/>
      <c r="U882" s="221"/>
      <c r="V882" s="221"/>
      <c r="W882" s="221"/>
      <c r="X882" s="221"/>
      <c r="Y882" s="221"/>
      <c r="Z882" s="210"/>
      <c r="AA882" s="210"/>
      <c r="AB882" s="210"/>
      <c r="AC882" s="210"/>
      <c r="AD882" s="210"/>
      <c r="AE882" s="210"/>
      <c r="AF882" s="210"/>
      <c r="AG882" s="210" t="s">
        <v>220</v>
      </c>
      <c r="AH882" s="210">
        <v>0</v>
      </c>
      <c r="AI882" s="210"/>
      <c r="AJ882" s="210"/>
      <c r="AK882" s="210"/>
      <c r="AL882" s="210"/>
      <c r="AM882" s="210"/>
      <c r="AN882" s="210"/>
      <c r="AO882" s="210"/>
      <c r="AP882" s="210"/>
      <c r="AQ882" s="210"/>
      <c r="AR882" s="210"/>
      <c r="AS882" s="210"/>
      <c r="AT882" s="210"/>
      <c r="AU882" s="210"/>
      <c r="AV882" s="210"/>
      <c r="AW882" s="210"/>
      <c r="AX882" s="210"/>
      <c r="AY882" s="210"/>
      <c r="AZ882" s="210"/>
      <c r="BA882" s="210"/>
      <c r="BB882" s="210"/>
      <c r="BC882" s="210"/>
      <c r="BD882" s="210"/>
      <c r="BE882" s="210"/>
      <c r="BF882" s="210"/>
      <c r="BG882" s="210"/>
      <c r="BH882" s="210"/>
    </row>
    <row r="883" spans="1:60" outlineLevel="3" x14ac:dyDescent="0.25">
      <c r="A883" s="217"/>
      <c r="B883" s="218"/>
      <c r="C883" s="262" t="s">
        <v>950</v>
      </c>
      <c r="D883" s="246"/>
      <c r="E883" s="247">
        <v>7.56</v>
      </c>
      <c r="F883" s="221"/>
      <c r="G883" s="221"/>
      <c r="H883" s="221"/>
      <c r="I883" s="221"/>
      <c r="J883" s="221"/>
      <c r="K883" s="221"/>
      <c r="L883" s="221"/>
      <c r="M883" s="221"/>
      <c r="N883" s="220"/>
      <c r="O883" s="220"/>
      <c r="P883" s="220"/>
      <c r="Q883" s="220"/>
      <c r="R883" s="221"/>
      <c r="S883" s="221"/>
      <c r="T883" s="221"/>
      <c r="U883" s="221"/>
      <c r="V883" s="221"/>
      <c r="W883" s="221"/>
      <c r="X883" s="221"/>
      <c r="Y883" s="221"/>
      <c r="Z883" s="210"/>
      <c r="AA883" s="210"/>
      <c r="AB883" s="210"/>
      <c r="AC883" s="210"/>
      <c r="AD883" s="210"/>
      <c r="AE883" s="210"/>
      <c r="AF883" s="210"/>
      <c r="AG883" s="210" t="s">
        <v>220</v>
      </c>
      <c r="AH883" s="210">
        <v>0</v>
      </c>
      <c r="AI883" s="210"/>
      <c r="AJ883" s="210"/>
      <c r="AK883" s="210"/>
      <c r="AL883" s="210"/>
      <c r="AM883" s="210"/>
      <c r="AN883" s="210"/>
      <c r="AO883" s="210"/>
      <c r="AP883" s="210"/>
      <c r="AQ883" s="210"/>
      <c r="AR883" s="210"/>
      <c r="AS883" s="210"/>
      <c r="AT883" s="210"/>
      <c r="AU883" s="210"/>
      <c r="AV883" s="210"/>
      <c r="AW883" s="210"/>
      <c r="AX883" s="210"/>
      <c r="AY883" s="210"/>
      <c r="AZ883" s="210"/>
      <c r="BA883" s="210"/>
      <c r="BB883" s="210"/>
      <c r="BC883" s="210"/>
      <c r="BD883" s="210"/>
      <c r="BE883" s="210"/>
      <c r="BF883" s="210"/>
      <c r="BG883" s="210"/>
      <c r="BH883" s="210"/>
    </row>
    <row r="884" spans="1:60" outlineLevel="3" x14ac:dyDescent="0.25">
      <c r="A884" s="217"/>
      <c r="B884" s="218"/>
      <c r="C884" s="262" t="s">
        <v>234</v>
      </c>
      <c r="D884" s="246"/>
      <c r="E884" s="247"/>
      <c r="F884" s="221"/>
      <c r="G884" s="221"/>
      <c r="H884" s="221"/>
      <c r="I884" s="221"/>
      <c r="J884" s="221"/>
      <c r="K884" s="221"/>
      <c r="L884" s="221"/>
      <c r="M884" s="221"/>
      <c r="N884" s="220"/>
      <c r="O884" s="220"/>
      <c r="P884" s="220"/>
      <c r="Q884" s="220"/>
      <c r="R884" s="221"/>
      <c r="S884" s="221"/>
      <c r="T884" s="221"/>
      <c r="U884" s="221"/>
      <c r="V884" s="221"/>
      <c r="W884" s="221"/>
      <c r="X884" s="221"/>
      <c r="Y884" s="221"/>
      <c r="Z884" s="210"/>
      <c r="AA884" s="210"/>
      <c r="AB884" s="210"/>
      <c r="AC884" s="210"/>
      <c r="AD884" s="210"/>
      <c r="AE884" s="210"/>
      <c r="AF884" s="210"/>
      <c r="AG884" s="210" t="s">
        <v>220</v>
      </c>
      <c r="AH884" s="210">
        <v>0</v>
      </c>
      <c r="AI884" s="210"/>
      <c r="AJ884" s="210"/>
      <c r="AK884" s="210"/>
      <c r="AL884" s="210"/>
      <c r="AM884" s="210"/>
      <c r="AN884" s="210"/>
      <c r="AO884" s="210"/>
      <c r="AP884" s="210"/>
      <c r="AQ884" s="210"/>
      <c r="AR884" s="210"/>
      <c r="AS884" s="210"/>
      <c r="AT884" s="210"/>
      <c r="AU884" s="210"/>
      <c r="AV884" s="210"/>
      <c r="AW884" s="210"/>
      <c r="AX884" s="210"/>
      <c r="AY884" s="210"/>
      <c r="AZ884" s="210"/>
      <c r="BA884" s="210"/>
      <c r="BB884" s="210"/>
      <c r="BC884" s="210"/>
      <c r="BD884" s="210"/>
      <c r="BE884" s="210"/>
      <c r="BF884" s="210"/>
      <c r="BG884" s="210"/>
      <c r="BH884" s="210"/>
    </row>
    <row r="885" spans="1:60" outlineLevel="3" x14ac:dyDescent="0.25">
      <c r="A885" s="217"/>
      <c r="B885" s="218"/>
      <c r="C885" s="262" t="s">
        <v>598</v>
      </c>
      <c r="D885" s="246"/>
      <c r="E885" s="247"/>
      <c r="F885" s="221"/>
      <c r="G885" s="221"/>
      <c r="H885" s="221"/>
      <c r="I885" s="221"/>
      <c r="J885" s="221"/>
      <c r="K885" s="221"/>
      <c r="L885" s="221"/>
      <c r="M885" s="221"/>
      <c r="N885" s="220"/>
      <c r="O885" s="220"/>
      <c r="P885" s="220"/>
      <c r="Q885" s="220"/>
      <c r="R885" s="221"/>
      <c r="S885" s="221"/>
      <c r="T885" s="221"/>
      <c r="U885" s="221"/>
      <c r="V885" s="221"/>
      <c r="W885" s="221"/>
      <c r="X885" s="221"/>
      <c r="Y885" s="221"/>
      <c r="Z885" s="210"/>
      <c r="AA885" s="210"/>
      <c r="AB885" s="210"/>
      <c r="AC885" s="210"/>
      <c r="AD885" s="210"/>
      <c r="AE885" s="210"/>
      <c r="AF885" s="210"/>
      <c r="AG885" s="210" t="s">
        <v>220</v>
      </c>
      <c r="AH885" s="210">
        <v>0</v>
      </c>
      <c r="AI885" s="210"/>
      <c r="AJ885" s="210"/>
      <c r="AK885" s="210"/>
      <c r="AL885" s="210"/>
      <c r="AM885" s="210"/>
      <c r="AN885" s="210"/>
      <c r="AO885" s="210"/>
      <c r="AP885" s="210"/>
      <c r="AQ885" s="210"/>
      <c r="AR885" s="210"/>
      <c r="AS885" s="210"/>
      <c r="AT885" s="210"/>
      <c r="AU885" s="210"/>
      <c r="AV885" s="210"/>
      <c r="AW885" s="210"/>
      <c r="AX885" s="210"/>
      <c r="AY885" s="210"/>
      <c r="AZ885" s="210"/>
      <c r="BA885" s="210"/>
      <c r="BB885" s="210"/>
      <c r="BC885" s="210"/>
      <c r="BD885" s="210"/>
      <c r="BE885" s="210"/>
      <c r="BF885" s="210"/>
      <c r="BG885" s="210"/>
      <c r="BH885" s="210"/>
    </row>
    <row r="886" spans="1:60" outlineLevel="3" x14ac:dyDescent="0.25">
      <c r="A886" s="217"/>
      <c r="B886" s="218"/>
      <c r="C886" s="262" t="s">
        <v>951</v>
      </c>
      <c r="D886" s="246"/>
      <c r="E886" s="247">
        <v>14.55</v>
      </c>
      <c r="F886" s="221"/>
      <c r="G886" s="221"/>
      <c r="H886" s="221"/>
      <c r="I886" s="221"/>
      <c r="J886" s="221"/>
      <c r="K886" s="221"/>
      <c r="L886" s="221"/>
      <c r="M886" s="221"/>
      <c r="N886" s="220"/>
      <c r="O886" s="220"/>
      <c r="P886" s="220"/>
      <c r="Q886" s="220"/>
      <c r="R886" s="221"/>
      <c r="S886" s="221"/>
      <c r="T886" s="221"/>
      <c r="U886" s="221"/>
      <c r="V886" s="221"/>
      <c r="W886" s="221"/>
      <c r="X886" s="221"/>
      <c r="Y886" s="221"/>
      <c r="Z886" s="210"/>
      <c r="AA886" s="210"/>
      <c r="AB886" s="210"/>
      <c r="AC886" s="210"/>
      <c r="AD886" s="210"/>
      <c r="AE886" s="210"/>
      <c r="AF886" s="210"/>
      <c r="AG886" s="210" t="s">
        <v>220</v>
      </c>
      <c r="AH886" s="210">
        <v>0</v>
      </c>
      <c r="AI886" s="210"/>
      <c r="AJ886" s="210"/>
      <c r="AK886" s="210"/>
      <c r="AL886" s="210"/>
      <c r="AM886" s="210"/>
      <c r="AN886" s="210"/>
      <c r="AO886" s="210"/>
      <c r="AP886" s="210"/>
      <c r="AQ886" s="210"/>
      <c r="AR886" s="210"/>
      <c r="AS886" s="210"/>
      <c r="AT886" s="210"/>
      <c r="AU886" s="210"/>
      <c r="AV886" s="210"/>
      <c r="AW886" s="210"/>
      <c r="AX886" s="210"/>
      <c r="AY886" s="210"/>
      <c r="AZ886" s="210"/>
      <c r="BA886" s="210"/>
      <c r="BB886" s="210"/>
      <c r="BC886" s="210"/>
      <c r="BD886" s="210"/>
      <c r="BE886" s="210"/>
      <c r="BF886" s="210"/>
      <c r="BG886" s="210"/>
      <c r="BH886" s="210"/>
    </row>
    <row r="887" spans="1:60" outlineLevel="3" x14ac:dyDescent="0.25">
      <c r="A887" s="217"/>
      <c r="B887" s="218"/>
      <c r="C887" s="262" t="s">
        <v>952</v>
      </c>
      <c r="D887" s="246"/>
      <c r="E887" s="247">
        <v>0.66</v>
      </c>
      <c r="F887" s="221"/>
      <c r="G887" s="221"/>
      <c r="H887" s="221"/>
      <c r="I887" s="221"/>
      <c r="J887" s="221"/>
      <c r="K887" s="221"/>
      <c r="L887" s="221"/>
      <c r="M887" s="221"/>
      <c r="N887" s="220"/>
      <c r="O887" s="220"/>
      <c r="P887" s="220"/>
      <c r="Q887" s="220"/>
      <c r="R887" s="221"/>
      <c r="S887" s="221"/>
      <c r="T887" s="221"/>
      <c r="U887" s="221"/>
      <c r="V887" s="221"/>
      <c r="W887" s="221"/>
      <c r="X887" s="221"/>
      <c r="Y887" s="221"/>
      <c r="Z887" s="210"/>
      <c r="AA887" s="210"/>
      <c r="AB887" s="210"/>
      <c r="AC887" s="210"/>
      <c r="AD887" s="210"/>
      <c r="AE887" s="210"/>
      <c r="AF887" s="210"/>
      <c r="AG887" s="210" t="s">
        <v>220</v>
      </c>
      <c r="AH887" s="210">
        <v>0</v>
      </c>
      <c r="AI887" s="210"/>
      <c r="AJ887" s="210"/>
      <c r="AK887" s="210"/>
      <c r="AL887" s="210"/>
      <c r="AM887" s="210"/>
      <c r="AN887" s="210"/>
      <c r="AO887" s="210"/>
      <c r="AP887" s="210"/>
      <c r="AQ887" s="210"/>
      <c r="AR887" s="210"/>
      <c r="AS887" s="210"/>
      <c r="AT887" s="210"/>
      <c r="AU887" s="210"/>
      <c r="AV887" s="210"/>
      <c r="AW887" s="210"/>
      <c r="AX887" s="210"/>
      <c r="AY887" s="210"/>
      <c r="AZ887" s="210"/>
      <c r="BA887" s="210"/>
      <c r="BB887" s="210"/>
      <c r="BC887" s="210"/>
      <c r="BD887" s="210"/>
      <c r="BE887" s="210"/>
      <c r="BF887" s="210"/>
      <c r="BG887" s="210"/>
      <c r="BH887" s="210"/>
    </row>
    <row r="888" spans="1:60" outlineLevel="3" x14ac:dyDescent="0.25">
      <c r="A888" s="217"/>
      <c r="B888" s="218"/>
      <c r="C888" s="262" t="s">
        <v>234</v>
      </c>
      <c r="D888" s="246"/>
      <c r="E888" s="247"/>
      <c r="F888" s="221"/>
      <c r="G888" s="221"/>
      <c r="H888" s="221"/>
      <c r="I888" s="221"/>
      <c r="J888" s="221"/>
      <c r="K888" s="221"/>
      <c r="L888" s="221"/>
      <c r="M888" s="221"/>
      <c r="N888" s="220"/>
      <c r="O888" s="220"/>
      <c r="P888" s="220"/>
      <c r="Q888" s="220"/>
      <c r="R888" s="221"/>
      <c r="S888" s="221"/>
      <c r="T888" s="221"/>
      <c r="U888" s="221"/>
      <c r="V888" s="221"/>
      <c r="W888" s="221"/>
      <c r="X888" s="221"/>
      <c r="Y888" s="221"/>
      <c r="Z888" s="210"/>
      <c r="AA888" s="210"/>
      <c r="AB888" s="210"/>
      <c r="AC888" s="210"/>
      <c r="AD888" s="210"/>
      <c r="AE888" s="210"/>
      <c r="AF888" s="210"/>
      <c r="AG888" s="210" t="s">
        <v>220</v>
      </c>
      <c r="AH888" s="210">
        <v>0</v>
      </c>
      <c r="AI888" s="210"/>
      <c r="AJ888" s="210"/>
      <c r="AK888" s="210"/>
      <c r="AL888" s="210"/>
      <c r="AM888" s="210"/>
      <c r="AN888" s="210"/>
      <c r="AO888" s="210"/>
      <c r="AP888" s="210"/>
      <c r="AQ888" s="210"/>
      <c r="AR888" s="210"/>
      <c r="AS888" s="210"/>
      <c r="AT888" s="210"/>
      <c r="AU888" s="210"/>
      <c r="AV888" s="210"/>
      <c r="AW888" s="210"/>
      <c r="AX888" s="210"/>
      <c r="AY888" s="210"/>
      <c r="AZ888" s="210"/>
      <c r="BA888" s="210"/>
      <c r="BB888" s="210"/>
      <c r="BC888" s="210"/>
      <c r="BD888" s="210"/>
      <c r="BE888" s="210"/>
      <c r="BF888" s="210"/>
      <c r="BG888" s="210"/>
      <c r="BH888" s="210"/>
    </row>
    <row r="889" spans="1:60" outlineLevel="3" x14ac:dyDescent="0.25">
      <c r="A889" s="217"/>
      <c r="B889" s="218"/>
      <c r="C889" s="262" t="s">
        <v>601</v>
      </c>
      <c r="D889" s="246"/>
      <c r="E889" s="247"/>
      <c r="F889" s="221"/>
      <c r="G889" s="221"/>
      <c r="H889" s="221"/>
      <c r="I889" s="221"/>
      <c r="J889" s="221"/>
      <c r="K889" s="221"/>
      <c r="L889" s="221"/>
      <c r="M889" s="221"/>
      <c r="N889" s="220"/>
      <c r="O889" s="220"/>
      <c r="P889" s="220"/>
      <c r="Q889" s="220"/>
      <c r="R889" s="221"/>
      <c r="S889" s="221"/>
      <c r="T889" s="221"/>
      <c r="U889" s="221"/>
      <c r="V889" s="221"/>
      <c r="W889" s="221"/>
      <c r="X889" s="221"/>
      <c r="Y889" s="221"/>
      <c r="Z889" s="210"/>
      <c r="AA889" s="210"/>
      <c r="AB889" s="210"/>
      <c r="AC889" s="210"/>
      <c r="AD889" s="210"/>
      <c r="AE889" s="210"/>
      <c r="AF889" s="210"/>
      <c r="AG889" s="210" t="s">
        <v>220</v>
      </c>
      <c r="AH889" s="210">
        <v>0</v>
      </c>
      <c r="AI889" s="210"/>
      <c r="AJ889" s="210"/>
      <c r="AK889" s="210"/>
      <c r="AL889" s="210"/>
      <c r="AM889" s="210"/>
      <c r="AN889" s="210"/>
      <c r="AO889" s="210"/>
      <c r="AP889" s="210"/>
      <c r="AQ889" s="210"/>
      <c r="AR889" s="210"/>
      <c r="AS889" s="210"/>
      <c r="AT889" s="210"/>
      <c r="AU889" s="210"/>
      <c r="AV889" s="210"/>
      <c r="AW889" s="210"/>
      <c r="AX889" s="210"/>
      <c r="AY889" s="210"/>
      <c r="AZ889" s="210"/>
      <c r="BA889" s="210"/>
      <c r="BB889" s="210"/>
      <c r="BC889" s="210"/>
      <c r="BD889" s="210"/>
      <c r="BE889" s="210"/>
      <c r="BF889" s="210"/>
      <c r="BG889" s="210"/>
      <c r="BH889" s="210"/>
    </row>
    <row r="890" spans="1:60" outlineLevel="3" x14ac:dyDescent="0.25">
      <c r="A890" s="217"/>
      <c r="B890" s="218"/>
      <c r="C890" s="262" t="s">
        <v>953</v>
      </c>
      <c r="D890" s="246"/>
      <c r="E890" s="247">
        <v>10.02</v>
      </c>
      <c r="F890" s="221"/>
      <c r="G890" s="221"/>
      <c r="H890" s="221"/>
      <c r="I890" s="221"/>
      <c r="J890" s="221"/>
      <c r="K890" s="221"/>
      <c r="L890" s="221"/>
      <c r="M890" s="221"/>
      <c r="N890" s="220"/>
      <c r="O890" s="220"/>
      <c r="P890" s="220"/>
      <c r="Q890" s="220"/>
      <c r="R890" s="221"/>
      <c r="S890" s="221"/>
      <c r="T890" s="221"/>
      <c r="U890" s="221"/>
      <c r="V890" s="221"/>
      <c r="W890" s="221"/>
      <c r="X890" s="221"/>
      <c r="Y890" s="221"/>
      <c r="Z890" s="210"/>
      <c r="AA890" s="210"/>
      <c r="AB890" s="210"/>
      <c r="AC890" s="210"/>
      <c r="AD890" s="210"/>
      <c r="AE890" s="210"/>
      <c r="AF890" s="210"/>
      <c r="AG890" s="210" t="s">
        <v>220</v>
      </c>
      <c r="AH890" s="210">
        <v>0</v>
      </c>
      <c r="AI890" s="210"/>
      <c r="AJ890" s="210"/>
      <c r="AK890" s="210"/>
      <c r="AL890" s="210"/>
      <c r="AM890" s="210"/>
      <c r="AN890" s="210"/>
      <c r="AO890" s="210"/>
      <c r="AP890" s="210"/>
      <c r="AQ890" s="210"/>
      <c r="AR890" s="210"/>
      <c r="AS890" s="210"/>
      <c r="AT890" s="210"/>
      <c r="AU890" s="210"/>
      <c r="AV890" s="210"/>
      <c r="AW890" s="210"/>
      <c r="AX890" s="210"/>
      <c r="AY890" s="210"/>
      <c r="AZ890" s="210"/>
      <c r="BA890" s="210"/>
      <c r="BB890" s="210"/>
      <c r="BC890" s="210"/>
      <c r="BD890" s="210"/>
      <c r="BE890" s="210"/>
      <c r="BF890" s="210"/>
      <c r="BG890" s="210"/>
      <c r="BH890" s="210"/>
    </row>
    <row r="891" spans="1:60" outlineLevel="3" x14ac:dyDescent="0.25">
      <c r="A891" s="217"/>
      <c r="B891" s="218"/>
      <c r="C891" s="262" t="s">
        <v>234</v>
      </c>
      <c r="D891" s="246"/>
      <c r="E891" s="247"/>
      <c r="F891" s="221"/>
      <c r="G891" s="221"/>
      <c r="H891" s="221"/>
      <c r="I891" s="221"/>
      <c r="J891" s="221"/>
      <c r="K891" s="221"/>
      <c r="L891" s="221"/>
      <c r="M891" s="221"/>
      <c r="N891" s="220"/>
      <c r="O891" s="220"/>
      <c r="P891" s="220"/>
      <c r="Q891" s="220"/>
      <c r="R891" s="221"/>
      <c r="S891" s="221"/>
      <c r="T891" s="221"/>
      <c r="U891" s="221"/>
      <c r="V891" s="221"/>
      <c r="W891" s="221"/>
      <c r="X891" s="221"/>
      <c r="Y891" s="221"/>
      <c r="Z891" s="210"/>
      <c r="AA891" s="210"/>
      <c r="AB891" s="210"/>
      <c r="AC891" s="210"/>
      <c r="AD891" s="210"/>
      <c r="AE891" s="210"/>
      <c r="AF891" s="210"/>
      <c r="AG891" s="210" t="s">
        <v>220</v>
      </c>
      <c r="AH891" s="210">
        <v>0</v>
      </c>
      <c r="AI891" s="210"/>
      <c r="AJ891" s="210"/>
      <c r="AK891" s="210"/>
      <c r="AL891" s="210"/>
      <c r="AM891" s="210"/>
      <c r="AN891" s="210"/>
      <c r="AO891" s="210"/>
      <c r="AP891" s="210"/>
      <c r="AQ891" s="210"/>
      <c r="AR891" s="210"/>
      <c r="AS891" s="210"/>
      <c r="AT891" s="210"/>
      <c r="AU891" s="210"/>
      <c r="AV891" s="210"/>
      <c r="AW891" s="210"/>
      <c r="AX891" s="210"/>
      <c r="AY891" s="210"/>
      <c r="AZ891" s="210"/>
      <c r="BA891" s="210"/>
      <c r="BB891" s="210"/>
      <c r="BC891" s="210"/>
      <c r="BD891" s="210"/>
      <c r="BE891" s="210"/>
      <c r="BF891" s="210"/>
      <c r="BG891" s="210"/>
      <c r="BH891" s="210"/>
    </row>
    <row r="892" spans="1:60" outlineLevel="3" x14ac:dyDescent="0.25">
      <c r="A892" s="217"/>
      <c r="B892" s="218"/>
      <c r="C892" s="262" t="s">
        <v>603</v>
      </c>
      <c r="D892" s="246"/>
      <c r="E892" s="247"/>
      <c r="F892" s="221"/>
      <c r="G892" s="221"/>
      <c r="H892" s="221"/>
      <c r="I892" s="221"/>
      <c r="J892" s="221"/>
      <c r="K892" s="221"/>
      <c r="L892" s="221"/>
      <c r="M892" s="221"/>
      <c r="N892" s="220"/>
      <c r="O892" s="220"/>
      <c r="P892" s="220"/>
      <c r="Q892" s="220"/>
      <c r="R892" s="221"/>
      <c r="S892" s="221"/>
      <c r="T892" s="221"/>
      <c r="U892" s="221"/>
      <c r="V892" s="221"/>
      <c r="W892" s="221"/>
      <c r="X892" s="221"/>
      <c r="Y892" s="221"/>
      <c r="Z892" s="210"/>
      <c r="AA892" s="210"/>
      <c r="AB892" s="210"/>
      <c r="AC892" s="210"/>
      <c r="AD892" s="210"/>
      <c r="AE892" s="210"/>
      <c r="AF892" s="210"/>
      <c r="AG892" s="210" t="s">
        <v>220</v>
      </c>
      <c r="AH892" s="210">
        <v>0</v>
      </c>
      <c r="AI892" s="210"/>
      <c r="AJ892" s="210"/>
      <c r="AK892" s="210"/>
      <c r="AL892" s="210"/>
      <c r="AM892" s="210"/>
      <c r="AN892" s="210"/>
      <c r="AO892" s="210"/>
      <c r="AP892" s="210"/>
      <c r="AQ892" s="210"/>
      <c r="AR892" s="210"/>
      <c r="AS892" s="210"/>
      <c r="AT892" s="210"/>
      <c r="AU892" s="210"/>
      <c r="AV892" s="210"/>
      <c r="AW892" s="210"/>
      <c r="AX892" s="210"/>
      <c r="AY892" s="210"/>
      <c r="AZ892" s="210"/>
      <c r="BA892" s="210"/>
      <c r="BB892" s="210"/>
      <c r="BC892" s="210"/>
      <c r="BD892" s="210"/>
      <c r="BE892" s="210"/>
      <c r="BF892" s="210"/>
      <c r="BG892" s="210"/>
      <c r="BH892" s="210"/>
    </row>
    <row r="893" spans="1:60" outlineLevel="3" x14ac:dyDescent="0.25">
      <c r="A893" s="217"/>
      <c r="B893" s="218"/>
      <c r="C893" s="262" t="s">
        <v>954</v>
      </c>
      <c r="D893" s="246"/>
      <c r="E893" s="247">
        <v>13.44</v>
      </c>
      <c r="F893" s="221"/>
      <c r="G893" s="221"/>
      <c r="H893" s="221"/>
      <c r="I893" s="221"/>
      <c r="J893" s="221"/>
      <c r="K893" s="221"/>
      <c r="L893" s="221"/>
      <c r="M893" s="221"/>
      <c r="N893" s="220"/>
      <c r="O893" s="220"/>
      <c r="P893" s="220"/>
      <c r="Q893" s="220"/>
      <c r="R893" s="221"/>
      <c r="S893" s="221"/>
      <c r="T893" s="221"/>
      <c r="U893" s="221"/>
      <c r="V893" s="221"/>
      <c r="W893" s="221"/>
      <c r="X893" s="221"/>
      <c r="Y893" s="221"/>
      <c r="Z893" s="210"/>
      <c r="AA893" s="210"/>
      <c r="AB893" s="210"/>
      <c r="AC893" s="210"/>
      <c r="AD893" s="210"/>
      <c r="AE893" s="210"/>
      <c r="AF893" s="210"/>
      <c r="AG893" s="210" t="s">
        <v>220</v>
      </c>
      <c r="AH893" s="210">
        <v>0</v>
      </c>
      <c r="AI893" s="210"/>
      <c r="AJ893" s="210"/>
      <c r="AK893" s="210"/>
      <c r="AL893" s="210"/>
      <c r="AM893" s="210"/>
      <c r="AN893" s="210"/>
      <c r="AO893" s="210"/>
      <c r="AP893" s="210"/>
      <c r="AQ893" s="210"/>
      <c r="AR893" s="210"/>
      <c r="AS893" s="210"/>
      <c r="AT893" s="210"/>
      <c r="AU893" s="210"/>
      <c r="AV893" s="210"/>
      <c r="AW893" s="210"/>
      <c r="AX893" s="210"/>
      <c r="AY893" s="210"/>
      <c r="AZ893" s="210"/>
      <c r="BA893" s="210"/>
      <c r="BB893" s="210"/>
      <c r="BC893" s="210"/>
      <c r="BD893" s="210"/>
      <c r="BE893" s="210"/>
      <c r="BF893" s="210"/>
      <c r="BG893" s="210"/>
      <c r="BH893" s="210"/>
    </row>
    <row r="894" spans="1:60" outlineLevel="3" x14ac:dyDescent="0.25">
      <c r="A894" s="217"/>
      <c r="B894" s="218"/>
      <c r="C894" s="262" t="s">
        <v>947</v>
      </c>
      <c r="D894" s="246"/>
      <c r="E894" s="247">
        <v>0.8</v>
      </c>
      <c r="F894" s="221"/>
      <c r="G894" s="221"/>
      <c r="H894" s="221"/>
      <c r="I894" s="221"/>
      <c r="J894" s="221"/>
      <c r="K894" s="221"/>
      <c r="L894" s="221"/>
      <c r="M894" s="221"/>
      <c r="N894" s="220"/>
      <c r="O894" s="220"/>
      <c r="P894" s="220"/>
      <c r="Q894" s="220"/>
      <c r="R894" s="221"/>
      <c r="S894" s="221"/>
      <c r="T894" s="221"/>
      <c r="U894" s="221"/>
      <c r="V894" s="221"/>
      <c r="W894" s="221"/>
      <c r="X894" s="221"/>
      <c r="Y894" s="221"/>
      <c r="Z894" s="210"/>
      <c r="AA894" s="210"/>
      <c r="AB894" s="210"/>
      <c r="AC894" s="210"/>
      <c r="AD894" s="210"/>
      <c r="AE894" s="210"/>
      <c r="AF894" s="210"/>
      <c r="AG894" s="210" t="s">
        <v>220</v>
      </c>
      <c r="AH894" s="210">
        <v>0</v>
      </c>
      <c r="AI894" s="210"/>
      <c r="AJ894" s="210"/>
      <c r="AK894" s="210"/>
      <c r="AL894" s="210"/>
      <c r="AM894" s="210"/>
      <c r="AN894" s="210"/>
      <c r="AO894" s="210"/>
      <c r="AP894" s="210"/>
      <c r="AQ894" s="210"/>
      <c r="AR894" s="210"/>
      <c r="AS894" s="210"/>
      <c r="AT894" s="210"/>
      <c r="AU894" s="210"/>
      <c r="AV894" s="210"/>
      <c r="AW894" s="210"/>
      <c r="AX894" s="210"/>
      <c r="AY894" s="210"/>
      <c r="AZ894" s="210"/>
      <c r="BA894" s="210"/>
      <c r="BB894" s="210"/>
      <c r="BC894" s="210"/>
      <c r="BD894" s="210"/>
      <c r="BE894" s="210"/>
      <c r="BF894" s="210"/>
      <c r="BG894" s="210"/>
      <c r="BH894" s="210"/>
    </row>
    <row r="895" spans="1:60" outlineLevel="3" x14ac:dyDescent="0.25">
      <c r="A895" s="217"/>
      <c r="B895" s="218"/>
      <c r="C895" s="262" t="s">
        <v>234</v>
      </c>
      <c r="D895" s="246"/>
      <c r="E895" s="247"/>
      <c r="F895" s="221"/>
      <c r="G895" s="221"/>
      <c r="H895" s="221"/>
      <c r="I895" s="221"/>
      <c r="J895" s="221"/>
      <c r="K895" s="221"/>
      <c r="L895" s="221"/>
      <c r="M895" s="221"/>
      <c r="N895" s="220"/>
      <c r="O895" s="220"/>
      <c r="P895" s="220"/>
      <c r="Q895" s="220"/>
      <c r="R895" s="221"/>
      <c r="S895" s="221"/>
      <c r="T895" s="221"/>
      <c r="U895" s="221"/>
      <c r="V895" s="221"/>
      <c r="W895" s="221"/>
      <c r="X895" s="221"/>
      <c r="Y895" s="221"/>
      <c r="Z895" s="210"/>
      <c r="AA895" s="210"/>
      <c r="AB895" s="210"/>
      <c r="AC895" s="210"/>
      <c r="AD895" s="210"/>
      <c r="AE895" s="210"/>
      <c r="AF895" s="210"/>
      <c r="AG895" s="210" t="s">
        <v>220</v>
      </c>
      <c r="AH895" s="210">
        <v>0</v>
      </c>
      <c r="AI895" s="210"/>
      <c r="AJ895" s="210"/>
      <c r="AK895" s="210"/>
      <c r="AL895" s="210"/>
      <c r="AM895" s="210"/>
      <c r="AN895" s="210"/>
      <c r="AO895" s="210"/>
      <c r="AP895" s="210"/>
      <c r="AQ895" s="210"/>
      <c r="AR895" s="210"/>
      <c r="AS895" s="210"/>
      <c r="AT895" s="210"/>
      <c r="AU895" s="210"/>
      <c r="AV895" s="210"/>
      <c r="AW895" s="210"/>
      <c r="AX895" s="210"/>
      <c r="AY895" s="210"/>
      <c r="AZ895" s="210"/>
      <c r="BA895" s="210"/>
      <c r="BB895" s="210"/>
      <c r="BC895" s="210"/>
      <c r="BD895" s="210"/>
      <c r="BE895" s="210"/>
      <c r="BF895" s="210"/>
      <c r="BG895" s="210"/>
      <c r="BH895" s="210"/>
    </row>
    <row r="896" spans="1:60" outlineLevel="3" x14ac:dyDescent="0.25">
      <c r="A896" s="217"/>
      <c r="B896" s="218"/>
      <c r="C896" s="262" t="s">
        <v>605</v>
      </c>
      <c r="D896" s="246"/>
      <c r="E896" s="247"/>
      <c r="F896" s="221"/>
      <c r="G896" s="221"/>
      <c r="H896" s="221"/>
      <c r="I896" s="221"/>
      <c r="J896" s="221"/>
      <c r="K896" s="221"/>
      <c r="L896" s="221"/>
      <c r="M896" s="221"/>
      <c r="N896" s="220"/>
      <c r="O896" s="220"/>
      <c r="P896" s="220"/>
      <c r="Q896" s="220"/>
      <c r="R896" s="221"/>
      <c r="S896" s="221"/>
      <c r="T896" s="221"/>
      <c r="U896" s="221"/>
      <c r="V896" s="221"/>
      <c r="W896" s="221"/>
      <c r="X896" s="221"/>
      <c r="Y896" s="221"/>
      <c r="Z896" s="210"/>
      <c r="AA896" s="210"/>
      <c r="AB896" s="210"/>
      <c r="AC896" s="210"/>
      <c r="AD896" s="210"/>
      <c r="AE896" s="210"/>
      <c r="AF896" s="210"/>
      <c r="AG896" s="210" t="s">
        <v>220</v>
      </c>
      <c r="AH896" s="210">
        <v>0</v>
      </c>
      <c r="AI896" s="210"/>
      <c r="AJ896" s="210"/>
      <c r="AK896" s="210"/>
      <c r="AL896" s="210"/>
      <c r="AM896" s="210"/>
      <c r="AN896" s="210"/>
      <c r="AO896" s="210"/>
      <c r="AP896" s="210"/>
      <c r="AQ896" s="210"/>
      <c r="AR896" s="210"/>
      <c r="AS896" s="210"/>
      <c r="AT896" s="210"/>
      <c r="AU896" s="210"/>
      <c r="AV896" s="210"/>
      <c r="AW896" s="210"/>
      <c r="AX896" s="210"/>
      <c r="AY896" s="210"/>
      <c r="AZ896" s="210"/>
      <c r="BA896" s="210"/>
      <c r="BB896" s="210"/>
      <c r="BC896" s="210"/>
      <c r="BD896" s="210"/>
      <c r="BE896" s="210"/>
      <c r="BF896" s="210"/>
      <c r="BG896" s="210"/>
      <c r="BH896" s="210"/>
    </row>
    <row r="897" spans="1:60" outlineLevel="3" x14ac:dyDescent="0.25">
      <c r="A897" s="217"/>
      <c r="B897" s="218"/>
      <c r="C897" s="262" t="s">
        <v>955</v>
      </c>
      <c r="D897" s="246"/>
      <c r="E897" s="247">
        <v>10.26</v>
      </c>
      <c r="F897" s="221"/>
      <c r="G897" s="221"/>
      <c r="H897" s="221"/>
      <c r="I897" s="221"/>
      <c r="J897" s="221"/>
      <c r="K897" s="221"/>
      <c r="L897" s="221"/>
      <c r="M897" s="221"/>
      <c r="N897" s="220"/>
      <c r="O897" s="220"/>
      <c r="P897" s="220"/>
      <c r="Q897" s="220"/>
      <c r="R897" s="221"/>
      <c r="S897" s="221"/>
      <c r="T897" s="221"/>
      <c r="U897" s="221"/>
      <c r="V897" s="221"/>
      <c r="W897" s="221"/>
      <c r="X897" s="221"/>
      <c r="Y897" s="221"/>
      <c r="Z897" s="210"/>
      <c r="AA897" s="210"/>
      <c r="AB897" s="210"/>
      <c r="AC897" s="210"/>
      <c r="AD897" s="210"/>
      <c r="AE897" s="210"/>
      <c r="AF897" s="210"/>
      <c r="AG897" s="210" t="s">
        <v>220</v>
      </c>
      <c r="AH897" s="210">
        <v>0</v>
      </c>
      <c r="AI897" s="210"/>
      <c r="AJ897" s="210"/>
      <c r="AK897" s="210"/>
      <c r="AL897" s="210"/>
      <c r="AM897" s="210"/>
      <c r="AN897" s="210"/>
      <c r="AO897" s="210"/>
      <c r="AP897" s="210"/>
      <c r="AQ897" s="210"/>
      <c r="AR897" s="210"/>
      <c r="AS897" s="210"/>
      <c r="AT897" s="210"/>
      <c r="AU897" s="210"/>
      <c r="AV897" s="210"/>
      <c r="AW897" s="210"/>
      <c r="AX897" s="210"/>
      <c r="AY897" s="210"/>
      <c r="AZ897" s="210"/>
      <c r="BA897" s="210"/>
      <c r="BB897" s="210"/>
      <c r="BC897" s="210"/>
      <c r="BD897" s="210"/>
      <c r="BE897" s="210"/>
      <c r="BF897" s="210"/>
      <c r="BG897" s="210"/>
      <c r="BH897" s="210"/>
    </row>
    <row r="898" spans="1:60" outlineLevel="1" x14ac:dyDescent="0.25">
      <c r="A898" s="231">
        <v>136</v>
      </c>
      <c r="B898" s="232" t="s">
        <v>956</v>
      </c>
      <c r="C898" s="241" t="s">
        <v>957</v>
      </c>
      <c r="D898" s="233" t="s">
        <v>266</v>
      </c>
      <c r="E898" s="234">
        <v>106.13</v>
      </c>
      <c r="F898" s="235"/>
      <c r="G898" s="236">
        <f>ROUND(E898*F898,2)</f>
        <v>0</v>
      </c>
      <c r="H898" s="235"/>
      <c r="I898" s="236">
        <f>ROUND(E898*H898,2)</f>
        <v>0</v>
      </c>
      <c r="J898" s="235"/>
      <c r="K898" s="236">
        <f>ROUND(E898*J898,2)</f>
        <v>0</v>
      </c>
      <c r="L898" s="236">
        <v>21</v>
      </c>
      <c r="M898" s="236">
        <f>G898*(1+L898/100)</f>
        <v>0</v>
      </c>
      <c r="N898" s="234">
        <v>0</v>
      </c>
      <c r="O898" s="234">
        <f>ROUND(E898*N898,2)</f>
        <v>0</v>
      </c>
      <c r="P898" s="234">
        <v>0</v>
      </c>
      <c r="Q898" s="234">
        <f>ROUND(E898*P898,2)</f>
        <v>0</v>
      </c>
      <c r="R898" s="236" t="s">
        <v>934</v>
      </c>
      <c r="S898" s="236" t="s">
        <v>173</v>
      </c>
      <c r="T898" s="237" t="s">
        <v>173</v>
      </c>
      <c r="U898" s="221">
        <v>0.15</v>
      </c>
      <c r="V898" s="221">
        <f>ROUND(E898*U898,2)</f>
        <v>15.92</v>
      </c>
      <c r="W898" s="221"/>
      <c r="X898" s="221" t="s">
        <v>215</v>
      </c>
      <c r="Y898" s="221" t="s">
        <v>176</v>
      </c>
      <c r="Z898" s="210"/>
      <c r="AA898" s="210"/>
      <c r="AB898" s="210"/>
      <c r="AC898" s="210"/>
      <c r="AD898" s="210"/>
      <c r="AE898" s="210"/>
      <c r="AF898" s="210"/>
      <c r="AG898" s="210" t="s">
        <v>216</v>
      </c>
      <c r="AH898" s="210"/>
      <c r="AI898" s="210"/>
      <c r="AJ898" s="210"/>
      <c r="AK898" s="210"/>
      <c r="AL898" s="210"/>
      <c r="AM898" s="210"/>
      <c r="AN898" s="210"/>
      <c r="AO898" s="210"/>
      <c r="AP898" s="210"/>
      <c r="AQ898" s="210"/>
      <c r="AR898" s="210"/>
      <c r="AS898" s="210"/>
      <c r="AT898" s="210"/>
      <c r="AU898" s="210"/>
      <c r="AV898" s="210"/>
      <c r="AW898" s="210"/>
      <c r="AX898" s="210"/>
      <c r="AY898" s="210"/>
      <c r="AZ898" s="210"/>
      <c r="BA898" s="210"/>
      <c r="BB898" s="210"/>
      <c r="BC898" s="210"/>
      <c r="BD898" s="210"/>
      <c r="BE898" s="210"/>
      <c r="BF898" s="210"/>
      <c r="BG898" s="210"/>
      <c r="BH898" s="210"/>
    </row>
    <row r="899" spans="1:60" outlineLevel="2" x14ac:dyDescent="0.25">
      <c r="A899" s="217"/>
      <c r="B899" s="218"/>
      <c r="C899" s="262" t="s">
        <v>958</v>
      </c>
      <c r="D899" s="246"/>
      <c r="E899" s="247">
        <v>106.13</v>
      </c>
      <c r="F899" s="221"/>
      <c r="G899" s="221"/>
      <c r="H899" s="221"/>
      <c r="I899" s="221"/>
      <c r="J899" s="221"/>
      <c r="K899" s="221"/>
      <c r="L899" s="221"/>
      <c r="M899" s="221"/>
      <c r="N899" s="220"/>
      <c r="O899" s="220"/>
      <c r="P899" s="220"/>
      <c r="Q899" s="220"/>
      <c r="R899" s="221"/>
      <c r="S899" s="221"/>
      <c r="T899" s="221"/>
      <c r="U899" s="221"/>
      <c r="V899" s="221"/>
      <c r="W899" s="221"/>
      <c r="X899" s="221"/>
      <c r="Y899" s="221"/>
      <c r="Z899" s="210"/>
      <c r="AA899" s="210"/>
      <c r="AB899" s="210"/>
      <c r="AC899" s="210"/>
      <c r="AD899" s="210"/>
      <c r="AE899" s="210"/>
      <c r="AF899" s="210"/>
      <c r="AG899" s="210" t="s">
        <v>220</v>
      </c>
      <c r="AH899" s="210">
        <v>5</v>
      </c>
      <c r="AI899" s="210"/>
      <c r="AJ899" s="210"/>
      <c r="AK899" s="210"/>
      <c r="AL899" s="210"/>
      <c r="AM899" s="210"/>
      <c r="AN899" s="210"/>
      <c r="AO899" s="210"/>
      <c r="AP899" s="210"/>
      <c r="AQ899" s="210"/>
      <c r="AR899" s="210"/>
      <c r="AS899" s="210"/>
      <c r="AT899" s="210"/>
      <c r="AU899" s="210"/>
      <c r="AV899" s="210"/>
      <c r="AW899" s="210"/>
      <c r="AX899" s="210"/>
      <c r="AY899" s="210"/>
      <c r="AZ899" s="210"/>
      <c r="BA899" s="210"/>
      <c r="BB899" s="210"/>
      <c r="BC899" s="210"/>
      <c r="BD899" s="210"/>
      <c r="BE899" s="210"/>
      <c r="BF899" s="210"/>
      <c r="BG899" s="210"/>
      <c r="BH899" s="210"/>
    </row>
    <row r="900" spans="1:60" ht="20.399999999999999" outlineLevel="1" x14ac:dyDescent="0.25">
      <c r="A900" s="231">
        <v>137</v>
      </c>
      <c r="B900" s="232" t="s">
        <v>959</v>
      </c>
      <c r="C900" s="241" t="s">
        <v>960</v>
      </c>
      <c r="D900" s="233" t="s">
        <v>252</v>
      </c>
      <c r="E900" s="234">
        <v>100.15</v>
      </c>
      <c r="F900" s="235"/>
      <c r="G900" s="236">
        <f>ROUND(E900*F900,2)</f>
        <v>0</v>
      </c>
      <c r="H900" s="235"/>
      <c r="I900" s="236">
        <f>ROUND(E900*H900,2)</f>
        <v>0</v>
      </c>
      <c r="J900" s="235"/>
      <c r="K900" s="236">
        <f>ROUND(E900*J900,2)</f>
        <v>0</v>
      </c>
      <c r="L900" s="236">
        <v>21</v>
      </c>
      <c r="M900" s="236">
        <f>G900*(1+L900/100)</f>
        <v>0</v>
      </c>
      <c r="N900" s="234">
        <v>3.9899999999999996E-3</v>
      </c>
      <c r="O900" s="234">
        <f>ROUND(E900*N900,2)</f>
        <v>0.4</v>
      </c>
      <c r="P900" s="234">
        <v>0</v>
      </c>
      <c r="Q900" s="234">
        <f>ROUND(E900*P900,2)</f>
        <v>0</v>
      </c>
      <c r="R900" s="236" t="s">
        <v>934</v>
      </c>
      <c r="S900" s="236" t="s">
        <v>173</v>
      </c>
      <c r="T900" s="237" t="s">
        <v>173</v>
      </c>
      <c r="U900" s="221">
        <v>0.98</v>
      </c>
      <c r="V900" s="221">
        <f>ROUND(E900*U900,2)</f>
        <v>98.15</v>
      </c>
      <c r="W900" s="221"/>
      <c r="X900" s="221" t="s">
        <v>215</v>
      </c>
      <c r="Y900" s="221" t="s">
        <v>176</v>
      </c>
      <c r="Z900" s="210"/>
      <c r="AA900" s="210"/>
      <c r="AB900" s="210"/>
      <c r="AC900" s="210"/>
      <c r="AD900" s="210"/>
      <c r="AE900" s="210"/>
      <c r="AF900" s="210"/>
      <c r="AG900" s="210" t="s">
        <v>216</v>
      </c>
      <c r="AH900" s="210"/>
      <c r="AI900" s="210"/>
      <c r="AJ900" s="210"/>
      <c r="AK900" s="210"/>
      <c r="AL900" s="210"/>
      <c r="AM900" s="210"/>
      <c r="AN900" s="210"/>
      <c r="AO900" s="210"/>
      <c r="AP900" s="210"/>
      <c r="AQ900" s="210"/>
      <c r="AR900" s="210"/>
      <c r="AS900" s="210"/>
      <c r="AT900" s="210"/>
      <c r="AU900" s="210"/>
      <c r="AV900" s="210"/>
      <c r="AW900" s="210"/>
      <c r="AX900" s="210"/>
      <c r="AY900" s="210"/>
      <c r="AZ900" s="210"/>
      <c r="BA900" s="210"/>
      <c r="BB900" s="210"/>
      <c r="BC900" s="210"/>
      <c r="BD900" s="210"/>
      <c r="BE900" s="210"/>
      <c r="BF900" s="210"/>
      <c r="BG900" s="210"/>
      <c r="BH900" s="210"/>
    </row>
    <row r="901" spans="1:60" outlineLevel="2" x14ac:dyDescent="0.25">
      <c r="A901" s="217"/>
      <c r="B901" s="218"/>
      <c r="C901" s="262" t="s">
        <v>939</v>
      </c>
      <c r="D901" s="246"/>
      <c r="E901" s="247">
        <v>100.15</v>
      </c>
      <c r="F901" s="221"/>
      <c r="G901" s="221"/>
      <c r="H901" s="221"/>
      <c r="I901" s="221"/>
      <c r="J901" s="221"/>
      <c r="K901" s="221"/>
      <c r="L901" s="221"/>
      <c r="M901" s="221"/>
      <c r="N901" s="220"/>
      <c r="O901" s="220"/>
      <c r="P901" s="220"/>
      <c r="Q901" s="220"/>
      <c r="R901" s="221"/>
      <c r="S901" s="221"/>
      <c r="T901" s="221"/>
      <c r="U901" s="221"/>
      <c r="V901" s="221"/>
      <c r="W901" s="221"/>
      <c r="X901" s="221"/>
      <c r="Y901" s="221"/>
      <c r="Z901" s="210"/>
      <c r="AA901" s="210"/>
      <c r="AB901" s="210"/>
      <c r="AC901" s="210"/>
      <c r="AD901" s="210"/>
      <c r="AE901" s="210"/>
      <c r="AF901" s="210"/>
      <c r="AG901" s="210" t="s">
        <v>220</v>
      </c>
      <c r="AH901" s="210">
        <v>5</v>
      </c>
      <c r="AI901" s="210"/>
      <c r="AJ901" s="210"/>
      <c r="AK901" s="210"/>
      <c r="AL901" s="210"/>
      <c r="AM901" s="210"/>
      <c r="AN901" s="210"/>
      <c r="AO901" s="210"/>
      <c r="AP901" s="210"/>
      <c r="AQ901" s="210"/>
      <c r="AR901" s="210"/>
      <c r="AS901" s="210"/>
      <c r="AT901" s="210"/>
      <c r="AU901" s="210"/>
      <c r="AV901" s="210"/>
      <c r="AW901" s="210"/>
      <c r="AX901" s="210"/>
      <c r="AY901" s="210"/>
      <c r="AZ901" s="210"/>
      <c r="BA901" s="210"/>
      <c r="BB901" s="210"/>
      <c r="BC901" s="210"/>
      <c r="BD901" s="210"/>
      <c r="BE901" s="210"/>
      <c r="BF901" s="210"/>
      <c r="BG901" s="210"/>
      <c r="BH901" s="210"/>
    </row>
    <row r="902" spans="1:60" outlineLevel="1" x14ac:dyDescent="0.25">
      <c r="A902" s="231">
        <v>138</v>
      </c>
      <c r="B902" s="232" t="s">
        <v>961</v>
      </c>
      <c r="C902" s="241" t="s">
        <v>962</v>
      </c>
      <c r="D902" s="233" t="s">
        <v>266</v>
      </c>
      <c r="E902" s="234">
        <v>227</v>
      </c>
      <c r="F902" s="235"/>
      <c r="G902" s="236">
        <f>ROUND(E902*F902,2)</f>
        <v>0</v>
      </c>
      <c r="H902" s="235"/>
      <c r="I902" s="236">
        <f>ROUND(E902*H902,2)</f>
        <v>0</v>
      </c>
      <c r="J902" s="235"/>
      <c r="K902" s="236">
        <f>ROUND(E902*J902,2)</f>
        <v>0</v>
      </c>
      <c r="L902" s="236">
        <v>21</v>
      </c>
      <c r="M902" s="236">
        <f>G902*(1+L902/100)</f>
        <v>0</v>
      </c>
      <c r="N902" s="234">
        <v>4.0000000000000003E-5</v>
      </c>
      <c r="O902" s="234">
        <f>ROUND(E902*N902,2)</f>
        <v>0.01</v>
      </c>
      <c r="P902" s="234">
        <v>0</v>
      </c>
      <c r="Q902" s="234">
        <f>ROUND(E902*P902,2)</f>
        <v>0</v>
      </c>
      <c r="R902" s="236" t="s">
        <v>934</v>
      </c>
      <c r="S902" s="236" t="s">
        <v>173</v>
      </c>
      <c r="T902" s="237" t="s">
        <v>173</v>
      </c>
      <c r="U902" s="221">
        <v>7.0000000000000007E-2</v>
      </c>
      <c r="V902" s="221">
        <f>ROUND(E902*U902,2)</f>
        <v>15.89</v>
      </c>
      <c r="W902" s="221"/>
      <c r="X902" s="221" t="s">
        <v>215</v>
      </c>
      <c r="Y902" s="221" t="s">
        <v>176</v>
      </c>
      <c r="Z902" s="210"/>
      <c r="AA902" s="210"/>
      <c r="AB902" s="210"/>
      <c r="AC902" s="210"/>
      <c r="AD902" s="210"/>
      <c r="AE902" s="210"/>
      <c r="AF902" s="210"/>
      <c r="AG902" s="210" t="s">
        <v>216</v>
      </c>
      <c r="AH902" s="210"/>
      <c r="AI902" s="210"/>
      <c r="AJ902" s="210"/>
      <c r="AK902" s="210"/>
      <c r="AL902" s="210"/>
      <c r="AM902" s="210"/>
      <c r="AN902" s="210"/>
      <c r="AO902" s="210"/>
      <c r="AP902" s="210"/>
      <c r="AQ902" s="210"/>
      <c r="AR902" s="210"/>
      <c r="AS902" s="210"/>
      <c r="AT902" s="210"/>
      <c r="AU902" s="210"/>
      <c r="AV902" s="210"/>
      <c r="AW902" s="210"/>
      <c r="AX902" s="210"/>
      <c r="AY902" s="210"/>
      <c r="AZ902" s="210"/>
      <c r="BA902" s="210"/>
      <c r="BB902" s="210"/>
      <c r="BC902" s="210"/>
      <c r="BD902" s="210"/>
      <c r="BE902" s="210"/>
      <c r="BF902" s="210"/>
      <c r="BG902" s="210"/>
      <c r="BH902" s="210"/>
    </row>
    <row r="903" spans="1:60" outlineLevel="2" x14ac:dyDescent="0.25">
      <c r="A903" s="217"/>
      <c r="B903" s="218"/>
      <c r="C903" s="242" t="s">
        <v>963</v>
      </c>
      <c r="D903" s="239"/>
      <c r="E903" s="239"/>
      <c r="F903" s="239"/>
      <c r="G903" s="239"/>
      <c r="H903" s="221"/>
      <c r="I903" s="221"/>
      <c r="J903" s="221"/>
      <c r="K903" s="221"/>
      <c r="L903" s="221"/>
      <c r="M903" s="221"/>
      <c r="N903" s="220"/>
      <c r="O903" s="220"/>
      <c r="P903" s="220"/>
      <c r="Q903" s="220"/>
      <c r="R903" s="221"/>
      <c r="S903" s="221"/>
      <c r="T903" s="221"/>
      <c r="U903" s="221"/>
      <c r="V903" s="221"/>
      <c r="W903" s="221"/>
      <c r="X903" s="221"/>
      <c r="Y903" s="221"/>
      <c r="Z903" s="210"/>
      <c r="AA903" s="210"/>
      <c r="AB903" s="210"/>
      <c r="AC903" s="210"/>
      <c r="AD903" s="210"/>
      <c r="AE903" s="210"/>
      <c r="AF903" s="210"/>
      <c r="AG903" s="210" t="s">
        <v>179</v>
      </c>
      <c r="AH903" s="210"/>
      <c r="AI903" s="210"/>
      <c r="AJ903" s="210"/>
      <c r="AK903" s="210"/>
      <c r="AL903" s="210"/>
      <c r="AM903" s="210"/>
      <c r="AN903" s="210"/>
      <c r="AO903" s="210"/>
      <c r="AP903" s="210"/>
      <c r="AQ903" s="210"/>
      <c r="AR903" s="210"/>
      <c r="AS903" s="210"/>
      <c r="AT903" s="210"/>
      <c r="AU903" s="210"/>
      <c r="AV903" s="210"/>
      <c r="AW903" s="210"/>
      <c r="AX903" s="210"/>
      <c r="AY903" s="210"/>
      <c r="AZ903" s="210"/>
      <c r="BA903" s="210"/>
      <c r="BB903" s="210"/>
      <c r="BC903" s="210"/>
      <c r="BD903" s="210"/>
      <c r="BE903" s="210"/>
      <c r="BF903" s="210"/>
      <c r="BG903" s="210"/>
      <c r="BH903" s="210"/>
    </row>
    <row r="904" spans="1:60" outlineLevel="2" x14ac:dyDescent="0.25">
      <c r="A904" s="217"/>
      <c r="B904" s="218"/>
      <c r="C904" s="262" t="s">
        <v>964</v>
      </c>
      <c r="D904" s="246"/>
      <c r="E904" s="247"/>
      <c r="F904" s="221"/>
      <c r="G904" s="221"/>
      <c r="H904" s="221"/>
      <c r="I904" s="221"/>
      <c r="J904" s="221"/>
      <c r="K904" s="221"/>
      <c r="L904" s="221"/>
      <c r="M904" s="221"/>
      <c r="N904" s="220"/>
      <c r="O904" s="220"/>
      <c r="P904" s="220"/>
      <c r="Q904" s="220"/>
      <c r="R904" s="221"/>
      <c r="S904" s="221"/>
      <c r="T904" s="221"/>
      <c r="U904" s="221"/>
      <c r="V904" s="221"/>
      <c r="W904" s="221"/>
      <c r="X904" s="221"/>
      <c r="Y904" s="221"/>
      <c r="Z904" s="210"/>
      <c r="AA904" s="210"/>
      <c r="AB904" s="210"/>
      <c r="AC904" s="210"/>
      <c r="AD904" s="210"/>
      <c r="AE904" s="210"/>
      <c r="AF904" s="210"/>
      <c r="AG904" s="210" t="s">
        <v>220</v>
      </c>
      <c r="AH904" s="210">
        <v>0</v>
      </c>
      <c r="AI904" s="210"/>
      <c r="AJ904" s="210"/>
      <c r="AK904" s="210"/>
      <c r="AL904" s="210"/>
      <c r="AM904" s="210"/>
      <c r="AN904" s="210"/>
      <c r="AO904" s="210"/>
      <c r="AP904" s="210"/>
      <c r="AQ904" s="210"/>
      <c r="AR904" s="210"/>
      <c r="AS904" s="210"/>
      <c r="AT904" s="210"/>
      <c r="AU904" s="210"/>
      <c r="AV904" s="210"/>
      <c r="AW904" s="210"/>
      <c r="AX904" s="210"/>
      <c r="AY904" s="210"/>
      <c r="AZ904" s="210"/>
      <c r="BA904" s="210"/>
      <c r="BB904" s="210"/>
      <c r="BC904" s="210"/>
      <c r="BD904" s="210"/>
      <c r="BE904" s="210"/>
      <c r="BF904" s="210"/>
      <c r="BG904" s="210"/>
      <c r="BH904" s="210"/>
    </row>
    <row r="905" spans="1:60" outlineLevel="3" x14ac:dyDescent="0.25">
      <c r="A905" s="217"/>
      <c r="B905" s="218"/>
      <c r="C905" s="262" t="s">
        <v>965</v>
      </c>
      <c r="D905" s="246"/>
      <c r="E905" s="247">
        <v>6.34</v>
      </c>
      <c r="F905" s="221"/>
      <c r="G905" s="221"/>
      <c r="H905" s="221"/>
      <c r="I905" s="221"/>
      <c r="J905" s="221"/>
      <c r="K905" s="221"/>
      <c r="L905" s="221"/>
      <c r="M905" s="221"/>
      <c r="N905" s="220"/>
      <c r="O905" s="220"/>
      <c r="P905" s="220"/>
      <c r="Q905" s="220"/>
      <c r="R905" s="221"/>
      <c r="S905" s="221"/>
      <c r="T905" s="221"/>
      <c r="U905" s="221"/>
      <c r="V905" s="221"/>
      <c r="W905" s="221"/>
      <c r="X905" s="221"/>
      <c r="Y905" s="221"/>
      <c r="Z905" s="210"/>
      <c r="AA905" s="210"/>
      <c r="AB905" s="210"/>
      <c r="AC905" s="210"/>
      <c r="AD905" s="210"/>
      <c r="AE905" s="210"/>
      <c r="AF905" s="210"/>
      <c r="AG905" s="210" t="s">
        <v>220</v>
      </c>
      <c r="AH905" s="210">
        <v>5</v>
      </c>
      <c r="AI905" s="210"/>
      <c r="AJ905" s="210"/>
      <c r="AK905" s="210"/>
      <c r="AL905" s="210"/>
      <c r="AM905" s="210"/>
      <c r="AN905" s="210"/>
      <c r="AO905" s="210"/>
      <c r="AP905" s="210"/>
      <c r="AQ905" s="210"/>
      <c r="AR905" s="210"/>
      <c r="AS905" s="210"/>
      <c r="AT905" s="210"/>
      <c r="AU905" s="210"/>
      <c r="AV905" s="210"/>
      <c r="AW905" s="210"/>
      <c r="AX905" s="210"/>
      <c r="AY905" s="210"/>
      <c r="AZ905" s="210"/>
      <c r="BA905" s="210"/>
      <c r="BB905" s="210"/>
      <c r="BC905" s="210"/>
      <c r="BD905" s="210"/>
      <c r="BE905" s="210"/>
      <c r="BF905" s="210"/>
      <c r="BG905" s="210"/>
      <c r="BH905" s="210"/>
    </row>
    <row r="906" spans="1:60" outlineLevel="3" x14ac:dyDescent="0.25">
      <c r="A906" s="217"/>
      <c r="B906" s="218"/>
      <c r="C906" s="262" t="s">
        <v>234</v>
      </c>
      <c r="D906" s="246"/>
      <c r="E906" s="247"/>
      <c r="F906" s="221"/>
      <c r="G906" s="221"/>
      <c r="H906" s="221"/>
      <c r="I906" s="221"/>
      <c r="J906" s="221"/>
      <c r="K906" s="221"/>
      <c r="L906" s="221"/>
      <c r="M906" s="221"/>
      <c r="N906" s="220"/>
      <c r="O906" s="220"/>
      <c r="P906" s="220"/>
      <c r="Q906" s="220"/>
      <c r="R906" s="221"/>
      <c r="S906" s="221"/>
      <c r="T906" s="221"/>
      <c r="U906" s="221"/>
      <c r="V906" s="221"/>
      <c r="W906" s="221"/>
      <c r="X906" s="221"/>
      <c r="Y906" s="221"/>
      <c r="Z906" s="210"/>
      <c r="AA906" s="210"/>
      <c r="AB906" s="210"/>
      <c r="AC906" s="210"/>
      <c r="AD906" s="210"/>
      <c r="AE906" s="210"/>
      <c r="AF906" s="210"/>
      <c r="AG906" s="210" t="s">
        <v>220</v>
      </c>
      <c r="AH906" s="210">
        <v>0</v>
      </c>
      <c r="AI906" s="210"/>
      <c r="AJ906" s="210"/>
      <c r="AK906" s="210"/>
      <c r="AL906" s="210"/>
      <c r="AM906" s="210"/>
      <c r="AN906" s="210"/>
      <c r="AO906" s="210"/>
      <c r="AP906" s="210"/>
      <c r="AQ906" s="210"/>
      <c r="AR906" s="210"/>
      <c r="AS906" s="210"/>
      <c r="AT906" s="210"/>
      <c r="AU906" s="210"/>
      <c r="AV906" s="210"/>
      <c r="AW906" s="210"/>
      <c r="AX906" s="210"/>
      <c r="AY906" s="210"/>
      <c r="AZ906" s="210"/>
      <c r="BA906" s="210"/>
      <c r="BB906" s="210"/>
      <c r="BC906" s="210"/>
      <c r="BD906" s="210"/>
      <c r="BE906" s="210"/>
      <c r="BF906" s="210"/>
      <c r="BG906" s="210"/>
      <c r="BH906" s="210"/>
    </row>
    <row r="907" spans="1:60" outlineLevel="3" x14ac:dyDescent="0.25">
      <c r="A907" s="217"/>
      <c r="B907" s="218"/>
      <c r="C907" s="262" t="s">
        <v>966</v>
      </c>
      <c r="D907" s="246"/>
      <c r="E907" s="247"/>
      <c r="F907" s="221"/>
      <c r="G907" s="221"/>
      <c r="H907" s="221"/>
      <c r="I907" s="221"/>
      <c r="J907" s="221"/>
      <c r="K907" s="221"/>
      <c r="L907" s="221"/>
      <c r="M907" s="221"/>
      <c r="N907" s="220"/>
      <c r="O907" s="220"/>
      <c r="P907" s="220"/>
      <c r="Q907" s="220"/>
      <c r="R907" s="221"/>
      <c r="S907" s="221"/>
      <c r="T907" s="221"/>
      <c r="U907" s="221"/>
      <c r="V907" s="221"/>
      <c r="W907" s="221"/>
      <c r="X907" s="221"/>
      <c r="Y907" s="221"/>
      <c r="Z907" s="210"/>
      <c r="AA907" s="210"/>
      <c r="AB907" s="210"/>
      <c r="AC907" s="210"/>
      <c r="AD907" s="210"/>
      <c r="AE907" s="210"/>
      <c r="AF907" s="210"/>
      <c r="AG907" s="210" t="s">
        <v>220</v>
      </c>
      <c r="AH907" s="210">
        <v>0</v>
      </c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</row>
    <row r="908" spans="1:60" outlineLevel="3" x14ac:dyDescent="0.25">
      <c r="A908" s="217"/>
      <c r="B908" s="218"/>
      <c r="C908" s="262" t="s">
        <v>958</v>
      </c>
      <c r="D908" s="246"/>
      <c r="E908" s="247">
        <v>106.13</v>
      </c>
      <c r="F908" s="221"/>
      <c r="G908" s="221"/>
      <c r="H908" s="221"/>
      <c r="I908" s="221"/>
      <c r="J908" s="221"/>
      <c r="K908" s="221"/>
      <c r="L908" s="221"/>
      <c r="M908" s="221"/>
      <c r="N908" s="220"/>
      <c r="O908" s="220"/>
      <c r="P908" s="220"/>
      <c r="Q908" s="220"/>
      <c r="R908" s="221"/>
      <c r="S908" s="221"/>
      <c r="T908" s="221"/>
      <c r="U908" s="221"/>
      <c r="V908" s="221"/>
      <c r="W908" s="221"/>
      <c r="X908" s="221"/>
      <c r="Y908" s="221"/>
      <c r="Z908" s="210"/>
      <c r="AA908" s="210"/>
      <c r="AB908" s="210"/>
      <c r="AC908" s="210"/>
      <c r="AD908" s="210"/>
      <c r="AE908" s="210"/>
      <c r="AF908" s="210"/>
      <c r="AG908" s="210" t="s">
        <v>220</v>
      </c>
      <c r="AH908" s="210">
        <v>5</v>
      </c>
      <c r="AI908" s="210"/>
      <c r="AJ908" s="210"/>
      <c r="AK908" s="210"/>
      <c r="AL908" s="210"/>
      <c r="AM908" s="210"/>
      <c r="AN908" s="210"/>
      <c r="AO908" s="210"/>
      <c r="AP908" s="210"/>
      <c r="AQ908" s="210"/>
      <c r="AR908" s="210"/>
      <c r="AS908" s="210"/>
      <c r="AT908" s="210"/>
      <c r="AU908" s="210"/>
      <c r="AV908" s="210"/>
      <c r="AW908" s="210"/>
      <c r="AX908" s="210"/>
      <c r="AY908" s="210"/>
      <c r="AZ908" s="210"/>
      <c r="BA908" s="210"/>
      <c r="BB908" s="210"/>
      <c r="BC908" s="210"/>
      <c r="BD908" s="210"/>
      <c r="BE908" s="210"/>
      <c r="BF908" s="210"/>
      <c r="BG908" s="210"/>
      <c r="BH908" s="210"/>
    </row>
    <row r="909" spans="1:60" outlineLevel="3" x14ac:dyDescent="0.25">
      <c r="A909" s="217"/>
      <c r="B909" s="218"/>
      <c r="C909" s="262" t="s">
        <v>234</v>
      </c>
      <c r="D909" s="246"/>
      <c r="E909" s="247"/>
      <c r="F909" s="221"/>
      <c r="G909" s="221"/>
      <c r="H909" s="221"/>
      <c r="I909" s="221"/>
      <c r="J909" s="221"/>
      <c r="K909" s="221"/>
      <c r="L909" s="221"/>
      <c r="M909" s="221"/>
      <c r="N909" s="220"/>
      <c r="O909" s="220"/>
      <c r="P909" s="220"/>
      <c r="Q909" s="220"/>
      <c r="R909" s="221"/>
      <c r="S909" s="221"/>
      <c r="T909" s="221"/>
      <c r="U909" s="221"/>
      <c r="V909" s="221"/>
      <c r="W909" s="221"/>
      <c r="X909" s="221"/>
      <c r="Y909" s="221"/>
      <c r="Z909" s="210"/>
      <c r="AA909" s="210"/>
      <c r="AB909" s="210"/>
      <c r="AC909" s="210"/>
      <c r="AD909" s="210"/>
      <c r="AE909" s="210"/>
      <c r="AF909" s="210"/>
      <c r="AG909" s="210" t="s">
        <v>220</v>
      </c>
      <c r="AH909" s="210">
        <v>0</v>
      </c>
      <c r="AI909" s="210"/>
      <c r="AJ909" s="210"/>
      <c r="AK909" s="210"/>
      <c r="AL909" s="210"/>
      <c r="AM909" s="210"/>
      <c r="AN909" s="210"/>
      <c r="AO909" s="210"/>
      <c r="AP909" s="210"/>
      <c r="AQ909" s="210"/>
      <c r="AR909" s="210"/>
      <c r="AS909" s="210"/>
      <c r="AT909" s="210"/>
      <c r="AU909" s="210"/>
      <c r="AV909" s="210"/>
      <c r="AW909" s="210"/>
      <c r="AX909" s="210"/>
      <c r="AY909" s="210"/>
      <c r="AZ909" s="210"/>
      <c r="BA909" s="210"/>
      <c r="BB909" s="210"/>
      <c r="BC909" s="210"/>
      <c r="BD909" s="210"/>
      <c r="BE909" s="210"/>
      <c r="BF909" s="210"/>
      <c r="BG909" s="210"/>
      <c r="BH909" s="210"/>
    </row>
    <row r="910" spans="1:60" outlineLevel="3" x14ac:dyDescent="0.25">
      <c r="A910" s="217"/>
      <c r="B910" s="218"/>
      <c r="C910" s="262" t="s">
        <v>967</v>
      </c>
      <c r="D910" s="246"/>
      <c r="E910" s="247"/>
      <c r="F910" s="221"/>
      <c r="G910" s="221"/>
      <c r="H910" s="221"/>
      <c r="I910" s="221"/>
      <c r="J910" s="221"/>
      <c r="K910" s="221"/>
      <c r="L910" s="221"/>
      <c r="M910" s="221"/>
      <c r="N910" s="220"/>
      <c r="O910" s="220"/>
      <c r="P910" s="220"/>
      <c r="Q910" s="220"/>
      <c r="R910" s="221"/>
      <c r="S910" s="221"/>
      <c r="T910" s="221"/>
      <c r="U910" s="221"/>
      <c r="V910" s="221"/>
      <c r="W910" s="221"/>
      <c r="X910" s="221"/>
      <c r="Y910" s="221"/>
      <c r="Z910" s="210"/>
      <c r="AA910" s="210"/>
      <c r="AB910" s="210"/>
      <c r="AC910" s="210"/>
      <c r="AD910" s="210"/>
      <c r="AE910" s="210"/>
      <c r="AF910" s="210"/>
      <c r="AG910" s="210" t="s">
        <v>220</v>
      </c>
      <c r="AH910" s="210">
        <v>0</v>
      </c>
      <c r="AI910" s="210"/>
      <c r="AJ910" s="210"/>
      <c r="AK910" s="210"/>
      <c r="AL910" s="210"/>
      <c r="AM910" s="210"/>
      <c r="AN910" s="210"/>
      <c r="AO910" s="210"/>
      <c r="AP910" s="210"/>
      <c r="AQ910" s="210"/>
      <c r="AR910" s="210"/>
      <c r="AS910" s="210"/>
      <c r="AT910" s="210"/>
      <c r="AU910" s="210"/>
      <c r="AV910" s="210"/>
      <c r="AW910" s="210"/>
      <c r="AX910" s="210"/>
      <c r="AY910" s="210"/>
      <c r="AZ910" s="210"/>
      <c r="BA910" s="210"/>
      <c r="BB910" s="210"/>
      <c r="BC910" s="210"/>
      <c r="BD910" s="210"/>
      <c r="BE910" s="210"/>
      <c r="BF910" s="210"/>
      <c r="BG910" s="210"/>
      <c r="BH910" s="210"/>
    </row>
    <row r="911" spans="1:60" outlineLevel="3" x14ac:dyDescent="0.25">
      <c r="A911" s="217"/>
      <c r="B911" s="218"/>
      <c r="C911" s="262" t="s">
        <v>958</v>
      </c>
      <c r="D911" s="246"/>
      <c r="E911" s="247">
        <v>106.13</v>
      </c>
      <c r="F911" s="221"/>
      <c r="G911" s="221"/>
      <c r="H911" s="221"/>
      <c r="I911" s="221"/>
      <c r="J911" s="221"/>
      <c r="K911" s="221"/>
      <c r="L911" s="221"/>
      <c r="M911" s="221"/>
      <c r="N911" s="220"/>
      <c r="O911" s="220"/>
      <c r="P911" s="220"/>
      <c r="Q911" s="220"/>
      <c r="R911" s="221"/>
      <c r="S911" s="221"/>
      <c r="T911" s="221"/>
      <c r="U911" s="221"/>
      <c r="V911" s="221"/>
      <c r="W911" s="221"/>
      <c r="X911" s="221"/>
      <c r="Y911" s="221"/>
      <c r="Z911" s="210"/>
      <c r="AA911" s="210"/>
      <c r="AB911" s="210"/>
      <c r="AC911" s="210"/>
      <c r="AD911" s="210"/>
      <c r="AE911" s="210"/>
      <c r="AF911" s="210"/>
      <c r="AG911" s="210" t="s">
        <v>220</v>
      </c>
      <c r="AH911" s="210">
        <v>5</v>
      </c>
      <c r="AI911" s="210"/>
      <c r="AJ911" s="210"/>
      <c r="AK911" s="210"/>
      <c r="AL911" s="210"/>
      <c r="AM911" s="210"/>
      <c r="AN911" s="210"/>
      <c r="AO911" s="210"/>
      <c r="AP911" s="210"/>
      <c r="AQ911" s="210"/>
      <c r="AR911" s="210"/>
      <c r="AS911" s="210"/>
      <c r="AT911" s="210"/>
      <c r="AU911" s="210"/>
      <c r="AV911" s="210"/>
      <c r="AW911" s="210"/>
      <c r="AX911" s="210"/>
      <c r="AY911" s="210"/>
      <c r="AZ911" s="210"/>
      <c r="BA911" s="210"/>
      <c r="BB911" s="210"/>
      <c r="BC911" s="210"/>
      <c r="BD911" s="210"/>
      <c r="BE911" s="210"/>
      <c r="BF911" s="210"/>
      <c r="BG911" s="210"/>
      <c r="BH911" s="210"/>
    </row>
    <row r="912" spans="1:60" outlineLevel="3" x14ac:dyDescent="0.25">
      <c r="A912" s="217"/>
      <c r="B912" s="218"/>
      <c r="C912" s="262" t="s">
        <v>234</v>
      </c>
      <c r="D912" s="246"/>
      <c r="E912" s="247"/>
      <c r="F912" s="221"/>
      <c r="G912" s="221"/>
      <c r="H912" s="221"/>
      <c r="I912" s="221"/>
      <c r="J912" s="221"/>
      <c r="K912" s="221"/>
      <c r="L912" s="221"/>
      <c r="M912" s="221"/>
      <c r="N912" s="220"/>
      <c r="O912" s="220"/>
      <c r="P912" s="220"/>
      <c r="Q912" s="220"/>
      <c r="R912" s="221"/>
      <c r="S912" s="221"/>
      <c r="T912" s="221"/>
      <c r="U912" s="221"/>
      <c r="V912" s="221"/>
      <c r="W912" s="221"/>
      <c r="X912" s="221"/>
      <c r="Y912" s="221"/>
      <c r="Z912" s="210"/>
      <c r="AA912" s="210"/>
      <c r="AB912" s="210"/>
      <c r="AC912" s="210"/>
      <c r="AD912" s="210"/>
      <c r="AE912" s="210"/>
      <c r="AF912" s="210"/>
      <c r="AG912" s="210" t="s">
        <v>220</v>
      </c>
      <c r="AH912" s="210">
        <v>0</v>
      </c>
      <c r="AI912" s="210"/>
      <c r="AJ912" s="210"/>
      <c r="AK912" s="210"/>
      <c r="AL912" s="210"/>
      <c r="AM912" s="210"/>
      <c r="AN912" s="210"/>
      <c r="AO912" s="210"/>
      <c r="AP912" s="210"/>
      <c r="AQ912" s="210"/>
      <c r="AR912" s="210"/>
      <c r="AS912" s="210"/>
      <c r="AT912" s="210"/>
      <c r="AU912" s="210"/>
      <c r="AV912" s="210"/>
      <c r="AW912" s="210"/>
      <c r="AX912" s="210"/>
      <c r="AY912" s="210"/>
      <c r="AZ912" s="210"/>
      <c r="BA912" s="210"/>
      <c r="BB912" s="210"/>
      <c r="BC912" s="210"/>
      <c r="BD912" s="210"/>
      <c r="BE912" s="210"/>
      <c r="BF912" s="210"/>
      <c r="BG912" s="210"/>
      <c r="BH912" s="210"/>
    </row>
    <row r="913" spans="1:60" outlineLevel="3" x14ac:dyDescent="0.25">
      <c r="A913" s="217"/>
      <c r="B913" s="218"/>
      <c r="C913" s="262" t="s">
        <v>968</v>
      </c>
      <c r="D913" s="246"/>
      <c r="E913" s="247"/>
      <c r="F913" s="221"/>
      <c r="G913" s="221"/>
      <c r="H913" s="221"/>
      <c r="I913" s="221"/>
      <c r="J913" s="221"/>
      <c r="K913" s="221"/>
      <c r="L913" s="221"/>
      <c r="M913" s="221"/>
      <c r="N913" s="220"/>
      <c r="O913" s="220"/>
      <c r="P913" s="220"/>
      <c r="Q913" s="220"/>
      <c r="R913" s="221"/>
      <c r="S913" s="221"/>
      <c r="T913" s="221"/>
      <c r="U913" s="221"/>
      <c r="V913" s="221"/>
      <c r="W913" s="221"/>
      <c r="X913" s="221"/>
      <c r="Y913" s="221"/>
      <c r="Z913" s="210"/>
      <c r="AA913" s="210"/>
      <c r="AB913" s="210"/>
      <c r="AC913" s="210"/>
      <c r="AD913" s="210"/>
      <c r="AE913" s="210"/>
      <c r="AF913" s="210"/>
      <c r="AG913" s="210" t="s">
        <v>220</v>
      </c>
      <c r="AH913" s="210">
        <v>0</v>
      </c>
      <c r="AI913" s="210"/>
      <c r="AJ913" s="210"/>
      <c r="AK913" s="210"/>
      <c r="AL913" s="210"/>
      <c r="AM913" s="210"/>
      <c r="AN913" s="210"/>
      <c r="AO913" s="210"/>
      <c r="AP913" s="210"/>
      <c r="AQ913" s="210"/>
      <c r="AR913" s="210"/>
      <c r="AS913" s="210"/>
      <c r="AT913" s="210"/>
      <c r="AU913" s="210"/>
      <c r="AV913" s="210"/>
      <c r="AW913" s="210"/>
      <c r="AX913" s="210"/>
      <c r="AY913" s="210"/>
      <c r="AZ913" s="210"/>
      <c r="BA913" s="210"/>
      <c r="BB913" s="210"/>
      <c r="BC913" s="210"/>
      <c r="BD913" s="210"/>
      <c r="BE913" s="210"/>
      <c r="BF913" s="210"/>
      <c r="BG913" s="210"/>
      <c r="BH913" s="210"/>
    </row>
    <row r="914" spans="1:60" outlineLevel="3" x14ac:dyDescent="0.25">
      <c r="A914" s="217"/>
      <c r="B914" s="218"/>
      <c r="C914" s="262" t="s">
        <v>767</v>
      </c>
      <c r="D914" s="246"/>
      <c r="E914" s="247">
        <v>5.4</v>
      </c>
      <c r="F914" s="221"/>
      <c r="G914" s="221"/>
      <c r="H914" s="221"/>
      <c r="I914" s="221"/>
      <c r="J914" s="221"/>
      <c r="K914" s="221"/>
      <c r="L914" s="221"/>
      <c r="M914" s="221"/>
      <c r="N914" s="220"/>
      <c r="O914" s="220"/>
      <c r="P914" s="220"/>
      <c r="Q914" s="220"/>
      <c r="R914" s="221"/>
      <c r="S914" s="221"/>
      <c r="T914" s="221"/>
      <c r="U914" s="221"/>
      <c r="V914" s="221"/>
      <c r="W914" s="221"/>
      <c r="X914" s="221"/>
      <c r="Y914" s="221"/>
      <c r="Z914" s="210"/>
      <c r="AA914" s="210"/>
      <c r="AB914" s="210"/>
      <c r="AC914" s="210"/>
      <c r="AD914" s="210"/>
      <c r="AE914" s="210"/>
      <c r="AF914" s="210"/>
      <c r="AG914" s="210" t="s">
        <v>220</v>
      </c>
      <c r="AH914" s="210">
        <v>0</v>
      </c>
      <c r="AI914" s="210"/>
      <c r="AJ914" s="210"/>
      <c r="AK914" s="210"/>
      <c r="AL914" s="210"/>
      <c r="AM914" s="210"/>
      <c r="AN914" s="210"/>
      <c r="AO914" s="210"/>
      <c r="AP914" s="210"/>
      <c r="AQ914" s="210"/>
      <c r="AR914" s="210"/>
      <c r="AS914" s="210"/>
      <c r="AT914" s="210"/>
      <c r="AU914" s="210"/>
      <c r="AV914" s="210"/>
      <c r="AW914" s="210"/>
      <c r="AX914" s="210"/>
      <c r="AY914" s="210"/>
      <c r="AZ914" s="210"/>
      <c r="BA914" s="210"/>
      <c r="BB914" s="210"/>
      <c r="BC914" s="210"/>
      <c r="BD914" s="210"/>
      <c r="BE914" s="210"/>
      <c r="BF914" s="210"/>
      <c r="BG914" s="210"/>
      <c r="BH914" s="210"/>
    </row>
    <row r="915" spans="1:60" outlineLevel="3" x14ac:dyDescent="0.25">
      <c r="A915" s="217"/>
      <c r="B915" s="218"/>
      <c r="C915" s="262" t="s">
        <v>768</v>
      </c>
      <c r="D915" s="246"/>
      <c r="E915" s="247">
        <v>1.5</v>
      </c>
      <c r="F915" s="221"/>
      <c r="G915" s="221"/>
      <c r="H915" s="221"/>
      <c r="I915" s="221"/>
      <c r="J915" s="221"/>
      <c r="K915" s="221"/>
      <c r="L915" s="221"/>
      <c r="M915" s="221"/>
      <c r="N915" s="220"/>
      <c r="O915" s="220"/>
      <c r="P915" s="220"/>
      <c r="Q915" s="220"/>
      <c r="R915" s="221"/>
      <c r="S915" s="221"/>
      <c r="T915" s="221"/>
      <c r="U915" s="221"/>
      <c r="V915" s="221"/>
      <c r="W915" s="221"/>
      <c r="X915" s="221"/>
      <c r="Y915" s="221"/>
      <c r="Z915" s="210"/>
      <c r="AA915" s="210"/>
      <c r="AB915" s="210"/>
      <c r="AC915" s="210"/>
      <c r="AD915" s="210"/>
      <c r="AE915" s="210"/>
      <c r="AF915" s="210"/>
      <c r="AG915" s="210" t="s">
        <v>220</v>
      </c>
      <c r="AH915" s="210">
        <v>0</v>
      </c>
      <c r="AI915" s="210"/>
      <c r="AJ915" s="210"/>
      <c r="AK915" s="210"/>
      <c r="AL915" s="210"/>
      <c r="AM915" s="210"/>
      <c r="AN915" s="210"/>
      <c r="AO915" s="210"/>
      <c r="AP915" s="210"/>
      <c r="AQ915" s="210"/>
      <c r="AR915" s="210"/>
      <c r="AS915" s="210"/>
      <c r="AT915" s="210"/>
      <c r="AU915" s="210"/>
      <c r="AV915" s="210"/>
      <c r="AW915" s="210"/>
      <c r="AX915" s="210"/>
      <c r="AY915" s="210"/>
      <c r="AZ915" s="210"/>
      <c r="BA915" s="210"/>
      <c r="BB915" s="210"/>
      <c r="BC915" s="210"/>
      <c r="BD915" s="210"/>
      <c r="BE915" s="210"/>
      <c r="BF915" s="210"/>
      <c r="BG915" s="210"/>
      <c r="BH915" s="210"/>
    </row>
    <row r="916" spans="1:60" outlineLevel="3" x14ac:dyDescent="0.25">
      <c r="A916" s="217"/>
      <c r="B916" s="218"/>
      <c r="C916" s="262" t="s">
        <v>769</v>
      </c>
      <c r="D916" s="246"/>
      <c r="E916" s="247">
        <v>1.5</v>
      </c>
      <c r="F916" s="221"/>
      <c r="G916" s="221"/>
      <c r="H916" s="221"/>
      <c r="I916" s="221"/>
      <c r="J916" s="221"/>
      <c r="K916" s="221"/>
      <c r="L916" s="221"/>
      <c r="M916" s="221"/>
      <c r="N916" s="220"/>
      <c r="O916" s="220"/>
      <c r="P916" s="220"/>
      <c r="Q916" s="220"/>
      <c r="R916" s="221"/>
      <c r="S916" s="221"/>
      <c r="T916" s="221"/>
      <c r="U916" s="221"/>
      <c r="V916" s="221"/>
      <c r="W916" s="221"/>
      <c r="X916" s="221"/>
      <c r="Y916" s="221"/>
      <c r="Z916" s="210"/>
      <c r="AA916" s="210"/>
      <c r="AB916" s="210"/>
      <c r="AC916" s="210"/>
      <c r="AD916" s="210"/>
      <c r="AE916" s="210"/>
      <c r="AF916" s="210"/>
      <c r="AG916" s="210" t="s">
        <v>220</v>
      </c>
      <c r="AH916" s="210">
        <v>0</v>
      </c>
      <c r="AI916" s="210"/>
      <c r="AJ916" s="210"/>
      <c r="AK916" s="210"/>
      <c r="AL916" s="210"/>
      <c r="AM916" s="210"/>
      <c r="AN916" s="210"/>
      <c r="AO916" s="210"/>
      <c r="AP916" s="210"/>
      <c r="AQ916" s="210"/>
      <c r="AR916" s="210"/>
      <c r="AS916" s="210"/>
      <c r="AT916" s="210"/>
      <c r="AU916" s="210"/>
      <c r="AV916" s="210"/>
      <c r="AW916" s="210"/>
      <c r="AX916" s="210"/>
      <c r="AY916" s="210"/>
      <c r="AZ916" s="210"/>
      <c r="BA916" s="210"/>
      <c r="BB916" s="210"/>
      <c r="BC916" s="210"/>
      <c r="BD916" s="210"/>
      <c r="BE916" s="210"/>
      <c r="BF916" s="210"/>
      <c r="BG916" s="210"/>
      <c r="BH916" s="210"/>
    </row>
    <row r="917" spans="1:60" ht="20.399999999999999" outlineLevel="1" x14ac:dyDescent="0.25">
      <c r="A917" s="231">
        <v>139</v>
      </c>
      <c r="B917" s="232" t="s">
        <v>969</v>
      </c>
      <c r="C917" s="241" t="s">
        <v>970</v>
      </c>
      <c r="D917" s="233" t="s">
        <v>252</v>
      </c>
      <c r="E917" s="234">
        <v>3.9</v>
      </c>
      <c r="F917" s="235"/>
      <c r="G917" s="236">
        <f>ROUND(E917*F917,2)</f>
        <v>0</v>
      </c>
      <c r="H917" s="235"/>
      <c r="I917" s="236">
        <f>ROUND(E917*H917,2)</f>
        <v>0</v>
      </c>
      <c r="J917" s="235"/>
      <c r="K917" s="236">
        <f>ROUND(E917*J917,2)</f>
        <v>0</v>
      </c>
      <c r="L917" s="236">
        <v>21</v>
      </c>
      <c r="M917" s="236">
        <f>G917*(1+L917/100)</f>
        <v>0</v>
      </c>
      <c r="N917" s="234">
        <v>0</v>
      </c>
      <c r="O917" s="234">
        <f>ROUND(E917*N917,2)</f>
        <v>0</v>
      </c>
      <c r="P917" s="234">
        <v>0</v>
      </c>
      <c r="Q917" s="234">
        <f>ROUND(E917*P917,2)</f>
        <v>0</v>
      </c>
      <c r="R917" s="236" t="s">
        <v>934</v>
      </c>
      <c r="S917" s="236" t="s">
        <v>173</v>
      </c>
      <c r="T917" s="237" t="s">
        <v>173</v>
      </c>
      <c r="U917" s="221">
        <v>0.03</v>
      </c>
      <c r="V917" s="221">
        <f>ROUND(E917*U917,2)</f>
        <v>0.12</v>
      </c>
      <c r="W917" s="221"/>
      <c r="X917" s="221" t="s">
        <v>215</v>
      </c>
      <c r="Y917" s="221" t="s">
        <v>176</v>
      </c>
      <c r="Z917" s="210"/>
      <c r="AA917" s="210"/>
      <c r="AB917" s="210"/>
      <c r="AC917" s="210"/>
      <c r="AD917" s="210"/>
      <c r="AE917" s="210"/>
      <c r="AF917" s="210"/>
      <c r="AG917" s="210" t="s">
        <v>216</v>
      </c>
      <c r="AH917" s="210"/>
      <c r="AI917" s="210"/>
      <c r="AJ917" s="210"/>
      <c r="AK917" s="210"/>
      <c r="AL917" s="210"/>
      <c r="AM917" s="210"/>
      <c r="AN917" s="210"/>
      <c r="AO917" s="210"/>
      <c r="AP917" s="210"/>
      <c r="AQ917" s="210"/>
      <c r="AR917" s="210"/>
      <c r="AS917" s="210"/>
      <c r="AT917" s="210"/>
      <c r="AU917" s="210"/>
      <c r="AV917" s="210"/>
      <c r="AW917" s="210"/>
      <c r="AX917" s="210"/>
      <c r="AY917" s="210"/>
      <c r="AZ917" s="210"/>
      <c r="BA917" s="210"/>
      <c r="BB917" s="210"/>
      <c r="BC917" s="210"/>
      <c r="BD917" s="210"/>
      <c r="BE917" s="210"/>
      <c r="BF917" s="210"/>
      <c r="BG917" s="210"/>
      <c r="BH917" s="210"/>
    </row>
    <row r="918" spans="1:60" outlineLevel="2" x14ac:dyDescent="0.25">
      <c r="A918" s="217"/>
      <c r="B918" s="218"/>
      <c r="C918" s="262" t="s">
        <v>654</v>
      </c>
      <c r="D918" s="246"/>
      <c r="E918" s="247">
        <v>1.36</v>
      </c>
      <c r="F918" s="221"/>
      <c r="G918" s="221"/>
      <c r="H918" s="221"/>
      <c r="I918" s="221"/>
      <c r="J918" s="221"/>
      <c r="K918" s="221"/>
      <c r="L918" s="221"/>
      <c r="M918" s="221"/>
      <c r="N918" s="220"/>
      <c r="O918" s="220"/>
      <c r="P918" s="220"/>
      <c r="Q918" s="220"/>
      <c r="R918" s="221"/>
      <c r="S918" s="221"/>
      <c r="T918" s="221"/>
      <c r="U918" s="221"/>
      <c r="V918" s="221"/>
      <c r="W918" s="221"/>
      <c r="X918" s="221"/>
      <c r="Y918" s="221"/>
      <c r="Z918" s="210"/>
      <c r="AA918" s="210"/>
      <c r="AB918" s="210"/>
      <c r="AC918" s="210"/>
      <c r="AD918" s="210"/>
      <c r="AE918" s="210"/>
      <c r="AF918" s="210"/>
      <c r="AG918" s="210" t="s">
        <v>220</v>
      </c>
      <c r="AH918" s="210">
        <v>0</v>
      </c>
      <c r="AI918" s="210"/>
      <c r="AJ918" s="210"/>
      <c r="AK918" s="210"/>
      <c r="AL918" s="210"/>
      <c r="AM918" s="210"/>
      <c r="AN918" s="210"/>
      <c r="AO918" s="210"/>
      <c r="AP918" s="210"/>
      <c r="AQ918" s="210"/>
      <c r="AR918" s="210"/>
      <c r="AS918" s="210"/>
      <c r="AT918" s="210"/>
      <c r="AU918" s="210"/>
      <c r="AV918" s="210"/>
      <c r="AW918" s="210"/>
      <c r="AX918" s="210"/>
      <c r="AY918" s="210"/>
      <c r="AZ918" s="210"/>
      <c r="BA918" s="210"/>
      <c r="BB918" s="210"/>
      <c r="BC918" s="210"/>
      <c r="BD918" s="210"/>
      <c r="BE918" s="210"/>
      <c r="BF918" s="210"/>
      <c r="BG918" s="210"/>
      <c r="BH918" s="210"/>
    </row>
    <row r="919" spans="1:60" outlineLevel="3" x14ac:dyDescent="0.25">
      <c r="A919" s="217"/>
      <c r="B919" s="218"/>
      <c r="C919" s="262" t="s">
        <v>971</v>
      </c>
      <c r="D919" s="246"/>
      <c r="E919" s="247">
        <v>2.54</v>
      </c>
      <c r="F919" s="221"/>
      <c r="G919" s="221"/>
      <c r="H919" s="221"/>
      <c r="I919" s="221"/>
      <c r="J919" s="221"/>
      <c r="K919" s="221"/>
      <c r="L919" s="221"/>
      <c r="M919" s="221"/>
      <c r="N919" s="220"/>
      <c r="O919" s="220"/>
      <c r="P919" s="220"/>
      <c r="Q919" s="220"/>
      <c r="R919" s="221"/>
      <c r="S919" s="221"/>
      <c r="T919" s="221"/>
      <c r="U919" s="221"/>
      <c r="V919" s="221"/>
      <c r="W919" s="221"/>
      <c r="X919" s="221"/>
      <c r="Y919" s="221"/>
      <c r="Z919" s="210"/>
      <c r="AA919" s="210"/>
      <c r="AB919" s="210"/>
      <c r="AC919" s="210"/>
      <c r="AD919" s="210"/>
      <c r="AE919" s="210"/>
      <c r="AF919" s="210"/>
      <c r="AG919" s="210" t="s">
        <v>220</v>
      </c>
      <c r="AH919" s="210">
        <v>0</v>
      </c>
      <c r="AI919" s="210"/>
      <c r="AJ919" s="210"/>
      <c r="AK919" s="210"/>
      <c r="AL919" s="210"/>
      <c r="AM919" s="210"/>
      <c r="AN919" s="210"/>
      <c r="AO919" s="210"/>
      <c r="AP919" s="210"/>
      <c r="AQ919" s="210"/>
      <c r="AR919" s="210"/>
      <c r="AS919" s="210"/>
      <c r="AT919" s="210"/>
      <c r="AU919" s="210"/>
      <c r="AV919" s="210"/>
      <c r="AW919" s="210"/>
      <c r="AX919" s="210"/>
      <c r="AY919" s="210"/>
      <c r="AZ919" s="210"/>
      <c r="BA919" s="210"/>
      <c r="BB919" s="210"/>
      <c r="BC919" s="210"/>
      <c r="BD919" s="210"/>
      <c r="BE919" s="210"/>
      <c r="BF919" s="210"/>
      <c r="BG919" s="210"/>
      <c r="BH919" s="210"/>
    </row>
    <row r="920" spans="1:60" ht="20.399999999999999" outlineLevel="1" x14ac:dyDescent="0.25">
      <c r="A920" s="231">
        <v>140</v>
      </c>
      <c r="B920" s="232" t="s">
        <v>972</v>
      </c>
      <c r="C920" s="241" t="s">
        <v>973</v>
      </c>
      <c r="D920" s="233" t="s">
        <v>252</v>
      </c>
      <c r="E920" s="234">
        <v>2.54</v>
      </c>
      <c r="F920" s="235"/>
      <c r="G920" s="236">
        <f>ROUND(E920*F920,2)</f>
        <v>0</v>
      </c>
      <c r="H920" s="235"/>
      <c r="I920" s="236">
        <f>ROUND(E920*H920,2)</f>
        <v>0</v>
      </c>
      <c r="J920" s="235"/>
      <c r="K920" s="236">
        <f>ROUND(E920*J920,2)</f>
        <v>0</v>
      </c>
      <c r="L920" s="236">
        <v>21</v>
      </c>
      <c r="M920" s="236">
        <f>G920*(1+L920/100)</f>
        <v>0</v>
      </c>
      <c r="N920" s="234">
        <v>0</v>
      </c>
      <c r="O920" s="234">
        <f>ROUND(E920*N920,2)</f>
        <v>0</v>
      </c>
      <c r="P920" s="234">
        <v>0</v>
      </c>
      <c r="Q920" s="234">
        <f>ROUND(E920*P920,2)</f>
        <v>0</v>
      </c>
      <c r="R920" s="236" t="s">
        <v>934</v>
      </c>
      <c r="S920" s="236" t="s">
        <v>173</v>
      </c>
      <c r="T920" s="237" t="s">
        <v>173</v>
      </c>
      <c r="U920" s="221">
        <v>0.17</v>
      </c>
      <c r="V920" s="221">
        <f>ROUND(E920*U920,2)</f>
        <v>0.43</v>
      </c>
      <c r="W920" s="221"/>
      <c r="X920" s="221" t="s">
        <v>215</v>
      </c>
      <c r="Y920" s="221" t="s">
        <v>176</v>
      </c>
      <c r="Z920" s="210"/>
      <c r="AA920" s="210"/>
      <c r="AB920" s="210"/>
      <c r="AC920" s="210"/>
      <c r="AD920" s="210"/>
      <c r="AE920" s="210"/>
      <c r="AF920" s="210"/>
      <c r="AG920" s="210" t="s">
        <v>216</v>
      </c>
      <c r="AH920" s="210"/>
      <c r="AI920" s="210"/>
      <c r="AJ920" s="210"/>
      <c r="AK920" s="210"/>
      <c r="AL920" s="210"/>
      <c r="AM920" s="210"/>
      <c r="AN920" s="210"/>
      <c r="AO920" s="210"/>
      <c r="AP920" s="210"/>
      <c r="AQ920" s="210"/>
      <c r="AR920" s="210"/>
      <c r="AS920" s="210"/>
      <c r="AT920" s="210"/>
      <c r="AU920" s="210"/>
      <c r="AV920" s="210"/>
      <c r="AW920" s="210"/>
      <c r="AX920" s="210"/>
      <c r="AY920" s="210"/>
      <c r="AZ920" s="210"/>
      <c r="BA920" s="210"/>
      <c r="BB920" s="210"/>
      <c r="BC920" s="210"/>
      <c r="BD920" s="210"/>
      <c r="BE920" s="210"/>
      <c r="BF920" s="210"/>
      <c r="BG920" s="210"/>
      <c r="BH920" s="210"/>
    </row>
    <row r="921" spans="1:60" outlineLevel="2" x14ac:dyDescent="0.25">
      <c r="A921" s="217"/>
      <c r="B921" s="218"/>
      <c r="C921" s="262" t="s">
        <v>971</v>
      </c>
      <c r="D921" s="246"/>
      <c r="E921" s="247">
        <v>2.54</v>
      </c>
      <c r="F921" s="221"/>
      <c r="G921" s="221"/>
      <c r="H921" s="221"/>
      <c r="I921" s="221"/>
      <c r="J921" s="221"/>
      <c r="K921" s="221"/>
      <c r="L921" s="221"/>
      <c r="M921" s="221"/>
      <c r="N921" s="220"/>
      <c r="O921" s="220"/>
      <c r="P921" s="220"/>
      <c r="Q921" s="220"/>
      <c r="R921" s="221"/>
      <c r="S921" s="221"/>
      <c r="T921" s="221"/>
      <c r="U921" s="221"/>
      <c r="V921" s="221"/>
      <c r="W921" s="221"/>
      <c r="X921" s="221"/>
      <c r="Y921" s="221"/>
      <c r="Z921" s="210"/>
      <c r="AA921" s="210"/>
      <c r="AB921" s="210"/>
      <c r="AC921" s="210"/>
      <c r="AD921" s="210"/>
      <c r="AE921" s="210"/>
      <c r="AF921" s="210"/>
      <c r="AG921" s="210" t="s">
        <v>220</v>
      </c>
      <c r="AH921" s="210">
        <v>0</v>
      </c>
      <c r="AI921" s="210"/>
      <c r="AJ921" s="210"/>
      <c r="AK921" s="210"/>
      <c r="AL921" s="210"/>
      <c r="AM921" s="210"/>
      <c r="AN921" s="210"/>
      <c r="AO921" s="210"/>
      <c r="AP921" s="210"/>
      <c r="AQ921" s="210"/>
      <c r="AR921" s="210"/>
      <c r="AS921" s="210"/>
      <c r="AT921" s="210"/>
      <c r="AU921" s="210"/>
      <c r="AV921" s="210"/>
      <c r="AW921" s="210"/>
      <c r="AX921" s="210"/>
      <c r="AY921" s="210"/>
      <c r="AZ921" s="210"/>
      <c r="BA921" s="210"/>
      <c r="BB921" s="210"/>
      <c r="BC921" s="210"/>
      <c r="BD921" s="210"/>
      <c r="BE921" s="210"/>
      <c r="BF921" s="210"/>
      <c r="BG921" s="210"/>
      <c r="BH921" s="210"/>
    </row>
    <row r="922" spans="1:60" ht="20.399999999999999" outlineLevel="1" x14ac:dyDescent="0.25">
      <c r="A922" s="231">
        <v>141</v>
      </c>
      <c r="B922" s="232" t="s">
        <v>974</v>
      </c>
      <c r="C922" s="241" t="s">
        <v>975</v>
      </c>
      <c r="D922" s="233" t="s">
        <v>252</v>
      </c>
      <c r="E922" s="234">
        <v>127.37745</v>
      </c>
      <c r="F922" s="235"/>
      <c r="G922" s="236">
        <f>ROUND(E922*F922,2)</f>
        <v>0</v>
      </c>
      <c r="H922" s="235"/>
      <c r="I922" s="236">
        <f>ROUND(E922*H922,2)</f>
        <v>0</v>
      </c>
      <c r="J922" s="235"/>
      <c r="K922" s="236">
        <f>ROUND(E922*J922,2)</f>
        <v>0</v>
      </c>
      <c r="L922" s="236">
        <v>21</v>
      </c>
      <c r="M922" s="236">
        <f>G922*(1+L922/100)</f>
        <v>0</v>
      </c>
      <c r="N922" s="234">
        <v>1.6799999999999999E-2</v>
      </c>
      <c r="O922" s="234">
        <f>ROUND(E922*N922,2)</f>
        <v>2.14</v>
      </c>
      <c r="P922" s="234">
        <v>0</v>
      </c>
      <c r="Q922" s="234">
        <f>ROUND(E922*P922,2)</f>
        <v>0</v>
      </c>
      <c r="R922" s="236" t="s">
        <v>297</v>
      </c>
      <c r="S922" s="236" t="s">
        <v>173</v>
      </c>
      <c r="T922" s="237" t="s">
        <v>173</v>
      </c>
      <c r="U922" s="221">
        <v>0</v>
      </c>
      <c r="V922" s="221">
        <f>ROUND(E922*U922,2)</f>
        <v>0</v>
      </c>
      <c r="W922" s="221"/>
      <c r="X922" s="221" t="s">
        <v>298</v>
      </c>
      <c r="Y922" s="221" t="s">
        <v>176</v>
      </c>
      <c r="Z922" s="210"/>
      <c r="AA922" s="210"/>
      <c r="AB922" s="210"/>
      <c r="AC922" s="210"/>
      <c r="AD922" s="210"/>
      <c r="AE922" s="210"/>
      <c r="AF922" s="210"/>
      <c r="AG922" s="210" t="s">
        <v>299</v>
      </c>
      <c r="AH922" s="210"/>
      <c r="AI922" s="210"/>
      <c r="AJ922" s="210"/>
      <c r="AK922" s="210"/>
      <c r="AL922" s="210"/>
      <c r="AM922" s="210"/>
      <c r="AN922" s="210"/>
      <c r="AO922" s="210"/>
      <c r="AP922" s="210"/>
      <c r="AQ922" s="210"/>
      <c r="AR922" s="210"/>
      <c r="AS922" s="210"/>
      <c r="AT922" s="210"/>
      <c r="AU922" s="210"/>
      <c r="AV922" s="210"/>
      <c r="AW922" s="210"/>
      <c r="AX922" s="210"/>
      <c r="AY922" s="210"/>
      <c r="AZ922" s="210"/>
      <c r="BA922" s="210"/>
      <c r="BB922" s="210"/>
      <c r="BC922" s="210"/>
      <c r="BD922" s="210"/>
      <c r="BE922" s="210"/>
      <c r="BF922" s="210"/>
      <c r="BG922" s="210"/>
      <c r="BH922" s="210"/>
    </row>
    <row r="923" spans="1:60" outlineLevel="2" x14ac:dyDescent="0.25">
      <c r="A923" s="217"/>
      <c r="B923" s="218"/>
      <c r="C923" s="262" t="s">
        <v>976</v>
      </c>
      <c r="D923" s="246"/>
      <c r="E923" s="247"/>
      <c r="F923" s="221"/>
      <c r="G923" s="221"/>
      <c r="H923" s="221"/>
      <c r="I923" s="221"/>
      <c r="J923" s="221"/>
      <c r="K923" s="221"/>
      <c r="L923" s="221"/>
      <c r="M923" s="221"/>
      <c r="N923" s="220"/>
      <c r="O923" s="220"/>
      <c r="P923" s="220"/>
      <c r="Q923" s="220"/>
      <c r="R923" s="221"/>
      <c r="S923" s="221"/>
      <c r="T923" s="221"/>
      <c r="U923" s="221"/>
      <c r="V923" s="221"/>
      <c r="W923" s="221"/>
      <c r="X923" s="221"/>
      <c r="Y923" s="221"/>
      <c r="Z923" s="210"/>
      <c r="AA923" s="210"/>
      <c r="AB923" s="210"/>
      <c r="AC923" s="210"/>
      <c r="AD923" s="210"/>
      <c r="AE923" s="210"/>
      <c r="AF923" s="210"/>
      <c r="AG923" s="210" t="s">
        <v>220</v>
      </c>
      <c r="AH923" s="210">
        <v>0</v>
      </c>
      <c r="AI923" s="210"/>
      <c r="AJ923" s="210"/>
      <c r="AK923" s="210"/>
      <c r="AL923" s="210"/>
      <c r="AM923" s="210"/>
      <c r="AN923" s="210"/>
      <c r="AO923" s="210"/>
      <c r="AP923" s="210"/>
      <c r="AQ923" s="210"/>
      <c r="AR923" s="210"/>
      <c r="AS923" s="210"/>
      <c r="AT923" s="210"/>
      <c r="AU923" s="210"/>
      <c r="AV923" s="210"/>
      <c r="AW923" s="210"/>
      <c r="AX923" s="210"/>
      <c r="AY923" s="210"/>
      <c r="AZ923" s="210"/>
      <c r="BA923" s="210"/>
      <c r="BB923" s="210"/>
      <c r="BC923" s="210"/>
      <c r="BD923" s="210"/>
      <c r="BE923" s="210"/>
      <c r="BF923" s="210"/>
      <c r="BG923" s="210"/>
      <c r="BH923" s="210"/>
    </row>
    <row r="924" spans="1:60" outlineLevel="3" x14ac:dyDescent="0.25">
      <c r="A924" s="217"/>
      <c r="B924" s="218"/>
      <c r="C924" s="262" t="s">
        <v>939</v>
      </c>
      <c r="D924" s="246"/>
      <c r="E924" s="247">
        <v>100.15</v>
      </c>
      <c r="F924" s="221"/>
      <c r="G924" s="221"/>
      <c r="H924" s="221"/>
      <c r="I924" s="221"/>
      <c r="J924" s="221"/>
      <c r="K924" s="221"/>
      <c r="L924" s="221"/>
      <c r="M924" s="221"/>
      <c r="N924" s="220"/>
      <c r="O924" s="220"/>
      <c r="P924" s="220"/>
      <c r="Q924" s="220"/>
      <c r="R924" s="221"/>
      <c r="S924" s="221"/>
      <c r="T924" s="221"/>
      <c r="U924" s="221"/>
      <c r="V924" s="221"/>
      <c r="W924" s="221"/>
      <c r="X924" s="221"/>
      <c r="Y924" s="221"/>
      <c r="Z924" s="210"/>
      <c r="AA924" s="210"/>
      <c r="AB924" s="210"/>
      <c r="AC924" s="210"/>
      <c r="AD924" s="210"/>
      <c r="AE924" s="210"/>
      <c r="AF924" s="210"/>
      <c r="AG924" s="210" t="s">
        <v>220</v>
      </c>
      <c r="AH924" s="210">
        <v>5</v>
      </c>
      <c r="AI924" s="210"/>
      <c r="AJ924" s="210"/>
      <c r="AK924" s="210"/>
      <c r="AL924" s="210"/>
      <c r="AM924" s="210"/>
      <c r="AN924" s="210"/>
      <c r="AO924" s="210"/>
      <c r="AP924" s="210"/>
      <c r="AQ924" s="210"/>
      <c r="AR924" s="210"/>
      <c r="AS924" s="210"/>
      <c r="AT924" s="210"/>
      <c r="AU924" s="210"/>
      <c r="AV924" s="210"/>
      <c r="AW924" s="210"/>
      <c r="AX924" s="210"/>
      <c r="AY924" s="210"/>
      <c r="AZ924" s="210"/>
      <c r="BA924" s="210"/>
      <c r="BB924" s="210"/>
      <c r="BC924" s="210"/>
      <c r="BD924" s="210"/>
      <c r="BE924" s="210"/>
      <c r="BF924" s="210"/>
      <c r="BG924" s="210"/>
      <c r="BH924" s="210"/>
    </row>
    <row r="925" spans="1:60" outlineLevel="3" x14ac:dyDescent="0.25">
      <c r="A925" s="217"/>
      <c r="B925" s="218"/>
      <c r="C925" s="262" t="s">
        <v>977</v>
      </c>
      <c r="D925" s="246"/>
      <c r="E925" s="247"/>
      <c r="F925" s="221"/>
      <c r="G925" s="221"/>
      <c r="H925" s="221"/>
      <c r="I925" s="221"/>
      <c r="J925" s="221"/>
      <c r="K925" s="221"/>
      <c r="L925" s="221"/>
      <c r="M925" s="221"/>
      <c r="N925" s="220"/>
      <c r="O925" s="220"/>
      <c r="P925" s="220"/>
      <c r="Q925" s="220"/>
      <c r="R925" s="221"/>
      <c r="S925" s="221"/>
      <c r="T925" s="221"/>
      <c r="U925" s="221"/>
      <c r="V925" s="221"/>
      <c r="W925" s="221"/>
      <c r="X925" s="221"/>
      <c r="Y925" s="221"/>
      <c r="Z925" s="210"/>
      <c r="AA925" s="210"/>
      <c r="AB925" s="210"/>
      <c r="AC925" s="210"/>
      <c r="AD925" s="210"/>
      <c r="AE925" s="210"/>
      <c r="AF925" s="210"/>
      <c r="AG925" s="210" t="s">
        <v>220</v>
      </c>
      <c r="AH925" s="210">
        <v>0</v>
      </c>
      <c r="AI925" s="210"/>
      <c r="AJ925" s="210"/>
      <c r="AK925" s="210"/>
      <c r="AL925" s="210"/>
      <c r="AM925" s="210"/>
      <c r="AN925" s="210"/>
      <c r="AO925" s="210"/>
      <c r="AP925" s="210"/>
      <c r="AQ925" s="210"/>
      <c r="AR925" s="210"/>
      <c r="AS925" s="210"/>
      <c r="AT925" s="210"/>
      <c r="AU925" s="210"/>
      <c r="AV925" s="210"/>
      <c r="AW925" s="210"/>
      <c r="AX925" s="210"/>
      <c r="AY925" s="210"/>
      <c r="AZ925" s="210"/>
      <c r="BA925" s="210"/>
      <c r="BB925" s="210"/>
      <c r="BC925" s="210"/>
      <c r="BD925" s="210"/>
      <c r="BE925" s="210"/>
      <c r="BF925" s="210"/>
      <c r="BG925" s="210"/>
      <c r="BH925" s="210"/>
    </row>
    <row r="926" spans="1:60" outlineLevel="3" x14ac:dyDescent="0.25">
      <c r="A926" s="217"/>
      <c r="B926" s="218"/>
      <c r="C926" s="262" t="s">
        <v>941</v>
      </c>
      <c r="D926" s="246"/>
      <c r="E926" s="247">
        <v>10.613</v>
      </c>
      <c r="F926" s="221"/>
      <c r="G926" s="221"/>
      <c r="H926" s="221"/>
      <c r="I926" s="221"/>
      <c r="J926" s="221"/>
      <c r="K926" s="221"/>
      <c r="L926" s="221"/>
      <c r="M926" s="221"/>
      <c r="N926" s="220"/>
      <c r="O926" s="220"/>
      <c r="P926" s="220"/>
      <c r="Q926" s="220"/>
      <c r="R926" s="221"/>
      <c r="S926" s="221"/>
      <c r="T926" s="221"/>
      <c r="U926" s="221"/>
      <c r="V926" s="221"/>
      <c r="W926" s="221"/>
      <c r="X926" s="221"/>
      <c r="Y926" s="221"/>
      <c r="Z926" s="210"/>
      <c r="AA926" s="210"/>
      <c r="AB926" s="210"/>
      <c r="AC926" s="210"/>
      <c r="AD926" s="210"/>
      <c r="AE926" s="210"/>
      <c r="AF926" s="210"/>
      <c r="AG926" s="210" t="s">
        <v>220</v>
      </c>
      <c r="AH926" s="210">
        <v>5</v>
      </c>
      <c r="AI926" s="210"/>
      <c r="AJ926" s="210"/>
      <c r="AK926" s="210"/>
      <c r="AL926" s="210"/>
      <c r="AM926" s="210"/>
      <c r="AN926" s="210"/>
      <c r="AO926" s="210"/>
      <c r="AP926" s="210"/>
      <c r="AQ926" s="210"/>
      <c r="AR926" s="210"/>
      <c r="AS926" s="210"/>
      <c r="AT926" s="210"/>
      <c r="AU926" s="210"/>
      <c r="AV926" s="210"/>
      <c r="AW926" s="210"/>
      <c r="AX926" s="210"/>
      <c r="AY926" s="210"/>
      <c r="AZ926" s="210"/>
      <c r="BA926" s="210"/>
      <c r="BB926" s="210"/>
      <c r="BC926" s="210"/>
      <c r="BD926" s="210"/>
      <c r="BE926" s="210"/>
      <c r="BF926" s="210"/>
      <c r="BG926" s="210"/>
      <c r="BH926" s="210"/>
    </row>
    <row r="927" spans="1:60" outlineLevel="3" x14ac:dyDescent="0.25">
      <c r="A927" s="217"/>
      <c r="B927" s="218"/>
      <c r="C927" s="263" t="s">
        <v>239</v>
      </c>
      <c r="D927" s="248"/>
      <c r="E927" s="249">
        <v>110.76300000000001</v>
      </c>
      <c r="F927" s="221"/>
      <c r="G927" s="221"/>
      <c r="H927" s="221"/>
      <c r="I927" s="221"/>
      <c r="J927" s="221"/>
      <c r="K927" s="221"/>
      <c r="L927" s="221"/>
      <c r="M927" s="221"/>
      <c r="N927" s="220"/>
      <c r="O927" s="220"/>
      <c r="P927" s="220"/>
      <c r="Q927" s="220"/>
      <c r="R927" s="221"/>
      <c r="S927" s="221"/>
      <c r="T927" s="221"/>
      <c r="U927" s="221"/>
      <c r="V927" s="221"/>
      <c r="W927" s="221"/>
      <c r="X927" s="221"/>
      <c r="Y927" s="221"/>
      <c r="Z927" s="210"/>
      <c r="AA927" s="210"/>
      <c r="AB927" s="210"/>
      <c r="AC927" s="210"/>
      <c r="AD927" s="210"/>
      <c r="AE927" s="210"/>
      <c r="AF927" s="210"/>
      <c r="AG927" s="210" t="s">
        <v>220</v>
      </c>
      <c r="AH927" s="210">
        <v>1</v>
      </c>
      <c r="AI927" s="210"/>
      <c r="AJ927" s="210"/>
      <c r="AK927" s="210"/>
      <c r="AL927" s="210"/>
      <c r="AM927" s="210"/>
      <c r="AN927" s="210"/>
      <c r="AO927" s="210"/>
      <c r="AP927" s="210"/>
      <c r="AQ927" s="210"/>
      <c r="AR927" s="210"/>
      <c r="AS927" s="210"/>
      <c r="AT927" s="210"/>
      <c r="AU927" s="210"/>
      <c r="AV927" s="210"/>
      <c r="AW927" s="210"/>
      <c r="AX927" s="210"/>
      <c r="AY927" s="210"/>
      <c r="AZ927" s="210"/>
      <c r="BA927" s="210"/>
      <c r="BB927" s="210"/>
      <c r="BC927" s="210"/>
      <c r="BD927" s="210"/>
      <c r="BE927" s="210"/>
      <c r="BF927" s="210"/>
      <c r="BG927" s="210"/>
      <c r="BH927" s="210"/>
    </row>
    <row r="928" spans="1:60" outlineLevel="3" x14ac:dyDescent="0.25">
      <c r="A928" s="217"/>
      <c r="B928" s="218"/>
      <c r="C928" s="262" t="s">
        <v>978</v>
      </c>
      <c r="D928" s="246"/>
      <c r="E928" s="247">
        <v>16.614450000000001</v>
      </c>
      <c r="F928" s="221"/>
      <c r="G928" s="221"/>
      <c r="H928" s="221"/>
      <c r="I928" s="221"/>
      <c r="J928" s="221"/>
      <c r="K928" s="221"/>
      <c r="L928" s="221"/>
      <c r="M928" s="221"/>
      <c r="N928" s="220"/>
      <c r="O928" s="220"/>
      <c r="P928" s="220"/>
      <c r="Q928" s="220"/>
      <c r="R928" s="221"/>
      <c r="S928" s="221"/>
      <c r="T928" s="221"/>
      <c r="U928" s="221"/>
      <c r="V928" s="221"/>
      <c r="W928" s="221"/>
      <c r="X928" s="221"/>
      <c r="Y928" s="221"/>
      <c r="Z928" s="210"/>
      <c r="AA928" s="210"/>
      <c r="AB928" s="210"/>
      <c r="AC928" s="210"/>
      <c r="AD928" s="210"/>
      <c r="AE928" s="210"/>
      <c r="AF928" s="210"/>
      <c r="AG928" s="210" t="s">
        <v>220</v>
      </c>
      <c r="AH928" s="210">
        <v>0</v>
      </c>
      <c r="AI928" s="210"/>
      <c r="AJ928" s="210"/>
      <c r="AK928" s="210"/>
      <c r="AL928" s="210"/>
      <c r="AM928" s="210"/>
      <c r="AN928" s="210"/>
      <c r="AO928" s="210"/>
      <c r="AP928" s="210"/>
      <c r="AQ928" s="210"/>
      <c r="AR928" s="210"/>
      <c r="AS928" s="210"/>
      <c r="AT928" s="210"/>
      <c r="AU928" s="210"/>
      <c r="AV928" s="210"/>
      <c r="AW928" s="210"/>
      <c r="AX928" s="210"/>
      <c r="AY928" s="210"/>
      <c r="AZ928" s="210"/>
      <c r="BA928" s="210"/>
      <c r="BB928" s="210"/>
      <c r="BC928" s="210"/>
      <c r="BD928" s="210"/>
      <c r="BE928" s="210"/>
      <c r="BF928" s="210"/>
      <c r="BG928" s="210"/>
      <c r="BH928" s="210"/>
    </row>
    <row r="929" spans="1:60" outlineLevel="1" x14ac:dyDescent="0.25">
      <c r="A929" s="217">
        <v>142</v>
      </c>
      <c r="B929" s="218" t="s">
        <v>979</v>
      </c>
      <c r="C929" s="265" t="s">
        <v>980</v>
      </c>
      <c r="D929" s="219" t="s">
        <v>0</v>
      </c>
      <c r="E929" s="252"/>
      <c r="F929" s="222"/>
      <c r="G929" s="221">
        <f>ROUND(E929*F929,2)</f>
        <v>0</v>
      </c>
      <c r="H929" s="222"/>
      <c r="I929" s="221">
        <f>ROUND(E929*H929,2)</f>
        <v>0</v>
      </c>
      <c r="J929" s="222"/>
      <c r="K929" s="221">
        <f>ROUND(E929*J929,2)</f>
        <v>0</v>
      </c>
      <c r="L929" s="221">
        <v>21</v>
      </c>
      <c r="M929" s="221">
        <f>G929*(1+L929/100)</f>
        <v>0</v>
      </c>
      <c r="N929" s="220">
        <v>0</v>
      </c>
      <c r="O929" s="220">
        <f>ROUND(E929*N929,2)</f>
        <v>0</v>
      </c>
      <c r="P929" s="220">
        <v>0</v>
      </c>
      <c r="Q929" s="220">
        <f>ROUND(E929*P929,2)</f>
        <v>0</v>
      </c>
      <c r="R929" s="221" t="s">
        <v>934</v>
      </c>
      <c r="S929" s="221" t="s">
        <v>173</v>
      </c>
      <c r="T929" s="221" t="s">
        <v>173</v>
      </c>
      <c r="U929" s="221">
        <v>0</v>
      </c>
      <c r="V929" s="221">
        <f>ROUND(E929*U929,2)</f>
        <v>0</v>
      </c>
      <c r="W929" s="221"/>
      <c r="X929" s="221" t="s">
        <v>717</v>
      </c>
      <c r="Y929" s="221" t="s">
        <v>176</v>
      </c>
      <c r="Z929" s="210"/>
      <c r="AA929" s="210"/>
      <c r="AB929" s="210"/>
      <c r="AC929" s="210"/>
      <c r="AD929" s="210"/>
      <c r="AE929" s="210"/>
      <c r="AF929" s="210"/>
      <c r="AG929" s="210" t="s">
        <v>718</v>
      </c>
      <c r="AH929" s="210"/>
      <c r="AI929" s="210"/>
      <c r="AJ929" s="210"/>
      <c r="AK929" s="210"/>
      <c r="AL929" s="210"/>
      <c r="AM929" s="210"/>
      <c r="AN929" s="210"/>
      <c r="AO929" s="210"/>
      <c r="AP929" s="210"/>
      <c r="AQ929" s="210"/>
      <c r="AR929" s="210"/>
      <c r="AS929" s="210"/>
      <c r="AT929" s="210"/>
      <c r="AU929" s="210"/>
      <c r="AV929" s="210"/>
      <c r="AW929" s="210"/>
      <c r="AX929" s="210"/>
      <c r="AY929" s="210"/>
      <c r="AZ929" s="210"/>
      <c r="BA929" s="210"/>
      <c r="BB929" s="210"/>
      <c r="BC929" s="210"/>
      <c r="BD929" s="210"/>
      <c r="BE929" s="210"/>
      <c r="BF929" s="210"/>
      <c r="BG929" s="210"/>
      <c r="BH929" s="210"/>
    </row>
    <row r="930" spans="1:60" outlineLevel="2" x14ac:dyDescent="0.25">
      <c r="A930" s="217"/>
      <c r="B930" s="218"/>
      <c r="C930" s="266" t="s">
        <v>804</v>
      </c>
      <c r="D930" s="253"/>
      <c r="E930" s="253"/>
      <c r="F930" s="253"/>
      <c r="G930" s="253"/>
      <c r="H930" s="221"/>
      <c r="I930" s="221"/>
      <c r="J930" s="221"/>
      <c r="K930" s="221"/>
      <c r="L930" s="221"/>
      <c r="M930" s="221"/>
      <c r="N930" s="220"/>
      <c r="O930" s="220"/>
      <c r="P930" s="220"/>
      <c r="Q930" s="220"/>
      <c r="R930" s="221"/>
      <c r="S930" s="221"/>
      <c r="T930" s="221"/>
      <c r="U930" s="221"/>
      <c r="V930" s="221"/>
      <c r="W930" s="221"/>
      <c r="X930" s="221"/>
      <c r="Y930" s="221"/>
      <c r="Z930" s="210"/>
      <c r="AA930" s="210"/>
      <c r="AB930" s="210"/>
      <c r="AC930" s="210"/>
      <c r="AD930" s="210"/>
      <c r="AE930" s="210"/>
      <c r="AF930" s="210"/>
      <c r="AG930" s="210" t="s">
        <v>218</v>
      </c>
      <c r="AH930" s="210"/>
      <c r="AI930" s="210"/>
      <c r="AJ930" s="210"/>
      <c r="AK930" s="210"/>
      <c r="AL930" s="210"/>
      <c r="AM930" s="210"/>
      <c r="AN930" s="210"/>
      <c r="AO930" s="210"/>
      <c r="AP930" s="210"/>
      <c r="AQ930" s="210"/>
      <c r="AR930" s="210"/>
      <c r="AS930" s="210"/>
      <c r="AT930" s="210"/>
      <c r="AU930" s="210"/>
      <c r="AV930" s="210"/>
      <c r="AW930" s="210"/>
      <c r="AX930" s="210"/>
      <c r="AY930" s="210"/>
      <c r="AZ930" s="210"/>
      <c r="BA930" s="210"/>
      <c r="BB930" s="210"/>
      <c r="BC930" s="210"/>
      <c r="BD930" s="210"/>
      <c r="BE930" s="210"/>
      <c r="BF930" s="210"/>
      <c r="BG930" s="210"/>
      <c r="BH930" s="210"/>
    </row>
    <row r="931" spans="1:60" x14ac:dyDescent="0.25">
      <c r="A931" s="224" t="s">
        <v>168</v>
      </c>
      <c r="B931" s="225" t="s">
        <v>122</v>
      </c>
      <c r="C931" s="240" t="s">
        <v>123</v>
      </c>
      <c r="D931" s="226"/>
      <c r="E931" s="227"/>
      <c r="F931" s="228"/>
      <c r="G931" s="228">
        <f>SUMIF(AG932:AG937,"&lt;&gt;NOR",G932:G937)</f>
        <v>0</v>
      </c>
      <c r="H931" s="228"/>
      <c r="I931" s="228">
        <f>SUM(I932:I937)</f>
        <v>0</v>
      </c>
      <c r="J931" s="228"/>
      <c r="K931" s="228">
        <f>SUM(K932:K937)</f>
        <v>0</v>
      </c>
      <c r="L931" s="228"/>
      <c r="M931" s="228">
        <f>SUM(M932:M937)</f>
        <v>0</v>
      </c>
      <c r="N931" s="227"/>
      <c r="O931" s="227">
        <f>SUM(O932:O937)</f>
        <v>0</v>
      </c>
      <c r="P931" s="227"/>
      <c r="Q931" s="227">
        <f>SUM(Q932:Q937)</f>
        <v>0.25</v>
      </c>
      <c r="R931" s="228"/>
      <c r="S931" s="228"/>
      <c r="T931" s="229"/>
      <c r="U931" s="223"/>
      <c r="V931" s="223">
        <f>SUM(V932:V937)</f>
        <v>19.13</v>
      </c>
      <c r="W931" s="223"/>
      <c r="X931" s="223"/>
      <c r="Y931" s="223"/>
      <c r="AG931" t="s">
        <v>169</v>
      </c>
    </row>
    <row r="932" spans="1:60" outlineLevel="1" x14ac:dyDescent="0.25">
      <c r="A932" s="231">
        <v>143</v>
      </c>
      <c r="B932" s="232" t="s">
        <v>981</v>
      </c>
      <c r="C932" s="241" t="s">
        <v>982</v>
      </c>
      <c r="D932" s="233" t="s">
        <v>252</v>
      </c>
      <c r="E932" s="234">
        <v>29.17</v>
      </c>
      <c r="F932" s="235"/>
      <c r="G932" s="236">
        <f>ROUND(E932*F932,2)</f>
        <v>0</v>
      </c>
      <c r="H932" s="235"/>
      <c r="I932" s="236">
        <f>ROUND(E932*H932,2)</f>
        <v>0</v>
      </c>
      <c r="J932" s="235"/>
      <c r="K932" s="236">
        <f>ROUND(E932*J932,2)</f>
        <v>0</v>
      </c>
      <c r="L932" s="236">
        <v>21</v>
      </c>
      <c r="M932" s="236">
        <f>G932*(1+L932/100)</f>
        <v>0</v>
      </c>
      <c r="N932" s="234">
        <v>0</v>
      </c>
      <c r="O932" s="234">
        <f>ROUND(E932*N932,2)</f>
        <v>0</v>
      </c>
      <c r="P932" s="234">
        <v>3.5000000000000001E-3</v>
      </c>
      <c r="Q932" s="234">
        <f>ROUND(E932*P932,2)</f>
        <v>0.1</v>
      </c>
      <c r="R932" s="236" t="s">
        <v>983</v>
      </c>
      <c r="S932" s="236" t="s">
        <v>173</v>
      </c>
      <c r="T932" s="237" t="s">
        <v>173</v>
      </c>
      <c r="U932" s="221">
        <v>0.255</v>
      </c>
      <c r="V932" s="221">
        <f>ROUND(E932*U932,2)</f>
        <v>7.44</v>
      </c>
      <c r="W932" s="221"/>
      <c r="X932" s="221" t="s">
        <v>215</v>
      </c>
      <c r="Y932" s="221" t="s">
        <v>176</v>
      </c>
      <c r="Z932" s="210"/>
      <c r="AA932" s="210"/>
      <c r="AB932" s="210"/>
      <c r="AC932" s="210"/>
      <c r="AD932" s="210"/>
      <c r="AE932" s="210"/>
      <c r="AF932" s="210"/>
      <c r="AG932" s="210" t="s">
        <v>216</v>
      </c>
      <c r="AH932" s="210"/>
      <c r="AI932" s="210"/>
      <c r="AJ932" s="210"/>
      <c r="AK932" s="210"/>
      <c r="AL932" s="210"/>
      <c r="AM932" s="210"/>
      <c r="AN932" s="210"/>
      <c r="AO932" s="210"/>
      <c r="AP932" s="210"/>
      <c r="AQ932" s="210"/>
      <c r="AR932" s="210"/>
      <c r="AS932" s="210"/>
      <c r="AT932" s="210"/>
      <c r="AU932" s="210"/>
      <c r="AV932" s="210"/>
      <c r="AW932" s="210"/>
      <c r="AX932" s="210"/>
      <c r="AY932" s="210"/>
      <c r="AZ932" s="210"/>
      <c r="BA932" s="210"/>
      <c r="BB932" s="210"/>
      <c r="BC932" s="210"/>
      <c r="BD932" s="210"/>
      <c r="BE932" s="210"/>
      <c r="BF932" s="210"/>
      <c r="BG932" s="210"/>
      <c r="BH932" s="210"/>
    </row>
    <row r="933" spans="1:60" outlineLevel="2" x14ac:dyDescent="0.25">
      <c r="A933" s="217"/>
      <c r="B933" s="218"/>
      <c r="C933" s="262" t="s">
        <v>700</v>
      </c>
      <c r="D933" s="246"/>
      <c r="E933" s="247">
        <v>29.17</v>
      </c>
      <c r="F933" s="221"/>
      <c r="G933" s="221"/>
      <c r="H933" s="221"/>
      <c r="I933" s="221"/>
      <c r="J933" s="221"/>
      <c r="K933" s="221"/>
      <c r="L933" s="221"/>
      <c r="M933" s="221"/>
      <c r="N933" s="220"/>
      <c r="O933" s="220"/>
      <c r="P933" s="220"/>
      <c r="Q933" s="220"/>
      <c r="R933" s="221"/>
      <c r="S933" s="221"/>
      <c r="T933" s="221"/>
      <c r="U933" s="221"/>
      <c r="V933" s="221"/>
      <c r="W933" s="221"/>
      <c r="X933" s="221"/>
      <c r="Y933" s="221"/>
      <c r="Z933" s="210"/>
      <c r="AA933" s="210"/>
      <c r="AB933" s="210"/>
      <c r="AC933" s="210"/>
      <c r="AD933" s="210"/>
      <c r="AE933" s="210"/>
      <c r="AF933" s="210"/>
      <c r="AG933" s="210" t="s">
        <v>220</v>
      </c>
      <c r="AH933" s="210">
        <v>0</v>
      </c>
      <c r="AI933" s="210"/>
      <c r="AJ933" s="210"/>
      <c r="AK933" s="210"/>
      <c r="AL933" s="210"/>
      <c r="AM933" s="210"/>
      <c r="AN933" s="210"/>
      <c r="AO933" s="210"/>
      <c r="AP933" s="210"/>
      <c r="AQ933" s="210"/>
      <c r="AR933" s="210"/>
      <c r="AS933" s="210"/>
      <c r="AT933" s="210"/>
      <c r="AU933" s="210"/>
      <c r="AV933" s="210"/>
      <c r="AW933" s="210"/>
      <c r="AX933" s="210"/>
      <c r="AY933" s="210"/>
      <c r="AZ933" s="210"/>
      <c r="BA933" s="210"/>
      <c r="BB933" s="210"/>
      <c r="BC933" s="210"/>
      <c r="BD933" s="210"/>
      <c r="BE933" s="210"/>
      <c r="BF933" s="210"/>
      <c r="BG933" s="210"/>
      <c r="BH933" s="210"/>
    </row>
    <row r="934" spans="1:60" ht="20.399999999999999" outlineLevel="1" x14ac:dyDescent="0.25">
      <c r="A934" s="231">
        <v>144</v>
      </c>
      <c r="B934" s="232" t="s">
        <v>984</v>
      </c>
      <c r="C934" s="241" t="s">
        <v>985</v>
      </c>
      <c r="D934" s="233" t="s">
        <v>252</v>
      </c>
      <c r="E934" s="234">
        <v>43.62</v>
      </c>
      <c r="F934" s="235"/>
      <c r="G934" s="236">
        <f>ROUND(E934*F934,2)</f>
        <v>0</v>
      </c>
      <c r="H934" s="235"/>
      <c r="I934" s="236">
        <f>ROUND(E934*H934,2)</f>
        <v>0</v>
      </c>
      <c r="J934" s="235"/>
      <c r="K934" s="236">
        <f>ROUND(E934*J934,2)</f>
        <v>0</v>
      </c>
      <c r="L934" s="236">
        <v>21</v>
      </c>
      <c r="M934" s="236">
        <f>G934*(1+L934/100)</f>
        <v>0</v>
      </c>
      <c r="N934" s="234">
        <v>0</v>
      </c>
      <c r="O934" s="234">
        <f>ROUND(E934*N934,2)</f>
        <v>0</v>
      </c>
      <c r="P934" s="234">
        <v>3.5000000000000001E-3</v>
      </c>
      <c r="Q934" s="234">
        <f>ROUND(E934*P934,2)</f>
        <v>0.15</v>
      </c>
      <c r="R934" s="236" t="s">
        <v>983</v>
      </c>
      <c r="S934" s="236" t="s">
        <v>173</v>
      </c>
      <c r="T934" s="237" t="s">
        <v>173</v>
      </c>
      <c r="U934" s="221">
        <v>0.26800000000000002</v>
      </c>
      <c r="V934" s="221">
        <f>ROUND(E934*U934,2)</f>
        <v>11.69</v>
      </c>
      <c r="W934" s="221"/>
      <c r="X934" s="221" t="s">
        <v>215</v>
      </c>
      <c r="Y934" s="221" t="s">
        <v>176</v>
      </c>
      <c r="Z934" s="210"/>
      <c r="AA934" s="210"/>
      <c r="AB934" s="210"/>
      <c r="AC934" s="210"/>
      <c r="AD934" s="210"/>
      <c r="AE934" s="210"/>
      <c r="AF934" s="210"/>
      <c r="AG934" s="210" t="s">
        <v>216</v>
      </c>
      <c r="AH934" s="210"/>
      <c r="AI934" s="210"/>
      <c r="AJ934" s="210"/>
      <c r="AK934" s="210"/>
      <c r="AL934" s="210"/>
      <c r="AM934" s="210"/>
      <c r="AN934" s="210"/>
      <c r="AO934" s="210"/>
      <c r="AP934" s="210"/>
      <c r="AQ934" s="210"/>
      <c r="AR934" s="210"/>
      <c r="AS934" s="210"/>
      <c r="AT934" s="210"/>
      <c r="AU934" s="210"/>
      <c r="AV934" s="210"/>
      <c r="AW934" s="210"/>
      <c r="AX934" s="210"/>
      <c r="AY934" s="210"/>
      <c r="AZ934" s="210"/>
      <c r="BA934" s="210"/>
      <c r="BB934" s="210"/>
      <c r="BC934" s="210"/>
      <c r="BD934" s="210"/>
      <c r="BE934" s="210"/>
      <c r="BF934" s="210"/>
      <c r="BG934" s="210"/>
      <c r="BH934" s="210"/>
    </row>
    <row r="935" spans="1:60" outlineLevel="2" x14ac:dyDescent="0.25">
      <c r="A935" s="217"/>
      <c r="B935" s="218"/>
      <c r="C935" s="262" t="s">
        <v>702</v>
      </c>
      <c r="D935" s="246"/>
      <c r="E935" s="247">
        <v>18.23</v>
      </c>
      <c r="F935" s="221"/>
      <c r="G935" s="221"/>
      <c r="H935" s="221"/>
      <c r="I935" s="221"/>
      <c r="J935" s="221"/>
      <c r="K935" s="221"/>
      <c r="L935" s="221"/>
      <c r="M935" s="221"/>
      <c r="N935" s="220"/>
      <c r="O935" s="220"/>
      <c r="P935" s="220"/>
      <c r="Q935" s="220"/>
      <c r="R935" s="221"/>
      <c r="S935" s="221"/>
      <c r="T935" s="221"/>
      <c r="U935" s="221"/>
      <c r="V935" s="221"/>
      <c r="W935" s="221"/>
      <c r="X935" s="221"/>
      <c r="Y935" s="221"/>
      <c r="Z935" s="210"/>
      <c r="AA935" s="210"/>
      <c r="AB935" s="210"/>
      <c r="AC935" s="210"/>
      <c r="AD935" s="210"/>
      <c r="AE935" s="210"/>
      <c r="AF935" s="210"/>
      <c r="AG935" s="210" t="s">
        <v>220</v>
      </c>
      <c r="AH935" s="210">
        <v>0</v>
      </c>
      <c r="AI935" s="210"/>
      <c r="AJ935" s="210"/>
      <c r="AK935" s="210"/>
      <c r="AL935" s="210"/>
      <c r="AM935" s="210"/>
      <c r="AN935" s="210"/>
      <c r="AO935" s="210"/>
      <c r="AP935" s="210"/>
      <c r="AQ935" s="210"/>
      <c r="AR935" s="210"/>
      <c r="AS935" s="210"/>
      <c r="AT935" s="210"/>
      <c r="AU935" s="210"/>
      <c r="AV935" s="210"/>
      <c r="AW935" s="210"/>
      <c r="AX935" s="210"/>
      <c r="AY935" s="210"/>
      <c r="AZ935" s="210"/>
      <c r="BA935" s="210"/>
      <c r="BB935" s="210"/>
      <c r="BC935" s="210"/>
      <c r="BD935" s="210"/>
      <c r="BE935" s="210"/>
      <c r="BF935" s="210"/>
      <c r="BG935" s="210"/>
      <c r="BH935" s="210"/>
    </row>
    <row r="936" spans="1:60" outlineLevel="3" x14ac:dyDescent="0.25">
      <c r="A936" s="217"/>
      <c r="B936" s="218"/>
      <c r="C936" s="262" t="s">
        <v>703</v>
      </c>
      <c r="D936" s="246"/>
      <c r="E936" s="247">
        <v>11.14</v>
      </c>
      <c r="F936" s="221"/>
      <c r="G936" s="221"/>
      <c r="H936" s="221"/>
      <c r="I936" s="221"/>
      <c r="J936" s="221"/>
      <c r="K936" s="221"/>
      <c r="L936" s="221"/>
      <c r="M936" s="221"/>
      <c r="N936" s="220"/>
      <c r="O936" s="220"/>
      <c r="P936" s="220"/>
      <c r="Q936" s="220"/>
      <c r="R936" s="221"/>
      <c r="S936" s="221"/>
      <c r="T936" s="221"/>
      <c r="U936" s="221"/>
      <c r="V936" s="221"/>
      <c r="W936" s="221"/>
      <c r="X936" s="221"/>
      <c r="Y936" s="221"/>
      <c r="Z936" s="210"/>
      <c r="AA936" s="210"/>
      <c r="AB936" s="210"/>
      <c r="AC936" s="210"/>
      <c r="AD936" s="210"/>
      <c r="AE936" s="210"/>
      <c r="AF936" s="210"/>
      <c r="AG936" s="210" t="s">
        <v>220</v>
      </c>
      <c r="AH936" s="210">
        <v>0</v>
      </c>
      <c r="AI936" s="210"/>
      <c r="AJ936" s="210"/>
      <c r="AK936" s="210"/>
      <c r="AL936" s="210"/>
      <c r="AM936" s="210"/>
      <c r="AN936" s="210"/>
      <c r="AO936" s="210"/>
      <c r="AP936" s="210"/>
      <c r="AQ936" s="210"/>
      <c r="AR936" s="210"/>
      <c r="AS936" s="210"/>
      <c r="AT936" s="210"/>
      <c r="AU936" s="210"/>
      <c r="AV936" s="210"/>
      <c r="AW936" s="210"/>
      <c r="AX936" s="210"/>
      <c r="AY936" s="210"/>
      <c r="AZ936" s="210"/>
      <c r="BA936" s="210"/>
      <c r="BB936" s="210"/>
      <c r="BC936" s="210"/>
      <c r="BD936" s="210"/>
      <c r="BE936" s="210"/>
      <c r="BF936" s="210"/>
      <c r="BG936" s="210"/>
      <c r="BH936" s="210"/>
    </row>
    <row r="937" spans="1:60" outlineLevel="3" x14ac:dyDescent="0.25">
      <c r="A937" s="217"/>
      <c r="B937" s="218"/>
      <c r="C937" s="262" t="s">
        <v>704</v>
      </c>
      <c r="D937" s="246"/>
      <c r="E937" s="247">
        <v>14.25</v>
      </c>
      <c r="F937" s="221"/>
      <c r="G937" s="221"/>
      <c r="H937" s="221"/>
      <c r="I937" s="221"/>
      <c r="J937" s="221"/>
      <c r="K937" s="221"/>
      <c r="L937" s="221"/>
      <c r="M937" s="221"/>
      <c r="N937" s="220"/>
      <c r="O937" s="220"/>
      <c r="P937" s="220"/>
      <c r="Q937" s="220"/>
      <c r="R937" s="221"/>
      <c r="S937" s="221"/>
      <c r="T937" s="221"/>
      <c r="U937" s="221"/>
      <c r="V937" s="221"/>
      <c r="W937" s="221"/>
      <c r="X937" s="221"/>
      <c r="Y937" s="221"/>
      <c r="Z937" s="210"/>
      <c r="AA937" s="210"/>
      <c r="AB937" s="210"/>
      <c r="AC937" s="210"/>
      <c r="AD937" s="210"/>
      <c r="AE937" s="210"/>
      <c r="AF937" s="210"/>
      <c r="AG937" s="210" t="s">
        <v>220</v>
      </c>
      <c r="AH937" s="210">
        <v>0</v>
      </c>
      <c r="AI937" s="210"/>
      <c r="AJ937" s="210"/>
      <c r="AK937" s="210"/>
      <c r="AL937" s="210"/>
      <c r="AM937" s="210"/>
      <c r="AN937" s="210"/>
      <c r="AO937" s="210"/>
      <c r="AP937" s="210"/>
      <c r="AQ937" s="210"/>
      <c r="AR937" s="210"/>
      <c r="AS937" s="210"/>
      <c r="AT937" s="210"/>
      <c r="AU937" s="210"/>
      <c r="AV937" s="210"/>
      <c r="AW937" s="210"/>
      <c r="AX937" s="210"/>
      <c r="AY937" s="210"/>
      <c r="AZ937" s="210"/>
      <c r="BA937" s="210"/>
      <c r="BB937" s="210"/>
      <c r="BC937" s="210"/>
      <c r="BD937" s="210"/>
      <c r="BE937" s="210"/>
      <c r="BF937" s="210"/>
      <c r="BG937" s="210"/>
      <c r="BH937" s="210"/>
    </row>
    <row r="938" spans="1:60" x14ac:dyDescent="0.25">
      <c r="A938" s="224" t="s">
        <v>168</v>
      </c>
      <c r="B938" s="225" t="s">
        <v>124</v>
      </c>
      <c r="C938" s="240" t="s">
        <v>125</v>
      </c>
      <c r="D938" s="226"/>
      <c r="E938" s="227"/>
      <c r="F938" s="228"/>
      <c r="G938" s="228">
        <f>SUMIF(AG939:AG966,"&lt;&gt;NOR",G939:G966)</f>
        <v>0</v>
      </c>
      <c r="H938" s="228"/>
      <c r="I938" s="228">
        <f>SUM(I939:I966)</f>
        <v>0</v>
      </c>
      <c r="J938" s="228"/>
      <c r="K938" s="228">
        <f>SUM(K939:K966)</f>
        <v>0</v>
      </c>
      <c r="L938" s="228"/>
      <c r="M938" s="228">
        <f>SUM(M939:M966)</f>
        <v>0</v>
      </c>
      <c r="N938" s="227"/>
      <c r="O938" s="227">
        <f>SUM(O939:O966)</f>
        <v>0.24</v>
      </c>
      <c r="P938" s="227"/>
      <c r="Q938" s="227">
        <f>SUM(Q939:Q966)</f>
        <v>0</v>
      </c>
      <c r="R938" s="228"/>
      <c r="S938" s="228"/>
      <c r="T938" s="229"/>
      <c r="U938" s="223"/>
      <c r="V938" s="223">
        <f>SUM(V939:V966)</f>
        <v>10.3</v>
      </c>
      <c r="W938" s="223"/>
      <c r="X938" s="223"/>
      <c r="Y938" s="223"/>
      <c r="AG938" t="s">
        <v>169</v>
      </c>
    </row>
    <row r="939" spans="1:60" outlineLevel="1" x14ac:dyDescent="0.25">
      <c r="A939" s="231">
        <v>145</v>
      </c>
      <c r="B939" s="232" t="s">
        <v>986</v>
      </c>
      <c r="C939" s="241" t="s">
        <v>987</v>
      </c>
      <c r="D939" s="233" t="s">
        <v>252</v>
      </c>
      <c r="E939" s="234">
        <v>8.9220000000000006</v>
      </c>
      <c r="F939" s="235"/>
      <c r="G939" s="236">
        <f>ROUND(E939*F939,2)</f>
        <v>0</v>
      </c>
      <c r="H939" s="235"/>
      <c r="I939" s="236">
        <f>ROUND(E939*H939,2)</f>
        <v>0</v>
      </c>
      <c r="J939" s="235"/>
      <c r="K939" s="236">
        <f>ROUND(E939*J939,2)</f>
        <v>0</v>
      </c>
      <c r="L939" s="236">
        <v>21</v>
      </c>
      <c r="M939" s="236">
        <f>G939*(1+L939/100)</f>
        <v>0</v>
      </c>
      <c r="N939" s="234">
        <v>2.1000000000000001E-4</v>
      </c>
      <c r="O939" s="234">
        <f>ROUND(E939*N939,2)</f>
        <v>0</v>
      </c>
      <c r="P939" s="234">
        <v>0</v>
      </c>
      <c r="Q939" s="234">
        <f>ROUND(E939*P939,2)</f>
        <v>0</v>
      </c>
      <c r="R939" s="236" t="s">
        <v>934</v>
      </c>
      <c r="S939" s="236" t="s">
        <v>173</v>
      </c>
      <c r="T939" s="237" t="s">
        <v>173</v>
      </c>
      <c r="U939" s="221">
        <v>0.05</v>
      </c>
      <c r="V939" s="221">
        <f>ROUND(E939*U939,2)</f>
        <v>0.45</v>
      </c>
      <c r="W939" s="221"/>
      <c r="X939" s="221" t="s">
        <v>215</v>
      </c>
      <c r="Y939" s="221" t="s">
        <v>176</v>
      </c>
      <c r="Z939" s="210"/>
      <c r="AA939" s="210"/>
      <c r="AB939" s="210"/>
      <c r="AC939" s="210"/>
      <c r="AD939" s="210"/>
      <c r="AE939" s="210"/>
      <c r="AF939" s="210"/>
      <c r="AG939" s="210" t="s">
        <v>216</v>
      </c>
      <c r="AH939" s="210"/>
      <c r="AI939" s="210"/>
      <c r="AJ939" s="210"/>
      <c r="AK939" s="210"/>
      <c r="AL939" s="210"/>
      <c r="AM939" s="210"/>
      <c r="AN939" s="210"/>
      <c r="AO939" s="210"/>
      <c r="AP939" s="210"/>
      <c r="AQ939" s="210"/>
      <c r="AR939" s="210"/>
      <c r="AS939" s="210"/>
      <c r="AT939" s="210"/>
      <c r="AU939" s="210"/>
      <c r="AV939" s="210"/>
      <c r="AW939" s="210"/>
      <c r="AX939" s="210"/>
      <c r="AY939" s="210"/>
      <c r="AZ939" s="210"/>
      <c r="BA939" s="210"/>
      <c r="BB939" s="210"/>
      <c r="BC939" s="210"/>
      <c r="BD939" s="210"/>
      <c r="BE939" s="210"/>
      <c r="BF939" s="210"/>
      <c r="BG939" s="210"/>
      <c r="BH939" s="210"/>
    </row>
    <row r="940" spans="1:60" outlineLevel="2" x14ac:dyDescent="0.25">
      <c r="A940" s="217"/>
      <c r="B940" s="218"/>
      <c r="C940" s="242" t="s">
        <v>988</v>
      </c>
      <c r="D940" s="239"/>
      <c r="E940" s="239"/>
      <c r="F940" s="239"/>
      <c r="G940" s="239"/>
      <c r="H940" s="221"/>
      <c r="I940" s="221"/>
      <c r="J940" s="221"/>
      <c r="K940" s="221"/>
      <c r="L940" s="221"/>
      <c r="M940" s="221"/>
      <c r="N940" s="220"/>
      <c r="O940" s="220"/>
      <c r="P940" s="220"/>
      <c r="Q940" s="220"/>
      <c r="R940" s="221"/>
      <c r="S940" s="221"/>
      <c r="T940" s="221"/>
      <c r="U940" s="221"/>
      <c r="V940" s="221"/>
      <c r="W940" s="221"/>
      <c r="X940" s="221"/>
      <c r="Y940" s="221"/>
      <c r="Z940" s="210"/>
      <c r="AA940" s="210"/>
      <c r="AB940" s="210"/>
      <c r="AC940" s="210"/>
      <c r="AD940" s="210"/>
      <c r="AE940" s="210"/>
      <c r="AF940" s="210"/>
      <c r="AG940" s="210" t="s">
        <v>179</v>
      </c>
      <c r="AH940" s="210"/>
      <c r="AI940" s="210"/>
      <c r="AJ940" s="210"/>
      <c r="AK940" s="210"/>
      <c r="AL940" s="210"/>
      <c r="AM940" s="210"/>
      <c r="AN940" s="210"/>
      <c r="AO940" s="210"/>
      <c r="AP940" s="210"/>
      <c r="AQ940" s="210"/>
      <c r="AR940" s="210"/>
      <c r="AS940" s="210"/>
      <c r="AT940" s="210"/>
      <c r="AU940" s="210"/>
      <c r="AV940" s="210"/>
      <c r="AW940" s="210"/>
      <c r="AX940" s="210"/>
      <c r="AY940" s="210"/>
      <c r="AZ940" s="210"/>
      <c r="BA940" s="210"/>
      <c r="BB940" s="210"/>
      <c r="BC940" s="210"/>
      <c r="BD940" s="210"/>
      <c r="BE940" s="210"/>
      <c r="BF940" s="210"/>
      <c r="BG940" s="210"/>
      <c r="BH940" s="210"/>
    </row>
    <row r="941" spans="1:60" outlineLevel="2" x14ac:dyDescent="0.25">
      <c r="A941" s="217"/>
      <c r="B941" s="218"/>
      <c r="C941" s="262" t="s">
        <v>743</v>
      </c>
      <c r="D941" s="246"/>
      <c r="E941" s="247"/>
      <c r="F941" s="221"/>
      <c r="G941" s="221"/>
      <c r="H941" s="221"/>
      <c r="I941" s="221"/>
      <c r="J941" s="221"/>
      <c r="K941" s="221"/>
      <c r="L941" s="221"/>
      <c r="M941" s="221"/>
      <c r="N941" s="220"/>
      <c r="O941" s="220"/>
      <c r="P941" s="220"/>
      <c r="Q941" s="220"/>
      <c r="R941" s="221"/>
      <c r="S941" s="221"/>
      <c r="T941" s="221"/>
      <c r="U941" s="221"/>
      <c r="V941" s="221"/>
      <c r="W941" s="221"/>
      <c r="X941" s="221"/>
      <c r="Y941" s="221"/>
      <c r="Z941" s="210"/>
      <c r="AA941" s="210"/>
      <c r="AB941" s="210"/>
      <c r="AC941" s="210"/>
      <c r="AD941" s="210"/>
      <c r="AE941" s="210"/>
      <c r="AF941" s="210"/>
      <c r="AG941" s="210" t="s">
        <v>220</v>
      </c>
      <c r="AH941" s="210">
        <v>0</v>
      </c>
      <c r="AI941" s="210"/>
      <c r="AJ941" s="210"/>
      <c r="AK941" s="210"/>
      <c r="AL941" s="210"/>
      <c r="AM941" s="210"/>
      <c r="AN941" s="210"/>
      <c r="AO941" s="210"/>
      <c r="AP941" s="210"/>
      <c r="AQ941" s="210"/>
      <c r="AR941" s="210"/>
      <c r="AS941" s="210"/>
      <c r="AT941" s="210"/>
      <c r="AU941" s="210"/>
      <c r="AV941" s="210"/>
      <c r="AW941" s="210"/>
      <c r="AX941" s="210"/>
      <c r="AY941" s="210"/>
      <c r="AZ941" s="210"/>
      <c r="BA941" s="210"/>
      <c r="BB941" s="210"/>
      <c r="BC941" s="210"/>
      <c r="BD941" s="210"/>
      <c r="BE941" s="210"/>
      <c r="BF941" s="210"/>
      <c r="BG941" s="210"/>
      <c r="BH941" s="210"/>
    </row>
    <row r="942" spans="1:60" outlineLevel="3" x14ac:dyDescent="0.25">
      <c r="A942" s="217"/>
      <c r="B942" s="218"/>
      <c r="C942" s="262" t="s">
        <v>744</v>
      </c>
      <c r="D942" s="246"/>
      <c r="E942" s="247">
        <v>5.2919999999999998</v>
      </c>
      <c r="F942" s="221"/>
      <c r="G942" s="221"/>
      <c r="H942" s="221"/>
      <c r="I942" s="221"/>
      <c r="J942" s="221"/>
      <c r="K942" s="221"/>
      <c r="L942" s="221"/>
      <c r="M942" s="221"/>
      <c r="N942" s="220"/>
      <c r="O942" s="220"/>
      <c r="P942" s="220"/>
      <c r="Q942" s="220"/>
      <c r="R942" s="221"/>
      <c r="S942" s="221"/>
      <c r="T942" s="221"/>
      <c r="U942" s="221"/>
      <c r="V942" s="221"/>
      <c r="W942" s="221"/>
      <c r="X942" s="221"/>
      <c r="Y942" s="221"/>
      <c r="Z942" s="210"/>
      <c r="AA942" s="210"/>
      <c r="AB942" s="210"/>
      <c r="AC942" s="210"/>
      <c r="AD942" s="210"/>
      <c r="AE942" s="210"/>
      <c r="AF942" s="210"/>
      <c r="AG942" s="210" t="s">
        <v>220</v>
      </c>
      <c r="AH942" s="210">
        <v>0</v>
      </c>
      <c r="AI942" s="210"/>
      <c r="AJ942" s="210"/>
      <c r="AK942" s="210"/>
      <c r="AL942" s="210"/>
      <c r="AM942" s="210"/>
      <c r="AN942" s="210"/>
      <c r="AO942" s="210"/>
      <c r="AP942" s="210"/>
      <c r="AQ942" s="210"/>
      <c r="AR942" s="210"/>
      <c r="AS942" s="210"/>
      <c r="AT942" s="210"/>
      <c r="AU942" s="210"/>
      <c r="AV942" s="210"/>
      <c r="AW942" s="210"/>
      <c r="AX942" s="210"/>
      <c r="AY942" s="210"/>
      <c r="AZ942" s="210"/>
      <c r="BA942" s="210"/>
      <c r="BB942" s="210"/>
      <c r="BC942" s="210"/>
      <c r="BD942" s="210"/>
      <c r="BE942" s="210"/>
      <c r="BF942" s="210"/>
      <c r="BG942" s="210"/>
      <c r="BH942" s="210"/>
    </row>
    <row r="943" spans="1:60" outlineLevel="3" x14ac:dyDescent="0.25">
      <c r="A943" s="217"/>
      <c r="B943" s="218"/>
      <c r="C943" s="262" t="s">
        <v>745</v>
      </c>
      <c r="D943" s="246"/>
      <c r="E943" s="247">
        <v>2.58</v>
      </c>
      <c r="F943" s="221"/>
      <c r="G943" s="221"/>
      <c r="H943" s="221"/>
      <c r="I943" s="221"/>
      <c r="J943" s="221"/>
      <c r="K943" s="221"/>
      <c r="L943" s="221"/>
      <c r="M943" s="221"/>
      <c r="N943" s="220"/>
      <c r="O943" s="220"/>
      <c r="P943" s="220"/>
      <c r="Q943" s="220"/>
      <c r="R943" s="221"/>
      <c r="S943" s="221"/>
      <c r="T943" s="221"/>
      <c r="U943" s="221"/>
      <c r="V943" s="221"/>
      <c r="W943" s="221"/>
      <c r="X943" s="221"/>
      <c r="Y943" s="221"/>
      <c r="Z943" s="210"/>
      <c r="AA943" s="210"/>
      <c r="AB943" s="210"/>
      <c r="AC943" s="210"/>
      <c r="AD943" s="210"/>
      <c r="AE943" s="210"/>
      <c r="AF943" s="210"/>
      <c r="AG943" s="210" t="s">
        <v>220</v>
      </c>
      <c r="AH943" s="210">
        <v>0</v>
      </c>
      <c r="AI943" s="210"/>
      <c r="AJ943" s="210"/>
      <c r="AK943" s="210"/>
      <c r="AL943" s="210"/>
      <c r="AM943" s="210"/>
      <c r="AN943" s="210"/>
      <c r="AO943" s="210"/>
      <c r="AP943" s="210"/>
      <c r="AQ943" s="210"/>
      <c r="AR943" s="210"/>
      <c r="AS943" s="210"/>
      <c r="AT943" s="210"/>
      <c r="AU943" s="210"/>
      <c r="AV943" s="210"/>
      <c r="AW943" s="210"/>
      <c r="AX943" s="210"/>
      <c r="AY943" s="210"/>
      <c r="AZ943" s="210"/>
      <c r="BA943" s="210"/>
      <c r="BB943" s="210"/>
      <c r="BC943" s="210"/>
      <c r="BD943" s="210"/>
      <c r="BE943" s="210"/>
      <c r="BF943" s="210"/>
      <c r="BG943" s="210"/>
      <c r="BH943" s="210"/>
    </row>
    <row r="944" spans="1:60" outlineLevel="3" x14ac:dyDescent="0.25">
      <c r="A944" s="217"/>
      <c r="B944" s="218"/>
      <c r="C944" s="262" t="s">
        <v>746</v>
      </c>
      <c r="D944" s="246"/>
      <c r="E944" s="247">
        <v>1.05</v>
      </c>
      <c r="F944" s="221"/>
      <c r="G944" s="221"/>
      <c r="H944" s="221"/>
      <c r="I944" s="221"/>
      <c r="J944" s="221"/>
      <c r="K944" s="221"/>
      <c r="L944" s="221"/>
      <c r="M944" s="221"/>
      <c r="N944" s="220"/>
      <c r="O944" s="220"/>
      <c r="P944" s="220"/>
      <c r="Q944" s="220"/>
      <c r="R944" s="221"/>
      <c r="S944" s="221"/>
      <c r="T944" s="221"/>
      <c r="U944" s="221"/>
      <c r="V944" s="221"/>
      <c r="W944" s="221"/>
      <c r="X944" s="221"/>
      <c r="Y944" s="221"/>
      <c r="Z944" s="210"/>
      <c r="AA944" s="210"/>
      <c r="AB944" s="210"/>
      <c r="AC944" s="210"/>
      <c r="AD944" s="210"/>
      <c r="AE944" s="210"/>
      <c r="AF944" s="210"/>
      <c r="AG944" s="210" t="s">
        <v>220</v>
      </c>
      <c r="AH944" s="210">
        <v>0</v>
      </c>
      <c r="AI944" s="210"/>
      <c r="AJ944" s="210"/>
      <c r="AK944" s="210"/>
      <c r="AL944" s="210"/>
      <c r="AM944" s="210"/>
      <c r="AN944" s="210"/>
      <c r="AO944" s="210"/>
      <c r="AP944" s="210"/>
      <c r="AQ944" s="210"/>
      <c r="AR944" s="210"/>
      <c r="AS944" s="210"/>
      <c r="AT944" s="210"/>
      <c r="AU944" s="210"/>
      <c r="AV944" s="210"/>
      <c r="AW944" s="210"/>
      <c r="AX944" s="210"/>
      <c r="AY944" s="210"/>
      <c r="AZ944" s="210"/>
      <c r="BA944" s="210"/>
      <c r="BB944" s="210"/>
      <c r="BC944" s="210"/>
      <c r="BD944" s="210"/>
      <c r="BE944" s="210"/>
      <c r="BF944" s="210"/>
      <c r="BG944" s="210"/>
      <c r="BH944" s="210"/>
    </row>
    <row r="945" spans="1:60" ht="20.399999999999999" outlineLevel="1" x14ac:dyDescent="0.25">
      <c r="A945" s="231">
        <v>146</v>
      </c>
      <c r="B945" s="232" t="s">
        <v>989</v>
      </c>
      <c r="C945" s="241" t="s">
        <v>990</v>
      </c>
      <c r="D945" s="233" t="s">
        <v>252</v>
      </c>
      <c r="E945" s="234">
        <v>119.685</v>
      </c>
      <c r="F945" s="235"/>
      <c r="G945" s="236">
        <f>ROUND(E945*F945,2)</f>
        <v>0</v>
      </c>
      <c r="H945" s="235"/>
      <c r="I945" s="236">
        <f>ROUND(E945*H945,2)</f>
        <v>0</v>
      </c>
      <c r="J945" s="235"/>
      <c r="K945" s="236">
        <f>ROUND(E945*J945,2)</f>
        <v>0</v>
      </c>
      <c r="L945" s="236">
        <v>21</v>
      </c>
      <c r="M945" s="236">
        <f>G945*(1+L945/100)</f>
        <v>0</v>
      </c>
      <c r="N945" s="234">
        <v>1.1E-4</v>
      </c>
      <c r="O945" s="234">
        <f>ROUND(E945*N945,2)</f>
        <v>0.01</v>
      </c>
      <c r="P945" s="234">
        <v>0</v>
      </c>
      <c r="Q945" s="234">
        <f>ROUND(E945*P945,2)</f>
        <v>0</v>
      </c>
      <c r="R945" s="236" t="s">
        <v>934</v>
      </c>
      <c r="S945" s="236" t="s">
        <v>173</v>
      </c>
      <c r="T945" s="237" t="s">
        <v>173</v>
      </c>
      <c r="U945" s="221">
        <v>0</v>
      </c>
      <c r="V945" s="221">
        <f>ROUND(E945*U945,2)</f>
        <v>0</v>
      </c>
      <c r="W945" s="221"/>
      <c r="X945" s="221" t="s">
        <v>215</v>
      </c>
      <c r="Y945" s="221" t="s">
        <v>176</v>
      </c>
      <c r="Z945" s="210"/>
      <c r="AA945" s="210"/>
      <c r="AB945" s="210"/>
      <c r="AC945" s="210"/>
      <c r="AD945" s="210"/>
      <c r="AE945" s="210"/>
      <c r="AF945" s="210"/>
      <c r="AG945" s="210" t="s">
        <v>216</v>
      </c>
      <c r="AH945" s="210"/>
      <c r="AI945" s="210"/>
      <c r="AJ945" s="210"/>
      <c r="AK945" s="210"/>
      <c r="AL945" s="210"/>
      <c r="AM945" s="210"/>
      <c r="AN945" s="210"/>
      <c r="AO945" s="210"/>
      <c r="AP945" s="210"/>
      <c r="AQ945" s="210"/>
      <c r="AR945" s="210"/>
      <c r="AS945" s="210"/>
      <c r="AT945" s="210"/>
      <c r="AU945" s="210"/>
      <c r="AV945" s="210"/>
      <c r="AW945" s="210"/>
      <c r="AX945" s="210"/>
      <c r="AY945" s="210"/>
      <c r="AZ945" s="210"/>
      <c r="BA945" s="210"/>
      <c r="BB945" s="210"/>
      <c r="BC945" s="210"/>
      <c r="BD945" s="210"/>
      <c r="BE945" s="210"/>
      <c r="BF945" s="210"/>
      <c r="BG945" s="210"/>
      <c r="BH945" s="210"/>
    </row>
    <row r="946" spans="1:60" outlineLevel="2" x14ac:dyDescent="0.25">
      <c r="A946" s="217"/>
      <c r="B946" s="218"/>
      <c r="C946" s="262" t="s">
        <v>976</v>
      </c>
      <c r="D946" s="246"/>
      <c r="E946" s="247"/>
      <c r="F946" s="221"/>
      <c r="G946" s="221"/>
      <c r="H946" s="221"/>
      <c r="I946" s="221"/>
      <c r="J946" s="221"/>
      <c r="K946" s="221"/>
      <c r="L946" s="221"/>
      <c r="M946" s="221"/>
      <c r="N946" s="220"/>
      <c r="O946" s="220"/>
      <c r="P946" s="220"/>
      <c r="Q946" s="220"/>
      <c r="R946" s="221"/>
      <c r="S946" s="221"/>
      <c r="T946" s="221"/>
      <c r="U946" s="221"/>
      <c r="V946" s="221"/>
      <c r="W946" s="221"/>
      <c r="X946" s="221"/>
      <c r="Y946" s="221"/>
      <c r="Z946" s="210"/>
      <c r="AA946" s="210"/>
      <c r="AB946" s="210"/>
      <c r="AC946" s="210"/>
      <c r="AD946" s="210"/>
      <c r="AE946" s="210"/>
      <c r="AF946" s="210"/>
      <c r="AG946" s="210" t="s">
        <v>220</v>
      </c>
      <c r="AH946" s="210">
        <v>0</v>
      </c>
      <c r="AI946" s="210"/>
      <c r="AJ946" s="210"/>
      <c r="AK946" s="210"/>
      <c r="AL946" s="210"/>
      <c r="AM946" s="210"/>
      <c r="AN946" s="210"/>
      <c r="AO946" s="210"/>
      <c r="AP946" s="210"/>
      <c r="AQ946" s="210"/>
      <c r="AR946" s="210"/>
      <c r="AS946" s="210"/>
      <c r="AT946" s="210"/>
      <c r="AU946" s="210"/>
      <c r="AV946" s="210"/>
      <c r="AW946" s="210"/>
      <c r="AX946" s="210"/>
      <c r="AY946" s="210"/>
      <c r="AZ946" s="210"/>
      <c r="BA946" s="210"/>
      <c r="BB946" s="210"/>
      <c r="BC946" s="210"/>
      <c r="BD946" s="210"/>
      <c r="BE946" s="210"/>
      <c r="BF946" s="210"/>
      <c r="BG946" s="210"/>
      <c r="BH946" s="210"/>
    </row>
    <row r="947" spans="1:60" outlineLevel="3" x14ac:dyDescent="0.25">
      <c r="A947" s="217"/>
      <c r="B947" s="218"/>
      <c r="C947" s="262" t="s">
        <v>939</v>
      </c>
      <c r="D947" s="246"/>
      <c r="E947" s="247">
        <v>100.15</v>
      </c>
      <c r="F947" s="221"/>
      <c r="G947" s="221"/>
      <c r="H947" s="221"/>
      <c r="I947" s="221"/>
      <c r="J947" s="221"/>
      <c r="K947" s="221"/>
      <c r="L947" s="221"/>
      <c r="M947" s="221"/>
      <c r="N947" s="220"/>
      <c r="O947" s="220"/>
      <c r="P947" s="220"/>
      <c r="Q947" s="220"/>
      <c r="R947" s="221"/>
      <c r="S947" s="221"/>
      <c r="T947" s="221"/>
      <c r="U947" s="221"/>
      <c r="V947" s="221"/>
      <c r="W947" s="221"/>
      <c r="X947" s="221"/>
      <c r="Y947" s="221"/>
      <c r="Z947" s="210"/>
      <c r="AA947" s="210"/>
      <c r="AB947" s="210"/>
      <c r="AC947" s="210"/>
      <c r="AD947" s="210"/>
      <c r="AE947" s="210"/>
      <c r="AF947" s="210"/>
      <c r="AG947" s="210" t="s">
        <v>220</v>
      </c>
      <c r="AH947" s="210">
        <v>5</v>
      </c>
      <c r="AI947" s="210"/>
      <c r="AJ947" s="210"/>
      <c r="AK947" s="210"/>
      <c r="AL947" s="210"/>
      <c r="AM947" s="210"/>
      <c r="AN947" s="210"/>
      <c r="AO947" s="210"/>
      <c r="AP947" s="210"/>
      <c r="AQ947" s="210"/>
      <c r="AR947" s="210"/>
      <c r="AS947" s="210"/>
      <c r="AT947" s="210"/>
      <c r="AU947" s="210"/>
      <c r="AV947" s="210"/>
      <c r="AW947" s="210"/>
      <c r="AX947" s="210"/>
      <c r="AY947" s="210"/>
      <c r="AZ947" s="210"/>
      <c r="BA947" s="210"/>
      <c r="BB947" s="210"/>
      <c r="BC947" s="210"/>
      <c r="BD947" s="210"/>
      <c r="BE947" s="210"/>
      <c r="BF947" s="210"/>
      <c r="BG947" s="210"/>
      <c r="BH947" s="210"/>
    </row>
    <row r="948" spans="1:60" outlineLevel="3" x14ac:dyDescent="0.25">
      <c r="A948" s="217"/>
      <c r="B948" s="218"/>
      <c r="C948" s="262" t="s">
        <v>234</v>
      </c>
      <c r="D948" s="246"/>
      <c r="E948" s="247"/>
      <c r="F948" s="221"/>
      <c r="G948" s="221"/>
      <c r="H948" s="221"/>
      <c r="I948" s="221"/>
      <c r="J948" s="221"/>
      <c r="K948" s="221"/>
      <c r="L948" s="221"/>
      <c r="M948" s="221"/>
      <c r="N948" s="220"/>
      <c r="O948" s="220"/>
      <c r="P948" s="220"/>
      <c r="Q948" s="220"/>
      <c r="R948" s="221"/>
      <c r="S948" s="221"/>
      <c r="T948" s="221"/>
      <c r="U948" s="221"/>
      <c r="V948" s="221"/>
      <c r="W948" s="221"/>
      <c r="X948" s="221"/>
      <c r="Y948" s="221"/>
      <c r="Z948" s="210"/>
      <c r="AA948" s="210"/>
      <c r="AB948" s="210"/>
      <c r="AC948" s="210"/>
      <c r="AD948" s="210"/>
      <c r="AE948" s="210"/>
      <c r="AF948" s="210"/>
      <c r="AG948" s="210" t="s">
        <v>220</v>
      </c>
      <c r="AH948" s="210">
        <v>0</v>
      </c>
      <c r="AI948" s="210"/>
      <c r="AJ948" s="210"/>
      <c r="AK948" s="210"/>
      <c r="AL948" s="210"/>
      <c r="AM948" s="210"/>
      <c r="AN948" s="210"/>
      <c r="AO948" s="210"/>
      <c r="AP948" s="210"/>
      <c r="AQ948" s="210"/>
      <c r="AR948" s="210"/>
      <c r="AS948" s="210"/>
      <c r="AT948" s="210"/>
      <c r="AU948" s="210"/>
      <c r="AV948" s="210"/>
      <c r="AW948" s="210"/>
      <c r="AX948" s="210"/>
      <c r="AY948" s="210"/>
      <c r="AZ948" s="210"/>
      <c r="BA948" s="210"/>
      <c r="BB948" s="210"/>
      <c r="BC948" s="210"/>
      <c r="BD948" s="210"/>
      <c r="BE948" s="210"/>
      <c r="BF948" s="210"/>
      <c r="BG948" s="210"/>
      <c r="BH948" s="210"/>
    </row>
    <row r="949" spans="1:60" outlineLevel="3" x14ac:dyDescent="0.25">
      <c r="A949" s="217"/>
      <c r="B949" s="218"/>
      <c r="C949" s="262" t="s">
        <v>977</v>
      </c>
      <c r="D949" s="246"/>
      <c r="E949" s="247"/>
      <c r="F949" s="221"/>
      <c r="G949" s="221"/>
      <c r="H949" s="221"/>
      <c r="I949" s="221"/>
      <c r="J949" s="221"/>
      <c r="K949" s="221"/>
      <c r="L949" s="221"/>
      <c r="M949" s="221"/>
      <c r="N949" s="220"/>
      <c r="O949" s="220"/>
      <c r="P949" s="220"/>
      <c r="Q949" s="220"/>
      <c r="R949" s="221"/>
      <c r="S949" s="221"/>
      <c r="T949" s="221"/>
      <c r="U949" s="221"/>
      <c r="V949" s="221"/>
      <c r="W949" s="221"/>
      <c r="X949" s="221"/>
      <c r="Y949" s="221"/>
      <c r="Z949" s="210"/>
      <c r="AA949" s="210"/>
      <c r="AB949" s="210"/>
      <c r="AC949" s="210"/>
      <c r="AD949" s="210"/>
      <c r="AE949" s="210"/>
      <c r="AF949" s="210"/>
      <c r="AG949" s="210" t="s">
        <v>220</v>
      </c>
      <c r="AH949" s="210">
        <v>0</v>
      </c>
      <c r="AI949" s="210"/>
      <c r="AJ949" s="210"/>
      <c r="AK949" s="210"/>
      <c r="AL949" s="210"/>
      <c r="AM949" s="210"/>
      <c r="AN949" s="210"/>
      <c r="AO949" s="210"/>
      <c r="AP949" s="210"/>
      <c r="AQ949" s="210"/>
      <c r="AR949" s="210"/>
      <c r="AS949" s="210"/>
      <c r="AT949" s="210"/>
      <c r="AU949" s="210"/>
      <c r="AV949" s="210"/>
      <c r="AW949" s="210"/>
      <c r="AX949" s="210"/>
      <c r="AY949" s="210"/>
      <c r="AZ949" s="210"/>
      <c r="BA949" s="210"/>
      <c r="BB949" s="210"/>
      <c r="BC949" s="210"/>
      <c r="BD949" s="210"/>
      <c r="BE949" s="210"/>
      <c r="BF949" s="210"/>
      <c r="BG949" s="210"/>
      <c r="BH949" s="210"/>
    </row>
    <row r="950" spans="1:60" outlineLevel="3" x14ac:dyDescent="0.25">
      <c r="A950" s="217"/>
      <c r="B950" s="218"/>
      <c r="C950" s="262" t="s">
        <v>941</v>
      </c>
      <c r="D950" s="246"/>
      <c r="E950" s="247">
        <v>10.613</v>
      </c>
      <c r="F950" s="221"/>
      <c r="G950" s="221"/>
      <c r="H950" s="221"/>
      <c r="I950" s="221"/>
      <c r="J950" s="221"/>
      <c r="K950" s="221"/>
      <c r="L950" s="221"/>
      <c r="M950" s="221"/>
      <c r="N950" s="220"/>
      <c r="O950" s="220"/>
      <c r="P950" s="220"/>
      <c r="Q950" s="220"/>
      <c r="R950" s="221"/>
      <c r="S950" s="221"/>
      <c r="T950" s="221"/>
      <c r="U950" s="221"/>
      <c r="V950" s="221"/>
      <c r="W950" s="221"/>
      <c r="X950" s="221"/>
      <c r="Y950" s="221"/>
      <c r="Z950" s="210"/>
      <c r="AA950" s="210"/>
      <c r="AB950" s="210"/>
      <c r="AC950" s="210"/>
      <c r="AD950" s="210"/>
      <c r="AE950" s="210"/>
      <c r="AF950" s="210"/>
      <c r="AG950" s="210" t="s">
        <v>220</v>
      </c>
      <c r="AH950" s="210">
        <v>5</v>
      </c>
      <c r="AI950" s="210"/>
      <c r="AJ950" s="210"/>
      <c r="AK950" s="210"/>
      <c r="AL950" s="210"/>
      <c r="AM950" s="210"/>
      <c r="AN950" s="210"/>
      <c r="AO950" s="210"/>
      <c r="AP950" s="210"/>
      <c r="AQ950" s="210"/>
      <c r="AR950" s="210"/>
      <c r="AS950" s="210"/>
      <c r="AT950" s="210"/>
      <c r="AU950" s="210"/>
      <c r="AV950" s="210"/>
      <c r="AW950" s="210"/>
      <c r="AX950" s="210"/>
      <c r="AY950" s="210"/>
      <c r="AZ950" s="210"/>
      <c r="BA950" s="210"/>
      <c r="BB950" s="210"/>
      <c r="BC950" s="210"/>
      <c r="BD950" s="210"/>
      <c r="BE950" s="210"/>
      <c r="BF950" s="210"/>
      <c r="BG950" s="210"/>
      <c r="BH950" s="210"/>
    </row>
    <row r="951" spans="1:60" outlineLevel="3" x14ac:dyDescent="0.25">
      <c r="A951" s="217"/>
      <c r="B951" s="218"/>
      <c r="C951" s="262" t="s">
        <v>234</v>
      </c>
      <c r="D951" s="246"/>
      <c r="E951" s="247"/>
      <c r="F951" s="221"/>
      <c r="G951" s="221"/>
      <c r="H951" s="221"/>
      <c r="I951" s="221"/>
      <c r="J951" s="221"/>
      <c r="K951" s="221"/>
      <c r="L951" s="221"/>
      <c r="M951" s="221"/>
      <c r="N951" s="220"/>
      <c r="O951" s="220"/>
      <c r="P951" s="220"/>
      <c r="Q951" s="220"/>
      <c r="R951" s="221"/>
      <c r="S951" s="221"/>
      <c r="T951" s="221"/>
      <c r="U951" s="221"/>
      <c r="V951" s="221"/>
      <c r="W951" s="221"/>
      <c r="X951" s="221"/>
      <c r="Y951" s="221"/>
      <c r="Z951" s="210"/>
      <c r="AA951" s="210"/>
      <c r="AB951" s="210"/>
      <c r="AC951" s="210"/>
      <c r="AD951" s="210"/>
      <c r="AE951" s="210"/>
      <c r="AF951" s="210"/>
      <c r="AG951" s="210" t="s">
        <v>220</v>
      </c>
      <c r="AH951" s="210">
        <v>0</v>
      </c>
      <c r="AI951" s="210"/>
      <c r="AJ951" s="210"/>
      <c r="AK951" s="210"/>
      <c r="AL951" s="210"/>
      <c r="AM951" s="210"/>
      <c r="AN951" s="210"/>
      <c r="AO951" s="210"/>
      <c r="AP951" s="210"/>
      <c r="AQ951" s="210"/>
      <c r="AR951" s="210"/>
      <c r="AS951" s="210"/>
      <c r="AT951" s="210"/>
      <c r="AU951" s="210"/>
      <c r="AV951" s="210"/>
      <c r="AW951" s="210"/>
      <c r="AX951" s="210"/>
      <c r="AY951" s="210"/>
      <c r="AZ951" s="210"/>
      <c r="BA951" s="210"/>
      <c r="BB951" s="210"/>
      <c r="BC951" s="210"/>
      <c r="BD951" s="210"/>
      <c r="BE951" s="210"/>
      <c r="BF951" s="210"/>
      <c r="BG951" s="210"/>
      <c r="BH951" s="210"/>
    </row>
    <row r="952" spans="1:60" outlineLevel="3" x14ac:dyDescent="0.25">
      <c r="A952" s="217"/>
      <c r="B952" s="218"/>
      <c r="C952" s="262" t="s">
        <v>991</v>
      </c>
      <c r="D952" s="246"/>
      <c r="E952" s="247"/>
      <c r="F952" s="221"/>
      <c r="G952" s="221"/>
      <c r="H952" s="221"/>
      <c r="I952" s="221"/>
      <c r="J952" s="221"/>
      <c r="K952" s="221"/>
      <c r="L952" s="221"/>
      <c r="M952" s="221"/>
      <c r="N952" s="220"/>
      <c r="O952" s="220"/>
      <c r="P952" s="220"/>
      <c r="Q952" s="220"/>
      <c r="R952" s="221"/>
      <c r="S952" s="221"/>
      <c r="T952" s="221"/>
      <c r="U952" s="221"/>
      <c r="V952" s="221"/>
      <c r="W952" s="221"/>
      <c r="X952" s="221"/>
      <c r="Y952" s="221"/>
      <c r="Z952" s="210"/>
      <c r="AA952" s="210"/>
      <c r="AB952" s="210"/>
      <c r="AC952" s="210"/>
      <c r="AD952" s="210"/>
      <c r="AE952" s="210"/>
      <c r="AF952" s="210"/>
      <c r="AG952" s="210" t="s">
        <v>220</v>
      </c>
      <c r="AH952" s="210">
        <v>0</v>
      </c>
      <c r="AI952" s="210"/>
      <c r="AJ952" s="210"/>
      <c r="AK952" s="210"/>
      <c r="AL952" s="210"/>
      <c r="AM952" s="210"/>
      <c r="AN952" s="210"/>
      <c r="AO952" s="210"/>
      <c r="AP952" s="210"/>
      <c r="AQ952" s="210"/>
      <c r="AR952" s="210"/>
      <c r="AS952" s="210"/>
      <c r="AT952" s="210"/>
      <c r="AU952" s="210"/>
      <c r="AV952" s="210"/>
      <c r="AW952" s="210"/>
      <c r="AX952" s="210"/>
      <c r="AY952" s="210"/>
      <c r="AZ952" s="210"/>
      <c r="BA952" s="210"/>
      <c r="BB952" s="210"/>
      <c r="BC952" s="210"/>
      <c r="BD952" s="210"/>
      <c r="BE952" s="210"/>
      <c r="BF952" s="210"/>
      <c r="BG952" s="210"/>
      <c r="BH952" s="210"/>
    </row>
    <row r="953" spans="1:60" outlineLevel="3" x14ac:dyDescent="0.25">
      <c r="A953" s="217"/>
      <c r="B953" s="218"/>
      <c r="C953" s="262" t="s">
        <v>992</v>
      </c>
      <c r="D953" s="246"/>
      <c r="E953" s="247">
        <v>8.9220000000000006</v>
      </c>
      <c r="F953" s="221"/>
      <c r="G953" s="221"/>
      <c r="H953" s="221"/>
      <c r="I953" s="221"/>
      <c r="J953" s="221"/>
      <c r="K953" s="221"/>
      <c r="L953" s="221"/>
      <c r="M953" s="221"/>
      <c r="N953" s="220"/>
      <c r="O953" s="220"/>
      <c r="P953" s="220"/>
      <c r="Q953" s="220"/>
      <c r="R953" s="221"/>
      <c r="S953" s="221"/>
      <c r="T953" s="221"/>
      <c r="U953" s="221"/>
      <c r="V953" s="221"/>
      <c r="W953" s="221"/>
      <c r="X953" s="221"/>
      <c r="Y953" s="221"/>
      <c r="Z953" s="210"/>
      <c r="AA953" s="210"/>
      <c r="AB953" s="210"/>
      <c r="AC953" s="210"/>
      <c r="AD953" s="210"/>
      <c r="AE953" s="210"/>
      <c r="AF953" s="210"/>
      <c r="AG953" s="210" t="s">
        <v>220</v>
      </c>
      <c r="AH953" s="210">
        <v>5</v>
      </c>
      <c r="AI953" s="210"/>
      <c r="AJ953" s="210"/>
      <c r="AK953" s="210"/>
      <c r="AL953" s="210"/>
      <c r="AM953" s="210"/>
      <c r="AN953" s="210"/>
      <c r="AO953" s="210"/>
      <c r="AP953" s="210"/>
      <c r="AQ953" s="210"/>
      <c r="AR953" s="210"/>
      <c r="AS953" s="210"/>
      <c r="AT953" s="210"/>
      <c r="AU953" s="210"/>
      <c r="AV953" s="210"/>
      <c r="AW953" s="210"/>
      <c r="AX953" s="210"/>
      <c r="AY953" s="210"/>
      <c r="AZ953" s="210"/>
      <c r="BA953" s="210"/>
      <c r="BB953" s="210"/>
      <c r="BC953" s="210"/>
      <c r="BD953" s="210"/>
      <c r="BE953" s="210"/>
      <c r="BF953" s="210"/>
      <c r="BG953" s="210"/>
      <c r="BH953" s="210"/>
    </row>
    <row r="954" spans="1:60" ht="20.399999999999999" outlineLevel="1" x14ac:dyDescent="0.25">
      <c r="A954" s="231">
        <v>147</v>
      </c>
      <c r="B954" s="232" t="s">
        <v>993</v>
      </c>
      <c r="C954" s="241" t="s">
        <v>994</v>
      </c>
      <c r="D954" s="233" t="s">
        <v>252</v>
      </c>
      <c r="E954" s="234">
        <v>8.9220000000000006</v>
      </c>
      <c r="F954" s="235"/>
      <c r="G954" s="236">
        <f>ROUND(E954*F954,2)</f>
        <v>0</v>
      </c>
      <c r="H954" s="235"/>
      <c r="I954" s="236">
        <f>ROUND(E954*H954,2)</f>
        <v>0</v>
      </c>
      <c r="J954" s="235"/>
      <c r="K954" s="236">
        <f>ROUND(E954*J954,2)</f>
        <v>0</v>
      </c>
      <c r="L954" s="236">
        <v>21</v>
      </c>
      <c r="M954" s="236">
        <f>G954*(1+L954/100)</f>
        <v>0</v>
      </c>
      <c r="N954" s="234">
        <v>4.1900000000000001E-3</v>
      </c>
      <c r="O954" s="234">
        <f>ROUND(E954*N954,2)</f>
        <v>0.04</v>
      </c>
      <c r="P954" s="234">
        <v>0</v>
      </c>
      <c r="Q954" s="234">
        <f>ROUND(E954*P954,2)</f>
        <v>0</v>
      </c>
      <c r="R954" s="236" t="s">
        <v>934</v>
      </c>
      <c r="S954" s="236" t="s">
        <v>173</v>
      </c>
      <c r="T954" s="237" t="s">
        <v>173</v>
      </c>
      <c r="U954" s="221">
        <v>0.95840000000000003</v>
      </c>
      <c r="V954" s="221">
        <f>ROUND(E954*U954,2)</f>
        <v>8.5500000000000007</v>
      </c>
      <c r="W954" s="221"/>
      <c r="X954" s="221" t="s">
        <v>215</v>
      </c>
      <c r="Y954" s="221" t="s">
        <v>176</v>
      </c>
      <c r="Z954" s="210"/>
      <c r="AA954" s="210"/>
      <c r="AB954" s="210"/>
      <c r="AC954" s="210"/>
      <c r="AD954" s="210"/>
      <c r="AE954" s="210"/>
      <c r="AF954" s="210"/>
      <c r="AG954" s="210" t="s">
        <v>216</v>
      </c>
      <c r="AH954" s="210"/>
      <c r="AI954" s="210"/>
      <c r="AJ954" s="210"/>
      <c r="AK954" s="210"/>
      <c r="AL954" s="210"/>
      <c r="AM954" s="210"/>
      <c r="AN954" s="210"/>
      <c r="AO954" s="210"/>
      <c r="AP954" s="210"/>
      <c r="AQ954" s="210"/>
      <c r="AR954" s="210"/>
      <c r="AS954" s="210"/>
      <c r="AT954" s="210"/>
      <c r="AU954" s="210"/>
      <c r="AV954" s="210"/>
      <c r="AW954" s="210"/>
      <c r="AX954" s="210"/>
      <c r="AY954" s="210"/>
      <c r="AZ954" s="210"/>
      <c r="BA954" s="210"/>
      <c r="BB954" s="210"/>
      <c r="BC954" s="210"/>
      <c r="BD954" s="210"/>
      <c r="BE954" s="210"/>
      <c r="BF954" s="210"/>
      <c r="BG954" s="210"/>
      <c r="BH954" s="210"/>
    </row>
    <row r="955" spans="1:60" outlineLevel="2" x14ac:dyDescent="0.25">
      <c r="A955" s="217"/>
      <c r="B955" s="218"/>
      <c r="C955" s="262" t="s">
        <v>992</v>
      </c>
      <c r="D955" s="246"/>
      <c r="E955" s="247">
        <v>8.9220000000000006</v>
      </c>
      <c r="F955" s="221"/>
      <c r="G955" s="221"/>
      <c r="H955" s="221"/>
      <c r="I955" s="221"/>
      <c r="J955" s="221"/>
      <c r="K955" s="221"/>
      <c r="L955" s="221"/>
      <c r="M955" s="221"/>
      <c r="N955" s="220"/>
      <c r="O955" s="220"/>
      <c r="P955" s="220"/>
      <c r="Q955" s="220"/>
      <c r="R955" s="221"/>
      <c r="S955" s="221"/>
      <c r="T955" s="221"/>
      <c r="U955" s="221"/>
      <c r="V955" s="221"/>
      <c r="W955" s="221"/>
      <c r="X955" s="221"/>
      <c r="Y955" s="221"/>
      <c r="Z955" s="210"/>
      <c r="AA955" s="210"/>
      <c r="AB955" s="210"/>
      <c r="AC955" s="210"/>
      <c r="AD955" s="210"/>
      <c r="AE955" s="210"/>
      <c r="AF955" s="210"/>
      <c r="AG955" s="210" t="s">
        <v>220</v>
      </c>
      <c r="AH955" s="210">
        <v>5</v>
      </c>
      <c r="AI955" s="210"/>
      <c r="AJ955" s="210"/>
      <c r="AK955" s="210"/>
      <c r="AL955" s="210"/>
      <c r="AM955" s="210"/>
      <c r="AN955" s="210"/>
      <c r="AO955" s="210"/>
      <c r="AP955" s="210"/>
      <c r="AQ955" s="210"/>
      <c r="AR955" s="210"/>
      <c r="AS955" s="210"/>
      <c r="AT955" s="210"/>
      <c r="AU955" s="210"/>
      <c r="AV955" s="210"/>
      <c r="AW955" s="210"/>
      <c r="AX955" s="210"/>
      <c r="AY955" s="210"/>
      <c r="AZ955" s="210"/>
      <c r="BA955" s="210"/>
      <c r="BB955" s="210"/>
      <c r="BC955" s="210"/>
      <c r="BD955" s="210"/>
      <c r="BE955" s="210"/>
      <c r="BF955" s="210"/>
      <c r="BG955" s="210"/>
      <c r="BH955" s="210"/>
    </row>
    <row r="956" spans="1:60" outlineLevel="1" x14ac:dyDescent="0.25">
      <c r="A956" s="231">
        <v>148</v>
      </c>
      <c r="B956" s="232" t="s">
        <v>995</v>
      </c>
      <c r="C956" s="241" t="s">
        <v>996</v>
      </c>
      <c r="D956" s="233" t="s">
        <v>266</v>
      </c>
      <c r="E956" s="234">
        <v>6.34</v>
      </c>
      <c r="F956" s="235"/>
      <c r="G956" s="236">
        <f>ROUND(E956*F956,2)</f>
        <v>0</v>
      </c>
      <c r="H956" s="235"/>
      <c r="I956" s="236">
        <f>ROUND(E956*H956,2)</f>
        <v>0</v>
      </c>
      <c r="J956" s="235"/>
      <c r="K956" s="236">
        <f>ROUND(E956*J956,2)</f>
        <v>0</v>
      </c>
      <c r="L956" s="236">
        <v>21</v>
      </c>
      <c r="M956" s="236">
        <f>G956*(1+L956/100)</f>
        <v>0</v>
      </c>
      <c r="N956" s="234">
        <v>1.7000000000000001E-4</v>
      </c>
      <c r="O956" s="234">
        <f>ROUND(E956*N956,2)</f>
        <v>0</v>
      </c>
      <c r="P956" s="234">
        <v>0</v>
      </c>
      <c r="Q956" s="234">
        <f>ROUND(E956*P956,2)</f>
        <v>0</v>
      </c>
      <c r="R956" s="236" t="s">
        <v>934</v>
      </c>
      <c r="S956" s="236" t="s">
        <v>173</v>
      </c>
      <c r="T956" s="237" t="s">
        <v>173</v>
      </c>
      <c r="U956" s="221">
        <v>0.12</v>
      </c>
      <c r="V956" s="221">
        <f>ROUND(E956*U956,2)</f>
        <v>0.76</v>
      </c>
      <c r="W956" s="221"/>
      <c r="X956" s="221" t="s">
        <v>215</v>
      </c>
      <c r="Y956" s="221" t="s">
        <v>176</v>
      </c>
      <c r="Z956" s="210"/>
      <c r="AA956" s="210"/>
      <c r="AB956" s="210"/>
      <c r="AC956" s="210"/>
      <c r="AD956" s="210"/>
      <c r="AE956" s="210"/>
      <c r="AF956" s="210"/>
      <c r="AG956" s="210" t="s">
        <v>216</v>
      </c>
      <c r="AH956" s="210"/>
      <c r="AI956" s="210"/>
      <c r="AJ956" s="210"/>
      <c r="AK956" s="210"/>
      <c r="AL956" s="210"/>
      <c r="AM956" s="210"/>
      <c r="AN956" s="210"/>
      <c r="AO956" s="210"/>
      <c r="AP956" s="210"/>
      <c r="AQ956" s="210"/>
      <c r="AR956" s="210"/>
      <c r="AS956" s="210"/>
      <c r="AT956" s="210"/>
      <c r="AU956" s="210"/>
      <c r="AV956" s="210"/>
      <c r="AW956" s="210"/>
      <c r="AX956" s="210"/>
      <c r="AY956" s="210"/>
      <c r="AZ956" s="210"/>
      <c r="BA956" s="210"/>
      <c r="BB956" s="210"/>
      <c r="BC956" s="210"/>
      <c r="BD956" s="210"/>
      <c r="BE956" s="210"/>
      <c r="BF956" s="210"/>
      <c r="BG956" s="210"/>
      <c r="BH956" s="210"/>
    </row>
    <row r="957" spans="1:60" outlineLevel="2" x14ac:dyDescent="0.25">
      <c r="A957" s="217"/>
      <c r="B957" s="218"/>
      <c r="C957" s="262" t="s">
        <v>761</v>
      </c>
      <c r="D957" s="246"/>
      <c r="E957" s="247">
        <v>3.92</v>
      </c>
      <c r="F957" s="221"/>
      <c r="G957" s="221"/>
      <c r="H957" s="221"/>
      <c r="I957" s="221"/>
      <c r="J957" s="221"/>
      <c r="K957" s="221"/>
      <c r="L957" s="221"/>
      <c r="M957" s="221"/>
      <c r="N957" s="220"/>
      <c r="O957" s="220"/>
      <c r="P957" s="220"/>
      <c r="Q957" s="220"/>
      <c r="R957" s="221"/>
      <c r="S957" s="221"/>
      <c r="T957" s="221"/>
      <c r="U957" s="221"/>
      <c r="V957" s="221"/>
      <c r="W957" s="221"/>
      <c r="X957" s="221"/>
      <c r="Y957" s="221"/>
      <c r="Z957" s="210"/>
      <c r="AA957" s="210"/>
      <c r="AB957" s="210"/>
      <c r="AC957" s="210"/>
      <c r="AD957" s="210"/>
      <c r="AE957" s="210"/>
      <c r="AF957" s="210"/>
      <c r="AG957" s="210" t="s">
        <v>220</v>
      </c>
      <c r="AH957" s="210">
        <v>0</v>
      </c>
      <c r="AI957" s="210"/>
      <c r="AJ957" s="210"/>
      <c r="AK957" s="210"/>
      <c r="AL957" s="210"/>
      <c r="AM957" s="210"/>
      <c r="AN957" s="210"/>
      <c r="AO957" s="210"/>
      <c r="AP957" s="210"/>
      <c r="AQ957" s="210"/>
      <c r="AR957" s="210"/>
      <c r="AS957" s="210"/>
      <c r="AT957" s="210"/>
      <c r="AU957" s="210"/>
      <c r="AV957" s="210"/>
      <c r="AW957" s="210"/>
      <c r="AX957" s="210"/>
      <c r="AY957" s="210"/>
      <c r="AZ957" s="210"/>
      <c r="BA957" s="210"/>
      <c r="BB957" s="210"/>
      <c r="BC957" s="210"/>
      <c r="BD957" s="210"/>
      <c r="BE957" s="210"/>
      <c r="BF957" s="210"/>
      <c r="BG957" s="210"/>
      <c r="BH957" s="210"/>
    </row>
    <row r="958" spans="1:60" outlineLevel="3" x14ac:dyDescent="0.25">
      <c r="A958" s="217"/>
      <c r="B958" s="218"/>
      <c r="C958" s="262" t="s">
        <v>762</v>
      </c>
      <c r="D958" s="246"/>
      <c r="E958" s="247">
        <v>1.72</v>
      </c>
      <c r="F958" s="221"/>
      <c r="G958" s="221"/>
      <c r="H958" s="221"/>
      <c r="I958" s="221"/>
      <c r="J958" s="221"/>
      <c r="K958" s="221"/>
      <c r="L958" s="221"/>
      <c r="M958" s="221"/>
      <c r="N958" s="220"/>
      <c r="O958" s="220"/>
      <c r="P958" s="220"/>
      <c r="Q958" s="220"/>
      <c r="R958" s="221"/>
      <c r="S958" s="221"/>
      <c r="T958" s="221"/>
      <c r="U958" s="221"/>
      <c r="V958" s="221"/>
      <c r="W958" s="221"/>
      <c r="X958" s="221"/>
      <c r="Y958" s="221"/>
      <c r="Z958" s="210"/>
      <c r="AA958" s="210"/>
      <c r="AB958" s="210"/>
      <c r="AC958" s="210"/>
      <c r="AD958" s="210"/>
      <c r="AE958" s="210"/>
      <c r="AF958" s="210"/>
      <c r="AG958" s="210" t="s">
        <v>220</v>
      </c>
      <c r="AH958" s="210">
        <v>0</v>
      </c>
      <c r="AI958" s="210"/>
      <c r="AJ958" s="210"/>
      <c r="AK958" s="210"/>
      <c r="AL958" s="210"/>
      <c r="AM958" s="210"/>
      <c r="AN958" s="210"/>
      <c r="AO958" s="210"/>
      <c r="AP958" s="210"/>
      <c r="AQ958" s="210"/>
      <c r="AR958" s="210"/>
      <c r="AS958" s="210"/>
      <c r="AT958" s="210"/>
      <c r="AU958" s="210"/>
      <c r="AV958" s="210"/>
      <c r="AW958" s="210"/>
      <c r="AX958" s="210"/>
      <c r="AY958" s="210"/>
      <c r="AZ958" s="210"/>
      <c r="BA958" s="210"/>
      <c r="BB958" s="210"/>
      <c r="BC958" s="210"/>
      <c r="BD958" s="210"/>
      <c r="BE958" s="210"/>
      <c r="BF958" s="210"/>
      <c r="BG958" s="210"/>
      <c r="BH958" s="210"/>
    </row>
    <row r="959" spans="1:60" outlineLevel="3" x14ac:dyDescent="0.25">
      <c r="A959" s="217"/>
      <c r="B959" s="218"/>
      <c r="C959" s="262" t="s">
        <v>763</v>
      </c>
      <c r="D959" s="246"/>
      <c r="E959" s="247">
        <v>0.7</v>
      </c>
      <c r="F959" s="221"/>
      <c r="G959" s="221"/>
      <c r="H959" s="221"/>
      <c r="I959" s="221"/>
      <c r="J959" s="221"/>
      <c r="K959" s="221"/>
      <c r="L959" s="221"/>
      <c r="M959" s="221"/>
      <c r="N959" s="220"/>
      <c r="O959" s="220"/>
      <c r="P959" s="220"/>
      <c r="Q959" s="220"/>
      <c r="R959" s="221"/>
      <c r="S959" s="221"/>
      <c r="T959" s="221"/>
      <c r="U959" s="221"/>
      <c r="V959" s="221"/>
      <c r="W959" s="221"/>
      <c r="X959" s="221"/>
      <c r="Y959" s="221"/>
      <c r="Z959" s="210"/>
      <c r="AA959" s="210"/>
      <c r="AB959" s="210"/>
      <c r="AC959" s="210"/>
      <c r="AD959" s="210"/>
      <c r="AE959" s="210"/>
      <c r="AF959" s="210"/>
      <c r="AG959" s="210" t="s">
        <v>220</v>
      </c>
      <c r="AH959" s="210">
        <v>0</v>
      </c>
      <c r="AI959" s="210"/>
      <c r="AJ959" s="210"/>
      <c r="AK959" s="210"/>
      <c r="AL959" s="210"/>
      <c r="AM959" s="210"/>
      <c r="AN959" s="210"/>
      <c r="AO959" s="210"/>
      <c r="AP959" s="210"/>
      <c r="AQ959" s="210"/>
      <c r="AR959" s="210"/>
      <c r="AS959" s="210"/>
      <c r="AT959" s="210"/>
      <c r="AU959" s="210"/>
      <c r="AV959" s="210"/>
      <c r="AW959" s="210"/>
      <c r="AX959" s="210"/>
      <c r="AY959" s="210"/>
      <c r="AZ959" s="210"/>
      <c r="BA959" s="210"/>
      <c r="BB959" s="210"/>
      <c r="BC959" s="210"/>
      <c r="BD959" s="210"/>
      <c r="BE959" s="210"/>
      <c r="BF959" s="210"/>
      <c r="BG959" s="210"/>
      <c r="BH959" s="210"/>
    </row>
    <row r="960" spans="1:60" outlineLevel="1" x14ac:dyDescent="0.25">
      <c r="A960" s="231">
        <v>149</v>
      </c>
      <c r="B960" s="232" t="s">
        <v>997</v>
      </c>
      <c r="C960" s="241" t="s">
        <v>998</v>
      </c>
      <c r="D960" s="233" t="s">
        <v>266</v>
      </c>
      <c r="E960" s="234">
        <v>4.5</v>
      </c>
      <c r="F960" s="235"/>
      <c r="G960" s="236">
        <f>ROUND(E960*F960,2)</f>
        <v>0</v>
      </c>
      <c r="H960" s="235"/>
      <c r="I960" s="236">
        <f>ROUND(E960*H960,2)</f>
        <v>0</v>
      </c>
      <c r="J960" s="235"/>
      <c r="K960" s="236">
        <f>ROUND(E960*J960,2)</f>
        <v>0</v>
      </c>
      <c r="L960" s="236">
        <v>21</v>
      </c>
      <c r="M960" s="236">
        <f>G960*(1+L960/100)</f>
        <v>0</v>
      </c>
      <c r="N960" s="234">
        <v>1.7000000000000001E-4</v>
      </c>
      <c r="O960" s="234">
        <f>ROUND(E960*N960,2)</f>
        <v>0</v>
      </c>
      <c r="P960" s="234">
        <v>0</v>
      </c>
      <c r="Q960" s="234">
        <f>ROUND(E960*P960,2)</f>
        <v>0</v>
      </c>
      <c r="R960" s="236" t="s">
        <v>934</v>
      </c>
      <c r="S960" s="236" t="s">
        <v>173</v>
      </c>
      <c r="T960" s="237" t="s">
        <v>173</v>
      </c>
      <c r="U960" s="221">
        <v>0.12</v>
      </c>
      <c r="V960" s="221">
        <f>ROUND(E960*U960,2)</f>
        <v>0.54</v>
      </c>
      <c r="W960" s="221"/>
      <c r="X960" s="221" t="s">
        <v>215</v>
      </c>
      <c r="Y960" s="221" t="s">
        <v>176</v>
      </c>
      <c r="Z960" s="210"/>
      <c r="AA960" s="210"/>
      <c r="AB960" s="210"/>
      <c r="AC960" s="210"/>
      <c r="AD960" s="210"/>
      <c r="AE960" s="210"/>
      <c r="AF960" s="210"/>
      <c r="AG960" s="210" t="s">
        <v>216</v>
      </c>
      <c r="AH960" s="210"/>
      <c r="AI960" s="210"/>
      <c r="AJ960" s="210"/>
      <c r="AK960" s="210"/>
      <c r="AL960" s="210"/>
      <c r="AM960" s="210"/>
      <c r="AN960" s="210"/>
      <c r="AO960" s="210"/>
      <c r="AP960" s="210"/>
      <c r="AQ960" s="210"/>
      <c r="AR960" s="210"/>
      <c r="AS960" s="210"/>
      <c r="AT960" s="210"/>
      <c r="AU960" s="210"/>
      <c r="AV960" s="210"/>
      <c r="AW960" s="210"/>
      <c r="AX960" s="210"/>
      <c r="AY960" s="210"/>
      <c r="AZ960" s="210"/>
      <c r="BA960" s="210"/>
      <c r="BB960" s="210"/>
      <c r="BC960" s="210"/>
      <c r="BD960" s="210"/>
      <c r="BE960" s="210"/>
      <c r="BF960" s="210"/>
      <c r="BG960" s="210"/>
      <c r="BH960" s="210"/>
    </row>
    <row r="961" spans="1:60" outlineLevel="2" x14ac:dyDescent="0.25">
      <c r="A961" s="217"/>
      <c r="B961" s="218"/>
      <c r="C961" s="262" t="s">
        <v>999</v>
      </c>
      <c r="D961" s="246"/>
      <c r="E961" s="247">
        <v>3</v>
      </c>
      <c r="F961" s="221"/>
      <c r="G961" s="221"/>
      <c r="H961" s="221"/>
      <c r="I961" s="221"/>
      <c r="J961" s="221"/>
      <c r="K961" s="221"/>
      <c r="L961" s="221"/>
      <c r="M961" s="221"/>
      <c r="N961" s="220"/>
      <c r="O961" s="220"/>
      <c r="P961" s="220"/>
      <c r="Q961" s="220"/>
      <c r="R961" s="221"/>
      <c r="S961" s="221"/>
      <c r="T961" s="221"/>
      <c r="U961" s="221"/>
      <c r="V961" s="221"/>
      <c r="W961" s="221"/>
      <c r="X961" s="221"/>
      <c r="Y961" s="221"/>
      <c r="Z961" s="210"/>
      <c r="AA961" s="210"/>
      <c r="AB961" s="210"/>
      <c r="AC961" s="210"/>
      <c r="AD961" s="210"/>
      <c r="AE961" s="210"/>
      <c r="AF961" s="210"/>
      <c r="AG961" s="210" t="s">
        <v>220</v>
      </c>
      <c r="AH961" s="210">
        <v>0</v>
      </c>
      <c r="AI961" s="210"/>
      <c r="AJ961" s="210"/>
      <c r="AK961" s="210"/>
      <c r="AL961" s="210"/>
      <c r="AM961" s="210"/>
      <c r="AN961" s="210"/>
      <c r="AO961" s="210"/>
      <c r="AP961" s="210"/>
      <c r="AQ961" s="210"/>
      <c r="AR961" s="210"/>
      <c r="AS961" s="210"/>
      <c r="AT961" s="210"/>
      <c r="AU961" s="210"/>
      <c r="AV961" s="210"/>
      <c r="AW961" s="210"/>
      <c r="AX961" s="210"/>
      <c r="AY961" s="210"/>
      <c r="AZ961" s="210"/>
      <c r="BA961" s="210"/>
      <c r="BB961" s="210"/>
      <c r="BC961" s="210"/>
      <c r="BD961" s="210"/>
      <c r="BE961" s="210"/>
      <c r="BF961" s="210"/>
      <c r="BG961" s="210"/>
      <c r="BH961" s="210"/>
    </row>
    <row r="962" spans="1:60" outlineLevel="3" x14ac:dyDescent="0.25">
      <c r="A962" s="217"/>
      <c r="B962" s="218"/>
      <c r="C962" s="262" t="s">
        <v>769</v>
      </c>
      <c r="D962" s="246"/>
      <c r="E962" s="247">
        <v>1.5</v>
      </c>
      <c r="F962" s="221"/>
      <c r="G962" s="221"/>
      <c r="H962" s="221"/>
      <c r="I962" s="221"/>
      <c r="J962" s="221"/>
      <c r="K962" s="221"/>
      <c r="L962" s="221"/>
      <c r="M962" s="221"/>
      <c r="N962" s="220"/>
      <c r="O962" s="220"/>
      <c r="P962" s="220"/>
      <c r="Q962" s="220"/>
      <c r="R962" s="221"/>
      <c r="S962" s="221"/>
      <c r="T962" s="221"/>
      <c r="U962" s="221"/>
      <c r="V962" s="221"/>
      <c r="W962" s="221"/>
      <c r="X962" s="221"/>
      <c r="Y962" s="221"/>
      <c r="Z962" s="210"/>
      <c r="AA962" s="210"/>
      <c r="AB962" s="210"/>
      <c r="AC962" s="210"/>
      <c r="AD962" s="210"/>
      <c r="AE962" s="210"/>
      <c r="AF962" s="210"/>
      <c r="AG962" s="210" t="s">
        <v>220</v>
      </c>
      <c r="AH962" s="210">
        <v>0</v>
      </c>
      <c r="AI962" s="210"/>
      <c r="AJ962" s="210"/>
      <c r="AK962" s="210"/>
      <c r="AL962" s="210"/>
      <c r="AM962" s="210"/>
      <c r="AN962" s="210"/>
      <c r="AO962" s="210"/>
      <c r="AP962" s="210"/>
      <c r="AQ962" s="210"/>
      <c r="AR962" s="210"/>
      <c r="AS962" s="210"/>
      <c r="AT962" s="210"/>
      <c r="AU962" s="210"/>
      <c r="AV962" s="210"/>
      <c r="AW962" s="210"/>
      <c r="AX962" s="210"/>
      <c r="AY962" s="210"/>
      <c r="AZ962" s="210"/>
      <c r="BA962" s="210"/>
      <c r="BB962" s="210"/>
      <c r="BC962" s="210"/>
      <c r="BD962" s="210"/>
      <c r="BE962" s="210"/>
      <c r="BF962" s="210"/>
      <c r="BG962" s="210"/>
      <c r="BH962" s="210"/>
    </row>
    <row r="963" spans="1:60" outlineLevel="1" x14ac:dyDescent="0.25">
      <c r="A963" s="231">
        <v>150</v>
      </c>
      <c r="B963" s="232" t="s">
        <v>1000</v>
      </c>
      <c r="C963" s="241" t="s">
        <v>1001</v>
      </c>
      <c r="D963" s="233" t="s">
        <v>252</v>
      </c>
      <c r="E963" s="234">
        <v>10.260300000000001</v>
      </c>
      <c r="F963" s="235"/>
      <c r="G963" s="236">
        <f>ROUND(E963*F963,2)</f>
        <v>0</v>
      </c>
      <c r="H963" s="235"/>
      <c r="I963" s="236">
        <f>ROUND(E963*H963,2)</f>
        <v>0</v>
      </c>
      <c r="J963" s="235"/>
      <c r="K963" s="236">
        <f>ROUND(E963*J963,2)</f>
        <v>0</v>
      </c>
      <c r="L963" s="236">
        <v>21</v>
      </c>
      <c r="M963" s="236">
        <f>G963*(1+L963/100)</f>
        <v>0</v>
      </c>
      <c r="N963" s="234">
        <v>1.9E-2</v>
      </c>
      <c r="O963" s="234">
        <f>ROUND(E963*N963,2)</f>
        <v>0.19</v>
      </c>
      <c r="P963" s="234">
        <v>0</v>
      </c>
      <c r="Q963" s="234">
        <f>ROUND(E963*P963,2)</f>
        <v>0</v>
      </c>
      <c r="R963" s="236" t="s">
        <v>297</v>
      </c>
      <c r="S963" s="236" t="s">
        <v>173</v>
      </c>
      <c r="T963" s="237" t="s">
        <v>173</v>
      </c>
      <c r="U963" s="221">
        <v>0</v>
      </c>
      <c r="V963" s="221">
        <f>ROUND(E963*U963,2)</f>
        <v>0</v>
      </c>
      <c r="W963" s="221"/>
      <c r="X963" s="221" t="s">
        <v>298</v>
      </c>
      <c r="Y963" s="221" t="s">
        <v>176</v>
      </c>
      <c r="Z963" s="210"/>
      <c r="AA963" s="210"/>
      <c r="AB963" s="210"/>
      <c r="AC963" s="210"/>
      <c r="AD963" s="210"/>
      <c r="AE963" s="210"/>
      <c r="AF963" s="210"/>
      <c r="AG963" s="210" t="s">
        <v>299</v>
      </c>
      <c r="AH963" s="210"/>
      <c r="AI963" s="210"/>
      <c r="AJ963" s="210"/>
      <c r="AK963" s="210"/>
      <c r="AL963" s="210"/>
      <c r="AM963" s="210"/>
      <c r="AN963" s="210"/>
      <c r="AO963" s="210"/>
      <c r="AP963" s="210"/>
      <c r="AQ963" s="210"/>
      <c r="AR963" s="210"/>
      <c r="AS963" s="210"/>
      <c r="AT963" s="210"/>
      <c r="AU963" s="210"/>
      <c r="AV963" s="210"/>
      <c r="AW963" s="210"/>
      <c r="AX963" s="210"/>
      <c r="AY963" s="210"/>
      <c r="AZ963" s="210"/>
      <c r="BA963" s="210"/>
      <c r="BB963" s="210"/>
      <c r="BC963" s="210"/>
      <c r="BD963" s="210"/>
      <c r="BE963" s="210"/>
      <c r="BF963" s="210"/>
      <c r="BG963" s="210"/>
      <c r="BH963" s="210"/>
    </row>
    <row r="964" spans="1:60" outlineLevel="2" x14ac:dyDescent="0.25">
      <c r="A964" s="217"/>
      <c r="B964" s="218"/>
      <c r="C964" s="262" t="s">
        <v>1002</v>
      </c>
      <c r="D964" s="246"/>
      <c r="E964" s="247"/>
      <c r="F964" s="221"/>
      <c r="G964" s="221"/>
      <c r="H964" s="221"/>
      <c r="I964" s="221"/>
      <c r="J964" s="221"/>
      <c r="K964" s="221"/>
      <c r="L964" s="221"/>
      <c r="M964" s="221"/>
      <c r="N964" s="220"/>
      <c r="O964" s="220"/>
      <c r="P964" s="220"/>
      <c r="Q964" s="220"/>
      <c r="R964" s="221"/>
      <c r="S964" s="221"/>
      <c r="T964" s="221"/>
      <c r="U964" s="221"/>
      <c r="V964" s="221"/>
      <c r="W964" s="221"/>
      <c r="X964" s="221"/>
      <c r="Y964" s="221"/>
      <c r="Z964" s="210"/>
      <c r="AA964" s="210"/>
      <c r="AB964" s="210"/>
      <c r="AC964" s="210"/>
      <c r="AD964" s="210"/>
      <c r="AE964" s="210"/>
      <c r="AF964" s="210"/>
      <c r="AG964" s="210" t="s">
        <v>220</v>
      </c>
      <c r="AH964" s="210">
        <v>0</v>
      </c>
      <c r="AI964" s="210"/>
      <c r="AJ964" s="210"/>
      <c r="AK964" s="210"/>
      <c r="AL964" s="210"/>
      <c r="AM964" s="210"/>
      <c r="AN964" s="210"/>
      <c r="AO964" s="210"/>
      <c r="AP964" s="210"/>
      <c r="AQ964" s="210"/>
      <c r="AR964" s="210"/>
      <c r="AS964" s="210"/>
      <c r="AT964" s="210"/>
      <c r="AU964" s="210"/>
      <c r="AV964" s="210"/>
      <c r="AW964" s="210"/>
      <c r="AX964" s="210"/>
      <c r="AY964" s="210"/>
      <c r="AZ964" s="210"/>
      <c r="BA964" s="210"/>
      <c r="BB964" s="210"/>
      <c r="BC964" s="210"/>
      <c r="BD964" s="210"/>
      <c r="BE964" s="210"/>
      <c r="BF964" s="210"/>
      <c r="BG964" s="210"/>
      <c r="BH964" s="210"/>
    </row>
    <row r="965" spans="1:60" outlineLevel="3" x14ac:dyDescent="0.25">
      <c r="A965" s="217"/>
      <c r="B965" s="218"/>
      <c r="C965" s="262" t="s">
        <v>1003</v>
      </c>
      <c r="D965" s="246"/>
      <c r="E965" s="247">
        <v>10.260300000000001</v>
      </c>
      <c r="F965" s="221"/>
      <c r="G965" s="221"/>
      <c r="H965" s="221"/>
      <c r="I965" s="221"/>
      <c r="J965" s="221"/>
      <c r="K965" s="221"/>
      <c r="L965" s="221"/>
      <c r="M965" s="221"/>
      <c r="N965" s="220"/>
      <c r="O965" s="220"/>
      <c r="P965" s="220"/>
      <c r="Q965" s="220"/>
      <c r="R965" s="221"/>
      <c r="S965" s="221"/>
      <c r="T965" s="221"/>
      <c r="U965" s="221"/>
      <c r="V965" s="221"/>
      <c r="W965" s="221"/>
      <c r="X965" s="221"/>
      <c r="Y965" s="221"/>
      <c r="Z965" s="210"/>
      <c r="AA965" s="210"/>
      <c r="AB965" s="210"/>
      <c r="AC965" s="210"/>
      <c r="AD965" s="210"/>
      <c r="AE965" s="210"/>
      <c r="AF965" s="210"/>
      <c r="AG965" s="210" t="s">
        <v>220</v>
      </c>
      <c r="AH965" s="210">
        <v>5</v>
      </c>
      <c r="AI965" s="210"/>
      <c r="AJ965" s="210"/>
      <c r="AK965" s="210"/>
      <c r="AL965" s="210"/>
      <c r="AM965" s="210"/>
      <c r="AN965" s="210"/>
      <c r="AO965" s="210"/>
      <c r="AP965" s="210"/>
      <c r="AQ965" s="210"/>
      <c r="AR965" s="210"/>
      <c r="AS965" s="210"/>
      <c r="AT965" s="210"/>
      <c r="AU965" s="210"/>
      <c r="AV965" s="210"/>
      <c r="AW965" s="210"/>
      <c r="AX965" s="210"/>
      <c r="AY965" s="210"/>
      <c r="AZ965" s="210"/>
      <c r="BA965" s="210"/>
      <c r="BB965" s="210"/>
      <c r="BC965" s="210"/>
      <c r="BD965" s="210"/>
      <c r="BE965" s="210"/>
      <c r="BF965" s="210"/>
      <c r="BG965" s="210"/>
      <c r="BH965" s="210"/>
    </row>
    <row r="966" spans="1:60" outlineLevel="1" x14ac:dyDescent="0.25">
      <c r="A966" s="217">
        <v>151</v>
      </c>
      <c r="B966" s="218" t="s">
        <v>1004</v>
      </c>
      <c r="C966" s="265" t="s">
        <v>1005</v>
      </c>
      <c r="D966" s="219" t="s">
        <v>0</v>
      </c>
      <c r="E966" s="252"/>
      <c r="F966" s="222"/>
      <c r="G966" s="221">
        <f>ROUND(E966*F966,2)</f>
        <v>0</v>
      </c>
      <c r="H966" s="222"/>
      <c r="I966" s="221">
        <f>ROUND(E966*H966,2)</f>
        <v>0</v>
      </c>
      <c r="J966" s="222"/>
      <c r="K966" s="221">
        <f>ROUND(E966*J966,2)</f>
        <v>0</v>
      </c>
      <c r="L966" s="221">
        <v>21</v>
      </c>
      <c r="M966" s="221">
        <f>G966*(1+L966/100)</f>
        <v>0</v>
      </c>
      <c r="N966" s="220">
        <v>0</v>
      </c>
      <c r="O966" s="220">
        <f>ROUND(E966*N966,2)</f>
        <v>0</v>
      </c>
      <c r="P966" s="220">
        <v>0</v>
      </c>
      <c r="Q966" s="220">
        <f>ROUND(E966*P966,2)</f>
        <v>0</v>
      </c>
      <c r="R966" s="221" t="s">
        <v>934</v>
      </c>
      <c r="S966" s="221" t="s">
        <v>173</v>
      </c>
      <c r="T966" s="221" t="s">
        <v>173</v>
      </c>
      <c r="U966" s="221">
        <v>0</v>
      </c>
      <c r="V966" s="221">
        <f>ROUND(E966*U966,2)</f>
        <v>0</v>
      </c>
      <c r="W966" s="221"/>
      <c r="X966" s="221" t="s">
        <v>717</v>
      </c>
      <c r="Y966" s="221" t="s">
        <v>176</v>
      </c>
      <c r="Z966" s="210"/>
      <c r="AA966" s="210"/>
      <c r="AB966" s="210"/>
      <c r="AC966" s="210"/>
      <c r="AD966" s="210"/>
      <c r="AE966" s="210"/>
      <c r="AF966" s="210"/>
      <c r="AG966" s="210" t="s">
        <v>718</v>
      </c>
      <c r="AH966" s="210"/>
      <c r="AI966" s="210"/>
      <c r="AJ966" s="210"/>
      <c r="AK966" s="210"/>
      <c r="AL966" s="210"/>
      <c r="AM966" s="210"/>
      <c r="AN966" s="210"/>
      <c r="AO966" s="210"/>
      <c r="AP966" s="210"/>
      <c r="AQ966" s="210"/>
      <c r="AR966" s="210"/>
      <c r="AS966" s="210"/>
      <c r="AT966" s="210"/>
      <c r="AU966" s="210"/>
      <c r="AV966" s="210"/>
      <c r="AW966" s="210"/>
      <c r="AX966" s="210"/>
      <c r="AY966" s="210"/>
      <c r="AZ966" s="210"/>
      <c r="BA966" s="210"/>
      <c r="BB966" s="210"/>
      <c r="BC966" s="210"/>
      <c r="BD966" s="210"/>
      <c r="BE966" s="210"/>
      <c r="BF966" s="210"/>
      <c r="BG966" s="210"/>
      <c r="BH966" s="210"/>
    </row>
    <row r="967" spans="1:60" x14ac:dyDescent="0.25">
      <c r="A967" s="224" t="s">
        <v>168</v>
      </c>
      <c r="B967" s="225" t="s">
        <v>126</v>
      </c>
      <c r="C967" s="240" t="s">
        <v>127</v>
      </c>
      <c r="D967" s="226"/>
      <c r="E967" s="227"/>
      <c r="F967" s="228"/>
      <c r="G967" s="228">
        <f>SUMIF(AG968:AG982,"&lt;&gt;NOR",G968:G982)</f>
        <v>0</v>
      </c>
      <c r="H967" s="228"/>
      <c r="I967" s="228">
        <f>SUM(I968:I982)</f>
        <v>0</v>
      </c>
      <c r="J967" s="228"/>
      <c r="K967" s="228">
        <f>SUM(K968:K982)</f>
        <v>0</v>
      </c>
      <c r="L967" s="228"/>
      <c r="M967" s="228">
        <f>SUM(M968:M982)</f>
        <v>0</v>
      </c>
      <c r="N967" s="227"/>
      <c r="O967" s="227">
        <f>SUM(O968:O982)</f>
        <v>0</v>
      </c>
      <c r="P967" s="227"/>
      <c r="Q967" s="227">
        <f>SUM(Q968:Q982)</f>
        <v>0</v>
      </c>
      <c r="R967" s="228"/>
      <c r="S967" s="228"/>
      <c r="T967" s="229"/>
      <c r="U967" s="223"/>
      <c r="V967" s="223">
        <f>SUM(V968:V982)</f>
        <v>4.59</v>
      </c>
      <c r="W967" s="223"/>
      <c r="X967" s="223"/>
      <c r="Y967" s="223"/>
      <c r="AG967" t="s">
        <v>169</v>
      </c>
    </row>
    <row r="968" spans="1:60" outlineLevel="1" x14ac:dyDescent="0.25">
      <c r="A968" s="231">
        <v>152</v>
      </c>
      <c r="B968" s="232" t="s">
        <v>1006</v>
      </c>
      <c r="C968" s="241" t="s">
        <v>1007</v>
      </c>
      <c r="D968" s="233" t="s">
        <v>252</v>
      </c>
      <c r="E968" s="234">
        <v>3.5510000000000002</v>
      </c>
      <c r="F968" s="235"/>
      <c r="G968" s="236">
        <f>ROUND(E968*F968,2)</f>
        <v>0</v>
      </c>
      <c r="H968" s="235"/>
      <c r="I968" s="236">
        <f>ROUND(E968*H968,2)</f>
        <v>0</v>
      </c>
      <c r="J968" s="235"/>
      <c r="K968" s="236">
        <f>ROUND(E968*J968,2)</f>
        <v>0</v>
      </c>
      <c r="L968" s="236">
        <v>21</v>
      </c>
      <c r="M968" s="236">
        <f>G968*(1+L968/100)</f>
        <v>0</v>
      </c>
      <c r="N968" s="234">
        <v>3.1E-4</v>
      </c>
      <c r="O968" s="234">
        <f>ROUND(E968*N968,2)</f>
        <v>0</v>
      </c>
      <c r="P968" s="234">
        <v>0</v>
      </c>
      <c r="Q968" s="234">
        <f>ROUND(E968*P968,2)</f>
        <v>0</v>
      </c>
      <c r="R968" s="236" t="s">
        <v>1008</v>
      </c>
      <c r="S968" s="236" t="s">
        <v>173</v>
      </c>
      <c r="T968" s="237" t="s">
        <v>173</v>
      </c>
      <c r="U968" s="221">
        <v>0.41</v>
      </c>
      <c r="V968" s="221">
        <f>ROUND(E968*U968,2)</f>
        <v>1.46</v>
      </c>
      <c r="W968" s="221"/>
      <c r="X968" s="221" t="s">
        <v>215</v>
      </c>
      <c r="Y968" s="221" t="s">
        <v>176</v>
      </c>
      <c r="Z968" s="210"/>
      <c r="AA968" s="210"/>
      <c r="AB968" s="210"/>
      <c r="AC968" s="210"/>
      <c r="AD968" s="210"/>
      <c r="AE968" s="210"/>
      <c r="AF968" s="210"/>
      <c r="AG968" s="210" t="s">
        <v>216</v>
      </c>
      <c r="AH968" s="210"/>
      <c r="AI968" s="210"/>
      <c r="AJ968" s="210"/>
      <c r="AK968" s="210"/>
      <c r="AL968" s="210"/>
      <c r="AM968" s="210"/>
      <c r="AN968" s="210"/>
      <c r="AO968" s="210"/>
      <c r="AP968" s="210"/>
      <c r="AQ968" s="210"/>
      <c r="AR968" s="210"/>
      <c r="AS968" s="210"/>
      <c r="AT968" s="210"/>
      <c r="AU968" s="210"/>
      <c r="AV968" s="210"/>
      <c r="AW968" s="210"/>
      <c r="AX968" s="210"/>
      <c r="AY968" s="210"/>
      <c r="AZ968" s="210"/>
      <c r="BA968" s="210"/>
      <c r="BB968" s="210"/>
      <c r="BC968" s="210"/>
      <c r="BD968" s="210"/>
      <c r="BE968" s="210"/>
      <c r="BF968" s="210"/>
      <c r="BG968" s="210"/>
      <c r="BH968" s="210"/>
    </row>
    <row r="969" spans="1:60" outlineLevel="2" x14ac:dyDescent="0.25">
      <c r="A969" s="217"/>
      <c r="B969" s="218"/>
      <c r="C969" s="262" t="s">
        <v>888</v>
      </c>
      <c r="D969" s="246"/>
      <c r="E969" s="247">
        <v>0.79200000000000004</v>
      </c>
      <c r="F969" s="221"/>
      <c r="G969" s="221"/>
      <c r="H969" s="221"/>
      <c r="I969" s="221"/>
      <c r="J969" s="221"/>
      <c r="K969" s="221"/>
      <c r="L969" s="221"/>
      <c r="M969" s="221"/>
      <c r="N969" s="220"/>
      <c r="O969" s="220"/>
      <c r="P969" s="220"/>
      <c r="Q969" s="220"/>
      <c r="R969" s="221"/>
      <c r="S969" s="221"/>
      <c r="T969" s="221"/>
      <c r="U969" s="221"/>
      <c r="V969" s="221"/>
      <c r="W969" s="221"/>
      <c r="X969" s="221"/>
      <c r="Y969" s="221"/>
      <c r="Z969" s="210"/>
      <c r="AA969" s="210"/>
      <c r="AB969" s="210"/>
      <c r="AC969" s="210"/>
      <c r="AD969" s="210"/>
      <c r="AE969" s="210"/>
      <c r="AF969" s="210"/>
      <c r="AG969" s="210" t="s">
        <v>220</v>
      </c>
      <c r="AH969" s="210">
        <v>0</v>
      </c>
      <c r="AI969" s="210"/>
      <c r="AJ969" s="210"/>
      <c r="AK969" s="210"/>
      <c r="AL969" s="210"/>
      <c r="AM969" s="210"/>
      <c r="AN969" s="210"/>
      <c r="AO969" s="210"/>
      <c r="AP969" s="210"/>
      <c r="AQ969" s="210"/>
      <c r="AR969" s="210"/>
      <c r="AS969" s="210"/>
      <c r="AT969" s="210"/>
      <c r="AU969" s="210"/>
      <c r="AV969" s="210"/>
      <c r="AW969" s="210"/>
      <c r="AX969" s="210"/>
      <c r="AY969" s="210"/>
      <c r="AZ969" s="210"/>
      <c r="BA969" s="210"/>
      <c r="BB969" s="210"/>
      <c r="BC969" s="210"/>
      <c r="BD969" s="210"/>
      <c r="BE969" s="210"/>
      <c r="BF969" s="210"/>
      <c r="BG969" s="210"/>
      <c r="BH969" s="210"/>
    </row>
    <row r="970" spans="1:60" outlineLevel="3" x14ac:dyDescent="0.25">
      <c r="A970" s="217"/>
      <c r="B970" s="218"/>
      <c r="C970" s="262" t="s">
        <v>889</v>
      </c>
      <c r="D970" s="246"/>
      <c r="E970" s="247">
        <v>1.8</v>
      </c>
      <c r="F970" s="221"/>
      <c r="G970" s="221"/>
      <c r="H970" s="221"/>
      <c r="I970" s="221"/>
      <c r="J970" s="221"/>
      <c r="K970" s="221"/>
      <c r="L970" s="221"/>
      <c r="M970" s="221"/>
      <c r="N970" s="220"/>
      <c r="O970" s="220"/>
      <c r="P970" s="220"/>
      <c r="Q970" s="220"/>
      <c r="R970" s="221"/>
      <c r="S970" s="221"/>
      <c r="T970" s="221"/>
      <c r="U970" s="221"/>
      <c r="V970" s="221"/>
      <c r="W970" s="221"/>
      <c r="X970" s="221"/>
      <c r="Y970" s="221"/>
      <c r="Z970" s="210"/>
      <c r="AA970" s="210"/>
      <c r="AB970" s="210"/>
      <c r="AC970" s="210"/>
      <c r="AD970" s="210"/>
      <c r="AE970" s="210"/>
      <c r="AF970" s="210"/>
      <c r="AG970" s="210" t="s">
        <v>220</v>
      </c>
      <c r="AH970" s="210">
        <v>0</v>
      </c>
      <c r="AI970" s="210"/>
      <c r="AJ970" s="210"/>
      <c r="AK970" s="210"/>
      <c r="AL970" s="210"/>
      <c r="AM970" s="210"/>
      <c r="AN970" s="210"/>
      <c r="AO970" s="210"/>
      <c r="AP970" s="210"/>
      <c r="AQ970" s="210"/>
      <c r="AR970" s="210"/>
      <c r="AS970" s="210"/>
      <c r="AT970" s="210"/>
      <c r="AU970" s="210"/>
      <c r="AV970" s="210"/>
      <c r="AW970" s="210"/>
      <c r="AX970" s="210"/>
      <c r="AY970" s="210"/>
      <c r="AZ970" s="210"/>
      <c r="BA970" s="210"/>
      <c r="BB970" s="210"/>
      <c r="BC970" s="210"/>
      <c r="BD970" s="210"/>
      <c r="BE970" s="210"/>
      <c r="BF970" s="210"/>
      <c r="BG970" s="210"/>
      <c r="BH970" s="210"/>
    </row>
    <row r="971" spans="1:60" outlineLevel="3" x14ac:dyDescent="0.25">
      <c r="A971" s="217"/>
      <c r="B971" s="218"/>
      <c r="C971" s="262" t="s">
        <v>890</v>
      </c>
      <c r="D971" s="246"/>
      <c r="E971" s="247">
        <v>0.95899999999999996</v>
      </c>
      <c r="F971" s="221"/>
      <c r="G971" s="221"/>
      <c r="H971" s="221"/>
      <c r="I971" s="221"/>
      <c r="J971" s="221"/>
      <c r="K971" s="221"/>
      <c r="L971" s="221"/>
      <c r="M971" s="221"/>
      <c r="N971" s="220"/>
      <c r="O971" s="220"/>
      <c r="P971" s="220"/>
      <c r="Q971" s="220"/>
      <c r="R971" s="221"/>
      <c r="S971" s="221"/>
      <c r="T971" s="221"/>
      <c r="U971" s="221"/>
      <c r="V971" s="221"/>
      <c r="W971" s="221"/>
      <c r="X971" s="221"/>
      <c r="Y971" s="221"/>
      <c r="Z971" s="210"/>
      <c r="AA971" s="210"/>
      <c r="AB971" s="210"/>
      <c r="AC971" s="210"/>
      <c r="AD971" s="210"/>
      <c r="AE971" s="210"/>
      <c r="AF971" s="210"/>
      <c r="AG971" s="210" t="s">
        <v>220</v>
      </c>
      <c r="AH971" s="210">
        <v>0</v>
      </c>
      <c r="AI971" s="210"/>
      <c r="AJ971" s="210"/>
      <c r="AK971" s="210"/>
      <c r="AL971" s="210"/>
      <c r="AM971" s="210"/>
      <c r="AN971" s="210"/>
      <c r="AO971" s="210"/>
      <c r="AP971" s="210"/>
      <c r="AQ971" s="210"/>
      <c r="AR971" s="210"/>
      <c r="AS971" s="210"/>
      <c r="AT971" s="210"/>
      <c r="AU971" s="210"/>
      <c r="AV971" s="210"/>
      <c r="AW971" s="210"/>
      <c r="AX971" s="210"/>
      <c r="AY971" s="210"/>
      <c r="AZ971" s="210"/>
      <c r="BA971" s="210"/>
      <c r="BB971" s="210"/>
      <c r="BC971" s="210"/>
      <c r="BD971" s="210"/>
      <c r="BE971" s="210"/>
      <c r="BF971" s="210"/>
      <c r="BG971" s="210"/>
      <c r="BH971" s="210"/>
    </row>
    <row r="972" spans="1:60" ht="20.399999999999999" outlineLevel="1" x14ac:dyDescent="0.25">
      <c r="A972" s="231">
        <v>153</v>
      </c>
      <c r="B972" s="232" t="s">
        <v>1009</v>
      </c>
      <c r="C972" s="241" t="s">
        <v>1010</v>
      </c>
      <c r="D972" s="233" t="s">
        <v>252</v>
      </c>
      <c r="E972" s="234">
        <v>3.5510000000000002</v>
      </c>
      <c r="F972" s="235"/>
      <c r="G972" s="236">
        <f>ROUND(E972*F972,2)</f>
        <v>0</v>
      </c>
      <c r="H972" s="235"/>
      <c r="I972" s="236">
        <f>ROUND(E972*H972,2)</f>
        <v>0</v>
      </c>
      <c r="J972" s="235"/>
      <c r="K972" s="236">
        <f>ROUND(E972*J972,2)</f>
        <v>0</v>
      </c>
      <c r="L972" s="236">
        <v>21</v>
      </c>
      <c r="M972" s="236">
        <f>G972*(1+L972/100)</f>
        <v>0</v>
      </c>
      <c r="N972" s="234">
        <v>4.2000000000000002E-4</v>
      </c>
      <c r="O972" s="234">
        <f>ROUND(E972*N972,2)</f>
        <v>0</v>
      </c>
      <c r="P972" s="234">
        <v>0</v>
      </c>
      <c r="Q972" s="234">
        <f>ROUND(E972*P972,2)</f>
        <v>0</v>
      </c>
      <c r="R972" s="236" t="s">
        <v>1008</v>
      </c>
      <c r="S972" s="236" t="s">
        <v>173</v>
      </c>
      <c r="T972" s="237" t="s">
        <v>173</v>
      </c>
      <c r="U972" s="221">
        <v>0.217</v>
      </c>
      <c r="V972" s="221">
        <f>ROUND(E972*U972,2)</f>
        <v>0.77</v>
      </c>
      <c r="W972" s="221"/>
      <c r="X972" s="221" t="s">
        <v>215</v>
      </c>
      <c r="Y972" s="221" t="s">
        <v>176</v>
      </c>
      <c r="Z972" s="210"/>
      <c r="AA972" s="210"/>
      <c r="AB972" s="210"/>
      <c r="AC972" s="210"/>
      <c r="AD972" s="210"/>
      <c r="AE972" s="210"/>
      <c r="AF972" s="210"/>
      <c r="AG972" s="210" t="s">
        <v>216</v>
      </c>
      <c r="AH972" s="210"/>
      <c r="AI972" s="210"/>
      <c r="AJ972" s="210"/>
      <c r="AK972" s="210"/>
      <c r="AL972" s="210"/>
      <c r="AM972" s="210"/>
      <c r="AN972" s="210"/>
      <c r="AO972" s="210"/>
      <c r="AP972" s="210"/>
      <c r="AQ972" s="210"/>
      <c r="AR972" s="210"/>
      <c r="AS972" s="210"/>
      <c r="AT972" s="210"/>
      <c r="AU972" s="210"/>
      <c r="AV972" s="210"/>
      <c r="AW972" s="210"/>
      <c r="AX972" s="210"/>
      <c r="AY972" s="210"/>
      <c r="AZ972" s="210"/>
      <c r="BA972" s="210"/>
      <c r="BB972" s="210"/>
      <c r="BC972" s="210"/>
      <c r="BD972" s="210"/>
      <c r="BE972" s="210"/>
      <c r="BF972" s="210"/>
      <c r="BG972" s="210"/>
      <c r="BH972" s="210"/>
    </row>
    <row r="973" spans="1:60" outlineLevel="2" x14ac:dyDescent="0.25">
      <c r="A973" s="217"/>
      <c r="B973" s="218"/>
      <c r="C973" s="262" t="s">
        <v>1011</v>
      </c>
      <c r="D973" s="246"/>
      <c r="E973" s="247">
        <v>3.5510000000000002</v>
      </c>
      <c r="F973" s="221"/>
      <c r="G973" s="221"/>
      <c r="H973" s="221"/>
      <c r="I973" s="221"/>
      <c r="J973" s="221"/>
      <c r="K973" s="221"/>
      <c r="L973" s="221"/>
      <c r="M973" s="221"/>
      <c r="N973" s="220"/>
      <c r="O973" s="220"/>
      <c r="P973" s="220"/>
      <c r="Q973" s="220"/>
      <c r="R973" s="221"/>
      <c r="S973" s="221"/>
      <c r="T973" s="221"/>
      <c r="U973" s="221"/>
      <c r="V973" s="221"/>
      <c r="W973" s="221"/>
      <c r="X973" s="221"/>
      <c r="Y973" s="221"/>
      <c r="Z973" s="210"/>
      <c r="AA973" s="210"/>
      <c r="AB973" s="210"/>
      <c r="AC973" s="210"/>
      <c r="AD973" s="210"/>
      <c r="AE973" s="210"/>
      <c r="AF973" s="210"/>
      <c r="AG973" s="210" t="s">
        <v>220</v>
      </c>
      <c r="AH973" s="210">
        <v>5</v>
      </c>
      <c r="AI973" s="210"/>
      <c r="AJ973" s="210"/>
      <c r="AK973" s="210"/>
      <c r="AL973" s="210"/>
      <c r="AM973" s="210"/>
      <c r="AN973" s="210"/>
      <c r="AO973" s="210"/>
      <c r="AP973" s="210"/>
      <c r="AQ973" s="210"/>
      <c r="AR973" s="210"/>
      <c r="AS973" s="210"/>
      <c r="AT973" s="210"/>
      <c r="AU973" s="210"/>
      <c r="AV973" s="210"/>
      <c r="AW973" s="210"/>
      <c r="AX973" s="210"/>
      <c r="AY973" s="210"/>
      <c r="AZ973" s="210"/>
      <c r="BA973" s="210"/>
      <c r="BB973" s="210"/>
      <c r="BC973" s="210"/>
      <c r="BD973" s="210"/>
      <c r="BE973" s="210"/>
      <c r="BF973" s="210"/>
      <c r="BG973" s="210"/>
      <c r="BH973" s="210"/>
    </row>
    <row r="974" spans="1:60" outlineLevel="1" x14ac:dyDescent="0.25">
      <c r="A974" s="231">
        <v>154</v>
      </c>
      <c r="B974" s="232" t="s">
        <v>1012</v>
      </c>
      <c r="C974" s="241" t="s">
        <v>1013</v>
      </c>
      <c r="D974" s="233" t="s">
        <v>266</v>
      </c>
      <c r="E974" s="234">
        <v>15.72</v>
      </c>
      <c r="F974" s="235"/>
      <c r="G974" s="236">
        <f>ROUND(E974*F974,2)</f>
        <v>0</v>
      </c>
      <c r="H974" s="235"/>
      <c r="I974" s="236">
        <f>ROUND(E974*H974,2)</f>
        <v>0</v>
      </c>
      <c r="J974" s="235"/>
      <c r="K974" s="236">
        <f>ROUND(E974*J974,2)</f>
        <v>0</v>
      </c>
      <c r="L974" s="236">
        <v>21</v>
      </c>
      <c r="M974" s="236">
        <f>G974*(1+L974/100)</f>
        <v>0</v>
      </c>
      <c r="N974" s="234">
        <v>0</v>
      </c>
      <c r="O974" s="234">
        <f>ROUND(E974*N974,2)</f>
        <v>0</v>
      </c>
      <c r="P974" s="234">
        <v>0</v>
      </c>
      <c r="Q974" s="234">
        <f>ROUND(E974*P974,2)</f>
        <v>0</v>
      </c>
      <c r="R974" s="236" t="s">
        <v>1008</v>
      </c>
      <c r="S974" s="236" t="s">
        <v>173</v>
      </c>
      <c r="T974" s="237" t="s">
        <v>173</v>
      </c>
      <c r="U974" s="221">
        <v>0.01</v>
      </c>
      <c r="V974" s="221">
        <f>ROUND(E974*U974,2)</f>
        <v>0.16</v>
      </c>
      <c r="W974" s="221"/>
      <c r="X974" s="221" t="s">
        <v>215</v>
      </c>
      <c r="Y974" s="221" t="s">
        <v>176</v>
      </c>
      <c r="Z974" s="210"/>
      <c r="AA974" s="210"/>
      <c r="AB974" s="210"/>
      <c r="AC974" s="210"/>
      <c r="AD974" s="210"/>
      <c r="AE974" s="210"/>
      <c r="AF974" s="210"/>
      <c r="AG974" s="210" t="s">
        <v>216</v>
      </c>
      <c r="AH974" s="210"/>
      <c r="AI974" s="210"/>
      <c r="AJ974" s="210"/>
      <c r="AK974" s="210"/>
      <c r="AL974" s="210"/>
      <c r="AM974" s="210"/>
      <c r="AN974" s="210"/>
      <c r="AO974" s="210"/>
      <c r="AP974" s="210"/>
      <c r="AQ974" s="210"/>
      <c r="AR974" s="210"/>
      <c r="AS974" s="210"/>
      <c r="AT974" s="210"/>
      <c r="AU974" s="210"/>
      <c r="AV974" s="210"/>
      <c r="AW974" s="210"/>
      <c r="AX974" s="210"/>
      <c r="AY974" s="210"/>
      <c r="AZ974" s="210"/>
      <c r="BA974" s="210"/>
      <c r="BB974" s="210"/>
      <c r="BC974" s="210"/>
      <c r="BD974" s="210"/>
      <c r="BE974" s="210"/>
      <c r="BF974" s="210"/>
      <c r="BG974" s="210"/>
      <c r="BH974" s="210"/>
    </row>
    <row r="975" spans="1:60" outlineLevel="2" x14ac:dyDescent="0.25">
      <c r="A975" s="217"/>
      <c r="B975" s="218"/>
      <c r="C975" s="262" t="s">
        <v>1014</v>
      </c>
      <c r="D975" s="246"/>
      <c r="E975" s="247"/>
      <c r="F975" s="221"/>
      <c r="G975" s="221"/>
      <c r="H975" s="221"/>
      <c r="I975" s="221"/>
      <c r="J975" s="221"/>
      <c r="K975" s="221"/>
      <c r="L975" s="221"/>
      <c r="M975" s="221"/>
      <c r="N975" s="220"/>
      <c r="O975" s="220"/>
      <c r="P975" s="220"/>
      <c r="Q975" s="220"/>
      <c r="R975" s="221"/>
      <c r="S975" s="221"/>
      <c r="T975" s="221"/>
      <c r="U975" s="221"/>
      <c r="V975" s="221"/>
      <c r="W975" s="221"/>
      <c r="X975" s="221"/>
      <c r="Y975" s="221"/>
      <c r="Z975" s="210"/>
      <c r="AA975" s="210"/>
      <c r="AB975" s="210"/>
      <c r="AC975" s="210"/>
      <c r="AD975" s="210"/>
      <c r="AE975" s="210"/>
      <c r="AF975" s="210"/>
      <c r="AG975" s="210" t="s">
        <v>220</v>
      </c>
      <c r="AH975" s="210">
        <v>0</v>
      </c>
      <c r="AI975" s="210"/>
      <c r="AJ975" s="210"/>
      <c r="AK975" s="210"/>
      <c r="AL975" s="210"/>
      <c r="AM975" s="210"/>
      <c r="AN975" s="210"/>
      <c r="AO975" s="210"/>
      <c r="AP975" s="210"/>
      <c r="AQ975" s="210"/>
      <c r="AR975" s="210"/>
      <c r="AS975" s="210"/>
      <c r="AT975" s="210"/>
      <c r="AU975" s="210"/>
      <c r="AV975" s="210"/>
      <c r="AW975" s="210"/>
      <c r="AX975" s="210"/>
      <c r="AY975" s="210"/>
      <c r="AZ975" s="210"/>
      <c r="BA975" s="210"/>
      <c r="BB975" s="210"/>
      <c r="BC975" s="210"/>
      <c r="BD975" s="210"/>
      <c r="BE975" s="210"/>
      <c r="BF975" s="210"/>
      <c r="BG975" s="210"/>
      <c r="BH975" s="210"/>
    </row>
    <row r="976" spans="1:60" outlineLevel="3" x14ac:dyDescent="0.25">
      <c r="A976" s="217"/>
      <c r="B976" s="218"/>
      <c r="C976" s="262" t="s">
        <v>1015</v>
      </c>
      <c r="D976" s="246"/>
      <c r="E976" s="247">
        <v>5.64</v>
      </c>
      <c r="F976" s="221"/>
      <c r="G976" s="221"/>
      <c r="H976" s="221"/>
      <c r="I976" s="221"/>
      <c r="J976" s="221"/>
      <c r="K976" s="221"/>
      <c r="L976" s="221"/>
      <c r="M976" s="221"/>
      <c r="N976" s="220"/>
      <c r="O976" s="220"/>
      <c r="P976" s="220"/>
      <c r="Q976" s="220"/>
      <c r="R976" s="221"/>
      <c r="S976" s="221"/>
      <c r="T976" s="221"/>
      <c r="U976" s="221"/>
      <c r="V976" s="221"/>
      <c r="W976" s="221"/>
      <c r="X976" s="221"/>
      <c r="Y976" s="221"/>
      <c r="Z976" s="210"/>
      <c r="AA976" s="210"/>
      <c r="AB976" s="210"/>
      <c r="AC976" s="210"/>
      <c r="AD976" s="210"/>
      <c r="AE976" s="210"/>
      <c r="AF976" s="210"/>
      <c r="AG976" s="210" t="s">
        <v>220</v>
      </c>
      <c r="AH976" s="210">
        <v>0</v>
      </c>
      <c r="AI976" s="210"/>
      <c r="AJ976" s="210"/>
      <c r="AK976" s="210"/>
      <c r="AL976" s="210"/>
      <c r="AM976" s="210"/>
      <c r="AN976" s="210"/>
      <c r="AO976" s="210"/>
      <c r="AP976" s="210"/>
      <c r="AQ976" s="210"/>
      <c r="AR976" s="210"/>
      <c r="AS976" s="210"/>
      <c r="AT976" s="210"/>
      <c r="AU976" s="210"/>
      <c r="AV976" s="210"/>
      <c r="AW976" s="210"/>
      <c r="AX976" s="210"/>
      <c r="AY976" s="210"/>
      <c r="AZ976" s="210"/>
      <c r="BA976" s="210"/>
      <c r="BB976" s="210"/>
      <c r="BC976" s="210"/>
      <c r="BD976" s="210"/>
      <c r="BE976" s="210"/>
      <c r="BF976" s="210"/>
      <c r="BG976" s="210"/>
      <c r="BH976" s="210"/>
    </row>
    <row r="977" spans="1:60" outlineLevel="3" x14ac:dyDescent="0.25">
      <c r="A977" s="217"/>
      <c r="B977" s="218"/>
      <c r="C977" s="262" t="s">
        <v>1016</v>
      </c>
      <c r="D977" s="246"/>
      <c r="E977" s="247"/>
      <c r="F977" s="221"/>
      <c r="G977" s="221"/>
      <c r="H977" s="221"/>
      <c r="I977" s="221"/>
      <c r="J977" s="221"/>
      <c r="K977" s="221"/>
      <c r="L977" s="221"/>
      <c r="M977" s="221"/>
      <c r="N977" s="220"/>
      <c r="O977" s="220"/>
      <c r="P977" s="220"/>
      <c r="Q977" s="220"/>
      <c r="R977" s="221"/>
      <c r="S977" s="221"/>
      <c r="T977" s="221"/>
      <c r="U977" s="221"/>
      <c r="V977" s="221"/>
      <c r="W977" s="221"/>
      <c r="X977" s="221"/>
      <c r="Y977" s="221"/>
      <c r="Z977" s="210"/>
      <c r="AA977" s="210"/>
      <c r="AB977" s="210"/>
      <c r="AC977" s="210"/>
      <c r="AD977" s="210"/>
      <c r="AE977" s="210"/>
      <c r="AF977" s="210"/>
      <c r="AG977" s="210" t="s">
        <v>220</v>
      </c>
      <c r="AH977" s="210">
        <v>0</v>
      </c>
      <c r="AI977" s="210"/>
      <c r="AJ977" s="210"/>
      <c r="AK977" s="210"/>
      <c r="AL977" s="210"/>
      <c r="AM977" s="210"/>
      <c r="AN977" s="210"/>
      <c r="AO977" s="210"/>
      <c r="AP977" s="210"/>
      <c r="AQ977" s="210"/>
      <c r="AR977" s="210"/>
      <c r="AS977" s="210"/>
      <c r="AT977" s="210"/>
      <c r="AU977" s="210"/>
      <c r="AV977" s="210"/>
      <c r="AW977" s="210"/>
      <c r="AX977" s="210"/>
      <c r="AY977" s="210"/>
      <c r="AZ977" s="210"/>
      <c r="BA977" s="210"/>
      <c r="BB977" s="210"/>
      <c r="BC977" s="210"/>
      <c r="BD977" s="210"/>
      <c r="BE977" s="210"/>
      <c r="BF977" s="210"/>
      <c r="BG977" s="210"/>
      <c r="BH977" s="210"/>
    </row>
    <row r="978" spans="1:60" outlineLevel="3" x14ac:dyDescent="0.25">
      <c r="A978" s="217"/>
      <c r="B978" s="218"/>
      <c r="C978" s="262" t="s">
        <v>1017</v>
      </c>
      <c r="D978" s="246"/>
      <c r="E978" s="247">
        <v>2.64</v>
      </c>
      <c r="F978" s="221"/>
      <c r="G978" s="221"/>
      <c r="H978" s="221"/>
      <c r="I978" s="221"/>
      <c r="J978" s="221"/>
      <c r="K978" s="221"/>
      <c r="L978" s="221"/>
      <c r="M978" s="221"/>
      <c r="N978" s="220"/>
      <c r="O978" s="220"/>
      <c r="P978" s="220"/>
      <c r="Q978" s="220"/>
      <c r="R978" s="221"/>
      <c r="S978" s="221"/>
      <c r="T978" s="221"/>
      <c r="U978" s="221"/>
      <c r="V978" s="221"/>
      <c r="W978" s="221"/>
      <c r="X978" s="221"/>
      <c r="Y978" s="221"/>
      <c r="Z978" s="210"/>
      <c r="AA978" s="210"/>
      <c r="AB978" s="210"/>
      <c r="AC978" s="210"/>
      <c r="AD978" s="210"/>
      <c r="AE978" s="210"/>
      <c r="AF978" s="210"/>
      <c r="AG978" s="210" t="s">
        <v>220</v>
      </c>
      <c r="AH978" s="210">
        <v>0</v>
      </c>
      <c r="AI978" s="210"/>
      <c r="AJ978" s="210"/>
      <c r="AK978" s="210"/>
      <c r="AL978" s="210"/>
      <c r="AM978" s="210"/>
      <c r="AN978" s="210"/>
      <c r="AO978" s="210"/>
      <c r="AP978" s="210"/>
      <c r="AQ978" s="210"/>
      <c r="AR978" s="210"/>
      <c r="AS978" s="210"/>
      <c r="AT978" s="210"/>
      <c r="AU978" s="210"/>
      <c r="AV978" s="210"/>
      <c r="AW978" s="210"/>
      <c r="AX978" s="210"/>
      <c r="AY978" s="210"/>
      <c r="AZ978" s="210"/>
      <c r="BA978" s="210"/>
      <c r="BB978" s="210"/>
      <c r="BC978" s="210"/>
      <c r="BD978" s="210"/>
      <c r="BE978" s="210"/>
      <c r="BF978" s="210"/>
      <c r="BG978" s="210"/>
      <c r="BH978" s="210"/>
    </row>
    <row r="979" spans="1:60" outlineLevel="3" x14ac:dyDescent="0.25">
      <c r="A979" s="217"/>
      <c r="B979" s="218"/>
      <c r="C979" s="262" t="s">
        <v>1018</v>
      </c>
      <c r="D979" s="246"/>
      <c r="E979" s="247">
        <v>7.44</v>
      </c>
      <c r="F979" s="221"/>
      <c r="G979" s="221"/>
      <c r="H979" s="221"/>
      <c r="I979" s="221"/>
      <c r="J979" s="221"/>
      <c r="K979" s="221"/>
      <c r="L979" s="221"/>
      <c r="M979" s="221"/>
      <c r="N979" s="220"/>
      <c r="O979" s="220"/>
      <c r="P979" s="220"/>
      <c r="Q979" s="220"/>
      <c r="R979" s="221"/>
      <c r="S979" s="221"/>
      <c r="T979" s="221"/>
      <c r="U979" s="221"/>
      <c r="V979" s="221"/>
      <c r="W979" s="221"/>
      <c r="X979" s="221"/>
      <c r="Y979" s="221"/>
      <c r="Z979" s="210"/>
      <c r="AA979" s="210"/>
      <c r="AB979" s="210"/>
      <c r="AC979" s="210"/>
      <c r="AD979" s="210"/>
      <c r="AE979" s="210"/>
      <c r="AF979" s="210"/>
      <c r="AG979" s="210" t="s">
        <v>220</v>
      </c>
      <c r="AH979" s="210">
        <v>0</v>
      </c>
      <c r="AI979" s="210"/>
      <c r="AJ979" s="210"/>
      <c r="AK979" s="210"/>
      <c r="AL979" s="210"/>
      <c r="AM979" s="210"/>
      <c r="AN979" s="210"/>
      <c r="AO979" s="210"/>
      <c r="AP979" s="210"/>
      <c r="AQ979" s="210"/>
      <c r="AR979" s="210"/>
      <c r="AS979" s="210"/>
      <c r="AT979" s="210"/>
      <c r="AU979" s="210"/>
      <c r="AV979" s="210"/>
      <c r="AW979" s="210"/>
      <c r="AX979" s="210"/>
      <c r="AY979" s="210"/>
      <c r="AZ979" s="210"/>
      <c r="BA979" s="210"/>
      <c r="BB979" s="210"/>
      <c r="BC979" s="210"/>
      <c r="BD979" s="210"/>
      <c r="BE979" s="210"/>
      <c r="BF979" s="210"/>
      <c r="BG979" s="210"/>
      <c r="BH979" s="210"/>
    </row>
    <row r="980" spans="1:60" ht="20.399999999999999" outlineLevel="1" x14ac:dyDescent="0.25">
      <c r="A980" s="231">
        <v>155</v>
      </c>
      <c r="B980" s="232" t="s">
        <v>1019</v>
      </c>
      <c r="C980" s="241" t="s">
        <v>1020</v>
      </c>
      <c r="D980" s="233" t="s">
        <v>266</v>
      </c>
      <c r="E980" s="234">
        <v>15.72</v>
      </c>
      <c r="F980" s="235"/>
      <c r="G980" s="236">
        <f>ROUND(E980*F980,2)</f>
        <v>0</v>
      </c>
      <c r="H980" s="235"/>
      <c r="I980" s="236">
        <f>ROUND(E980*H980,2)</f>
        <v>0</v>
      </c>
      <c r="J980" s="235"/>
      <c r="K980" s="236">
        <f>ROUND(E980*J980,2)</f>
        <v>0</v>
      </c>
      <c r="L980" s="236">
        <v>21</v>
      </c>
      <c r="M980" s="236">
        <f>G980*(1+L980/100)</f>
        <v>0</v>
      </c>
      <c r="N980" s="234">
        <v>1.2E-4</v>
      </c>
      <c r="O980" s="234">
        <f>ROUND(E980*N980,2)</f>
        <v>0</v>
      </c>
      <c r="P980" s="234">
        <v>0</v>
      </c>
      <c r="Q980" s="234">
        <f>ROUND(E980*P980,2)</f>
        <v>0</v>
      </c>
      <c r="R980" s="236" t="s">
        <v>1008</v>
      </c>
      <c r="S980" s="236" t="s">
        <v>173</v>
      </c>
      <c r="T980" s="237" t="s">
        <v>173</v>
      </c>
      <c r="U980" s="221">
        <v>0.14000000000000001</v>
      </c>
      <c r="V980" s="221">
        <f>ROUND(E980*U980,2)</f>
        <v>2.2000000000000002</v>
      </c>
      <c r="W980" s="221"/>
      <c r="X980" s="221" t="s">
        <v>215</v>
      </c>
      <c r="Y980" s="221" t="s">
        <v>176</v>
      </c>
      <c r="Z980" s="210"/>
      <c r="AA980" s="210"/>
      <c r="AB980" s="210"/>
      <c r="AC980" s="210"/>
      <c r="AD980" s="210"/>
      <c r="AE980" s="210"/>
      <c r="AF980" s="210"/>
      <c r="AG980" s="210" t="s">
        <v>216</v>
      </c>
      <c r="AH980" s="210"/>
      <c r="AI980" s="210"/>
      <c r="AJ980" s="210"/>
      <c r="AK980" s="210"/>
      <c r="AL980" s="210"/>
      <c r="AM980" s="210"/>
      <c r="AN980" s="210"/>
      <c r="AO980" s="210"/>
      <c r="AP980" s="210"/>
      <c r="AQ980" s="210"/>
      <c r="AR980" s="210"/>
      <c r="AS980" s="210"/>
      <c r="AT980" s="210"/>
      <c r="AU980" s="210"/>
      <c r="AV980" s="210"/>
      <c r="AW980" s="210"/>
      <c r="AX980" s="210"/>
      <c r="AY980" s="210"/>
      <c r="AZ980" s="210"/>
      <c r="BA980" s="210"/>
      <c r="BB980" s="210"/>
      <c r="BC980" s="210"/>
      <c r="BD980" s="210"/>
      <c r="BE980" s="210"/>
      <c r="BF980" s="210"/>
      <c r="BG980" s="210"/>
      <c r="BH980" s="210"/>
    </row>
    <row r="981" spans="1:60" outlineLevel="2" x14ac:dyDescent="0.25">
      <c r="A981" s="217"/>
      <c r="B981" s="218"/>
      <c r="C981" s="261" t="s">
        <v>1021</v>
      </c>
      <c r="D981" s="250"/>
      <c r="E981" s="250"/>
      <c r="F981" s="250"/>
      <c r="G981" s="250"/>
      <c r="H981" s="221"/>
      <c r="I981" s="221"/>
      <c r="J981" s="221"/>
      <c r="K981" s="221"/>
      <c r="L981" s="221"/>
      <c r="M981" s="221"/>
      <c r="N981" s="220"/>
      <c r="O981" s="220"/>
      <c r="P981" s="220"/>
      <c r="Q981" s="220"/>
      <c r="R981" s="221"/>
      <c r="S981" s="221"/>
      <c r="T981" s="221"/>
      <c r="U981" s="221"/>
      <c r="V981" s="221"/>
      <c r="W981" s="221"/>
      <c r="X981" s="221"/>
      <c r="Y981" s="221"/>
      <c r="Z981" s="210"/>
      <c r="AA981" s="210"/>
      <c r="AB981" s="210"/>
      <c r="AC981" s="210"/>
      <c r="AD981" s="210"/>
      <c r="AE981" s="210"/>
      <c r="AF981" s="210"/>
      <c r="AG981" s="210" t="s">
        <v>218</v>
      </c>
      <c r="AH981" s="210"/>
      <c r="AI981" s="210"/>
      <c r="AJ981" s="210"/>
      <c r="AK981" s="210"/>
      <c r="AL981" s="210"/>
      <c r="AM981" s="210"/>
      <c r="AN981" s="210"/>
      <c r="AO981" s="210"/>
      <c r="AP981" s="210"/>
      <c r="AQ981" s="210"/>
      <c r="AR981" s="210"/>
      <c r="AS981" s="210"/>
      <c r="AT981" s="210"/>
      <c r="AU981" s="210"/>
      <c r="AV981" s="210"/>
      <c r="AW981" s="210"/>
      <c r="AX981" s="210"/>
      <c r="AY981" s="210"/>
      <c r="AZ981" s="210"/>
      <c r="BA981" s="210"/>
      <c r="BB981" s="210"/>
      <c r="BC981" s="210"/>
      <c r="BD981" s="210"/>
      <c r="BE981" s="210"/>
      <c r="BF981" s="210"/>
      <c r="BG981" s="210"/>
      <c r="BH981" s="210"/>
    </row>
    <row r="982" spans="1:60" outlineLevel="2" x14ac:dyDescent="0.25">
      <c r="A982" s="217"/>
      <c r="B982" s="218"/>
      <c r="C982" s="262" t="s">
        <v>1022</v>
      </c>
      <c r="D982" s="246"/>
      <c r="E982" s="247">
        <v>15.72</v>
      </c>
      <c r="F982" s="221"/>
      <c r="G982" s="221"/>
      <c r="H982" s="221"/>
      <c r="I982" s="221"/>
      <c r="J982" s="221"/>
      <c r="K982" s="221"/>
      <c r="L982" s="221"/>
      <c r="M982" s="221"/>
      <c r="N982" s="220"/>
      <c r="O982" s="220"/>
      <c r="P982" s="220"/>
      <c r="Q982" s="220"/>
      <c r="R982" s="221"/>
      <c r="S982" s="221"/>
      <c r="T982" s="221"/>
      <c r="U982" s="221"/>
      <c r="V982" s="221"/>
      <c r="W982" s="221"/>
      <c r="X982" s="221"/>
      <c r="Y982" s="221"/>
      <c r="Z982" s="210"/>
      <c r="AA982" s="210"/>
      <c r="AB982" s="210"/>
      <c r="AC982" s="210"/>
      <c r="AD982" s="210"/>
      <c r="AE982" s="210"/>
      <c r="AF982" s="210"/>
      <c r="AG982" s="210" t="s">
        <v>220</v>
      </c>
      <c r="AH982" s="210">
        <v>5</v>
      </c>
      <c r="AI982" s="210"/>
      <c r="AJ982" s="210"/>
      <c r="AK982" s="210"/>
      <c r="AL982" s="210"/>
      <c r="AM982" s="210"/>
      <c r="AN982" s="210"/>
      <c r="AO982" s="210"/>
      <c r="AP982" s="210"/>
      <c r="AQ982" s="210"/>
      <c r="AR982" s="210"/>
      <c r="AS982" s="210"/>
      <c r="AT982" s="210"/>
      <c r="AU982" s="210"/>
      <c r="AV982" s="210"/>
      <c r="AW982" s="210"/>
      <c r="AX982" s="210"/>
      <c r="AY982" s="210"/>
      <c r="AZ982" s="210"/>
      <c r="BA982" s="210"/>
      <c r="BB982" s="210"/>
      <c r="BC982" s="210"/>
      <c r="BD982" s="210"/>
      <c r="BE982" s="210"/>
      <c r="BF982" s="210"/>
      <c r="BG982" s="210"/>
      <c r="BH982" s="210"/>
    </row>
    <row r="983" spans="1:60" x14ac:dyDescent="0.25">
      <c r="A983" s="224" t="s">
        <v>168</v>
      </c>
      <c r="B983" s="225" t="s">
        <v>128</v>
      </c>
      <c r="C983" s="240" t="s">
        <v>129</v>
      </c>
      <c r="D983" s="226"/>
      <c r="E983" s="227"/>
      <c r="F983" s="228"/>
      <c r="G983" s="228">
        <f>SUMIF(AG984:AG1045,"&lt;&gt;NOR",G984:G1045)</f>
        <v>0</v>
      </c>
      <c r="H983" s="228"/>
      <c r="I983" s="228">
        <f>SUM(I984:I1045)</f>
        <v>0</v>
      </c>
      <c r="J983" s="228"/>
      <c r="K983" s="228">
        <f>SUM(K984:K1045)</f>
        <v>0</v>
      </c>
      <c r="L983" s="228"/>
      <c r="M983" s="228">
        <f>SUM(M984:M1045)</f>
        <v>0</v>
      </c>
      <c r="N983" s="227"/>
      <c r="O983" s="227">
        <f>SUM(O984:O1045)</f>
        <v>0.1</v>
      </c>
      <c r="P983" s="227"/>
      <c r="Q983" s="227">
        <f>SUM(Q984:Q1045)</f>
        <v>0</v>
      </c>
      <c r="R983" s="228"/>
      <c r="S983" s="228"/>
      <c r="T983" s="229"/>
      <c r="U983" s="223"/>
      <c r="V983" s="223">
        <f>SUM(V984:V1045)</f>
        <v>29.84</v>
      </c>
      <c r="W983" s="223"/>
      <c r="X983" s="223"/>
      <c r="Y983" s="223"/>
      <c r="AG983" t="s">
        <v>169</v>
      </c>
    </row>
    <row r="984" spans="1:60" outlineLevel="1" x14ac:dyDescent="0.25">
      <c r="A984" s="231">
        <v>156</v>
      </c>
      <c r="B984" s="232" t="s">
        <v>1023</v>
      </c>
      <c r="C984" s="241" t="s">
        <v>1024</v>
      </c>
      <c r="D984" s="233" t="s">
        <v>252</v>
      </c>
      <c r="E984" s="234">
        <v>229.5042</v>
      </c>
      <c r="F984" s="235"/>
      <c r="G984" s="236">
        <f>ROUND(E984*F984,2)</f>
        <v>0</v>
      </c>
      <c r="H984" s="235"/>
      <c r="I984" s="236">
        <f>ROUND(E984*H984,2)</f>
        <v>0</v>
      </c>
      <c r="J984" s="235"/>
      <c r="K984" s="236">
        <f>ROUND(E984*J984,2)</f>
        <v>0</v>
      </c>
      <c r="L984" s="236">
        <v>21</v>
      </c>
      <c r="M984" s="236">
        <f>G984*(1+L984/100)</f>
        <v>0</v>
      </c>
      <c r="N984" s="234">
        <v>1.2999999999999999E-4</v>
      </c>
      <c r="O984" s="234">
        <f>ROUND(E984*N984,2)</f>
        <v>0.03</v>
      </c>
      <c r="P984" s="234">
        <v>0</v>
      </c>
      <c r="Q984" s="234">
        <f>ROUND(E984*P984,2)</f>
        <v>0</v>
      </c>
      <c r="R984" s="236" t="s">
        <v>1025</v>
      </c>
      <c r="S984" s="236" t="s">
        <v>173</v>
      </c>
      <c r="T984" s="237" t="s">
        <v>173</v>
      </c>
      <c r="U984" s="221">
        <v>0.03</v>
      </c>
      <c r="V984" s="221">
        <f>ROUND(E984*U984,2)</f>
        <v>6.89</v>
      </c>
      <c r="W984" s="221"/>
      <c r="X984" s="221" t="s">
        <v>215</v>
      </c>
      <c r="Y984" s="221" t="s">
        <v>176</v>
      </c>
      <c r="Z984" s="210"/>
      <c r="AA984" s="210"/>
      <c r="AB984" s="210"/>
      <c r="AC984" s="210"/>
      <c r="AD984" s="210"/>
      <c r="AE984" s="210"/>
      <c r="AF984" s="210"/>
      <c r="AG984" s="210" t="s">
        <v>216</v>
      </c>
      <c r="AH984" s="210"/>
      <c r="AI984" s="210"/>
      <c r="AJ984" s="210"/>
      <c r="AK984" s="210"/>
      <c r="AL984" s="210"/>
      <c r="AM984" s="210"/>
      <c r="AN984" s="210"/>
      <c r="AO984" s="210"/>
      <c r="AP984" s="210"/>
      <c r="AQ984" s="210"/>
      <c r="AR984" s="210"/>
      <c r="AS984" s="210"/>
      <c r="AT984" s="210"/>
      <c r="AU984" s="210"/>
      <c r="AV984" s="210"/>
      <c r="AW984" s="210"/>
      <c r="AX984" s="210"/>
      <c r="AY984" s="210"/>
      <c r="AZ984" s="210"/>
      <c r="BA984" s="210"/>
      <c r="BB984" s="210"/>
      <c r="BC984" s="210"/>
      <c r="BD984" s="210"/>
      <c r="BE984" s="210"/>
      <c r="BF984" s="210"/>
      <c r="BG984" s="210"/>
      <c r="BH984" s="210"/>
    </row>
    <row r="985" spans="1:60" outlineLevel="2" x14ac:dyDescent="0.25">
      <c r="A985" s="217"/>
      <c r="B985" s="218"/>
      <c r="C985" s="262" t="s">
        <v>395</v>
      </c>
      <c r="D985" s="246"/>
      <c r="E985" s="247">
        <v>25.561199999999999</v>
      </c>
      <c r="F985" s="221"/>
      <c r="G985" s="221"/>
      <c r="H985" s="221"/>
      <c r="I985" s="221"/>
      <c r="J985" s="221"/>
      <c r="K985" s="221"/>
      <c r="L985" s="221"/>
      <c r="M985" s="221"/>
      <c r="N985" s="220"/>
      <c r="O985" s="220"/>
      <c r="P985" s="220"/>
      <c r="Q985" s="220"/>
      <c r="R985" s="221"/>
      <c r="S985" s="221"/>
      <c r="T985" s="221"/>
      <c r="U985" s="221"/>
      <c r="V985" s="221"/>
      <c r="W985" s="221"/>
      <c r="X985" s="221"/>
      <c r="Y985" s="221"/>
      <c r="Z985" s="210"/>
      <c r="AA985" s="210"/>
      <c r="AB985" s="210"/>
      <c r="AC985" s="210"/>
      <c r="AD985" s="210"/>
      <c r="AE985" s="210"/>
      <c r="AF985" s="210"/>
      <c r="AG985" s="210" t="s">
        <v>220</v>
      </c>
      <c r="AH985" s="210">
        <v>0</v>
      </c>
      <c r="AI985" s="210"/>
      <c r="AJ985" s="210"/>
      <c r="AK985" s="210"/>
      <c r="AL985" s="210"/>
      <c r="AM985" s="210"/>
      <c r="AN985" s="210"/>
      <c r="AO985" s="210"/>
      <c r="AP985" s="210"/>
      <c r="AQ985" s="210"/>
      <c r="AR985" s="210"/>
      <c r="AS985" s="210"/>
      <c r="AT985" s="210"/>
      <c r="AU985" s="210"/>
      <c r="AV985" s="210"/>
      <c r="AW985" s="210"/>
      <c r="AX985" s="210"/>
      <c r="AY985" s="210"/>
      <c r="AZ985" s="210"/>
      <c r="BA985" s="210"/>
      <c r="BB985" s="210"/>
      <c r="BC985" s="210"/>
      <c r="BD985" s="210"/>
      <c r="BE985" s="210"/>
      <c r="BF985" s="210"/>
      <c r="BG985" s="210"/>
      <c r="BH985" s="210"/>
    </row>
    <row r="986" spans="1:60" outlineLevel="3" x14ac:dyDescent="0.25">
      <c r="A986" s="217"/>
      <c r="B986" s="218"/>
      <c r="C986" s="262" t="s">
        <v>396</v>
      </c>
      <c r="D986" s="246"/>
      <c r="E986" s="247">
        <v>-9.0329999999999995</v>
      </c>
      <c r="F986" s="221"/>
      <c r="G986" s="221"/>
      <c r="H986" s="221"/>
      <c r="I986" s="221"/>
      <c r="J986" s="221"/>
      <c r="K986" s="221"/>
      <c r="L986" s="221"/>
      <c r="M986" s="221"/>
      <c r="N986" s="220"/>
      <c r="O986" s="220"/>
      <c r="P986" s="220"/>
      <c r="Q986" s="220"/>
      <c r="R986" s="221"/>
      <c r="S986" s="221"/>
      <c r="T986" s="221"/>
      <c r="U986" s="221"/>
      <c r="V986" s="221"/>
      <c r="W986" s="221"/>
      <c r="X986" s="221"/>
      <c r="Y986" s="221"/>
      <c r="Z986" s="210"/>
      <c r="AA986" s="210"/>
      <c r="AB986" s="210"/>
      <c r="AC986" s="210"/>
      <c r="AD986" s="210"/>
      <c r="AE986" s="210"/>
      <c r="AF986" s="210"/>
      <c r="AG986" s="210" t="s">
        <v>220</v>
      </c>
      <c r="AH986" s="210">
        <v>0</v>
      </c>
      <c r="AI986" s="210"/>
      <c r="AJ986" s="210"/>
      <c r="AK986" s="210"/>
      <c r="AL986" s="210"/>
      <c r="AM986" s="210"/>
      <c r="AN986" s="210"/>
      <c r="AO986" s="210"/>
      <c r="AP986" s="210"/>
      <c r="AQ986" s="210"/>
      <c r="AR986" s="210"/>
      <c r="AS986" s="210"/>
      <c r="AT986" s="210"/>
      <c r="AU986" s="210"/>
      <c r="AV986" s="210"/>
      <c r="AW986" s="210"/>
      <c r="AX986" s="210"/>
      <c r="AY986" s="210"/>
      <c r="AZ986" s="210"/>
      <c r="BA986" s="210"/>
      <c r="BB986" s="210"/>
      <c r="BC986" s="210"/>
      <c r="BD986" s="210"/>
      <c r="BE986" s="210"/>
      <c r="BF986" s="210"/>
      <c r="BG986" s="210"/>
      <c r="BH986" s="210"/>
    </row>
    <row r="987" spans="1:60" outlineLevel="3" x14ac:dyDescent="0.25">
      <c r="A987" s="217"/>
      <c r="B987" s="218"/>
      <c r="C987" s="262" t="s">
        <v>397</v>
      </c>
      <c r="D987" s="246"/>
      <c r="E987" s="247">
        <v>19.029399999999999</v>
      </c>
      <c r="F987" s="221"/>
      <c r="G987" s="221"/>
      <c r="H987" s="221"/>
      <c r="I987" s="221"/>
      <c r="J987" s="221"/>
      <c r="K987" s="221"/>
      <c r="L987" s="221"/>
      <c r="M987" s="221"/>
      <c r="N987" s="220"/>
      <c r="O987" s="220"/>
      <c r="P987" s="220"/>
      <c r="Q987" s="220"/>
      <c r="R987" s="221"/>
      <c r="S987" s="221"/>
      <c r="T987" s="221"/>
      <c r="U987" s="221"/>
      <c r="V987" s="221"/>
      <c r="W987" s="221"/>
      <c r="X987" s="221"/>
      <c r="Y987" s="221"/>
      <c r="Z987" s="210"/>
      <c r="AA987" s="210"/>
      <c r="AB987" s="210"/>
      <c r="AC987" s="210"/>
      <c r="AD987" s="210"/>
      <c r="AE987" s="210"/>
      <c r="AF987" s="210"/>
      <c r="AG987" s="210" t="s">
        <v>220</v>
      </c>
      <c r="AH987" s="210">
        <v>0</v>
      </c>
      <c r="AI987" s="210"/>
      <c r="AJ987" s="210"/>
      <c r="AK987" s="210"/>
      <c r="AL987" s="210"/>
      <c r="AM987" s="210"/>
      <c r="AN987" s="210"/>
      <c r="AO987" s="210"/>
      <c r="AP987" s="210"/>
      <c r="AQ987" s="210"/>
      <c r="AR987" s="210"/>
      <c r="AS987" s="210"/>
      <c r="AT987" s="210"/>
      <c r="AU987" s="210"/>
      <c r="AV987" s="210"/>
      <c r="AW987" s="210"/>
      <c r="AX987" s="210"/>
      <c r="AY987" s="210"/>
      <c r="AZ987" s="210"/>
      <c r="BA987" s="210"/>
      <c r="BB987" s="210"/>
      <c r="BC987" s="210"/>
      <c r="BD987" s="210"/>
      <c r="BE987" s="210"/>
      <c r="BF987" s="210"/>
      <c r="BG987" s="210"/>
      <c r="BH987" s="210"/>
    </row>
    <row r="988" spans="1:60" outlineLevel="3" x14ac:dyDescent="0.25">
      <c r="A988" s="217"/>
      <c r="B988" s="218"/>
      <c r="C988" s="262" t="s">
        <v>398</v>
      </c>
      <c r="D988" s="246"/>
      <c r="E988" s="247">
        <v>-1.9409000000000001</v>
      </c>
      <c r="F988" s="221"/>
      <c r="G988" s="221"/>
      <c r="H988" s="221"/>
      <c r="I988" s="221"/>
      <c r="J988" s="221"/>
      <c r="K988" s="221"/>
      <c r="L988" s="221"/>
      <c r="M988" s="221"/>
      <c r="N988" s="220"/>
      <c r="O988" s="220"/>
      <c r="P988" s="220"/>
      <c r="Q988" s="220"/>
      <c r="R988" s="221"/>
      <c r="S988" s="221"/>
      <c r="T988" s="221"/>
      <c r="U988" s="221"/>
      <c r="V988" s="221"/>
      <c r="W988" s="221"/>
      <c r="X988" s="221"/>
      <c r="Y988" s="221"/>
      <c r="Z988" s="210"/>
      <c r="AA988" s="210"/>
      <c r="AB988" s="210"/>
      <c r="AC988" s="210"/>
      <c r="AD988" s="210"/>
      <c r="AE988" s="210"/>
      <c r="AF988" s="210"/>
      <c r="AG988" s="210" t="s">
        <v>220</v>
      </c>
      <c r="AH988" s="210">
        <v>0</v>
      </c>
      <c r="AI988" s="210"/>
      <c r="AJ988" s="210"/>
      <c r="AK988" s="210"/>
      <c r="AL988" s="210"/>
      <c r="AM988" s="210"/>
      <c r="AN988" s="210"/>
      <c r="AO988" s="210"/>
      <c r="AP988" s="210"/>
      <c r="AQ988" s="210"/>
      <c r="AR988" s="210"/>
      <c r="AS988" s="210"/>
      <c r="AT988" s="210"/>
      <c r="AU988" s="210"/>
      <c r="AV988" s="210"/>
      <c r="AW988" s="210"/>
      <c r="AX988" s="210"/>
      <c r="AY988" s="210"/>
      <c r="AZ988" s="210"/>
      <c r="BA988" s="210"/>
      <c r="BB988" s="210"/>
      <c r="BC988" s="210"/>
      <c r="BD988" s="210"/>
      <c r="BE988" s="210"/>
      <c r="BF988" s="210"/>
      <c r="BG988" s="210"/>
      <c r="BH988" s="210"/>
    </row>
    <row r="989" spans="1:60" outlineLevel="3" x14ac:dyDescent="0.25">
      <c r="A989" s="217"/>
      <c r="B989" s="218"/>
      <c r="C989" s="262" t="s">
        <v>399</v>
      </c>
      <c r="D989" s="246"/>
      <c r="E989" s="247">
        <v>10.290699999999999</v>
      </c>
      <c r="F989" s="221"/>
      <c r="G989" s="221"/>
      <c r="H989" s="221"/>
      <c r="I989" s="221"/>
      <c r="J989" s="221"/>
      <c r="K989" s="221"/>
      <c r="L989" s="221"/>
      <c r="M989" s="221"/>
      <c r="N989" s="220"/>
      <c r="O989" s="220"/>
      <c r="P989" s="220"/>
      <c r="Q989" s="220"/>
      <c r="R989" s="221"/>
      <c r="S989" s="221"/>
      <c r="T989" s="221"/>
      <c r="U989" s="221"/>
      <c r="V989" s="221"/>
      <c r="W989" s="221"/>
      <c r="X989" s="221"/>
      <c r="Y989" s="221"/>
      <c r="Z989" s="210"/>
      <c r="AA989" s="210"/>
      <c r="AB989" s="210"/>
      <c r="AC989" s="210"/>
      <c r="AD989" s="210"/>
      <c r="AE989" s="210"/>
      <c r="AF989" s="210"/>
      <c r="AG989" s="210" t="s">
        <v>220</v>
      </c>
      <c r="AH989" s="210">
        <v>0</v>
      </c>
      <c r="AI989" s="210"/>
      <c r="AJ989" s="210"/>
      <c r="AK989" s="210"/>
      <c r="AL989" s="210"/>
      <c r="AM989" s="210"/>
      <c r="AN989" s="210"/>
      <c r="AO989" s="210"/>
      <c r="AP989" s="210"/>
      <c r="AQ989" s="210"/>
      <c r="AR989" s="210"/>
      <c r="AS989" s="210"/>
      <c r="AT989" s="210"/>
      <c r="AU989" s="210"/>
      <c r="AV989" s="210"/>
      <c r="AW989" s="210"/>
      <c r="AX989" s="210"/>
      <c r="AY989" s="210"/>
      <c r="AZ989" s="210"/>
      <c r="BA989" s="210"/>
      <c r="BB989" s="210"/>
      <c r="BC989" s="210"/>
      <c r="BD989" s="210"/>
      <c r="BE989" s="210"/>
      <c r="BF989" s="210"/>
      <c r="BG989" s="210"/>
      <c r="BH989" s="210"/>
    </row>
    <row r="990" spans="1:60" outlineLevel="3" x14ac:dyDescent="0.25">
      <c r="A990" s="217"/>
      <c r="B990" s="218"/>
      <c r="C990" s="262" t="s">
        <v>400</v>
      </c>
      <c r="D990" s="246"/>
      <c r="E990" s="247">
        <v>-1.8159000000000001</v>
      </c>
      <c r="F990" s="221"/>
      <c r="G990" s="221"/>
      <c r="H990" s="221"/>
      <c r="I990" s="221"/>
      <c r="J990" s="221"/>
      <c r="K990" s="221"/>
      <c r="L990" s="221"/>
      <c r="M990" s="221"/>
      <c r="N990" s="220"/>
      <c r="O990" s="220"/>
      <c r="P990" s="220"/>
      <c r="Q990" s="220"/>
      <c r="R990" s="221"/>
      <c r="S990" s="221"/>
      <c r="T990" s="221"/>
      <c r="U990" s="221"/>
      <c r="V990" s="221"/>
      <c r="W990" s="221"/>
      <c r="X990" s="221"/>
      <c r="Y990" s="221"/>
      <c r="Z990" s="210"/>
      <c r="AA990" s="210"/>
      <c r="AB990" s="210"/>
      <c r="AC990" s="210"/>
      <c r="AD990" s="210"/>
      <c r="AE990" s="210"/>
      <c r="AF990" s="210"/>
      <c r="AG990" s="210" t="s">
        <v>220</v>
      </c>
      <c r="AH990" s="210">
        <v>0</v>
      </c>
      <c r="AI990" s="210"/>
      <c r="AJ990" s="210"/>
      <c r="AK990" s="210"/>
      <c r="AL990" s="210"/>
      <c r="AM990" s="210"/>
      <c r="AN990" s="210"/>
      <c r="AO990" s="210"/>
      <c r="AP990" s="210"/>
      <c r="AQ990" s="210"/>
      <c r="AR990" s="210"/>
      <c r="AS990" s="210"/>
      <c r="AT990" s="210"/>
      <c r="AU990" s="210"/>
      <c r="AV990" s="210"/>
      <c r="AW990" s="210"/>
      <c r="AX990" s="210"/>
      <c r="AY990" s="210"/>
      <c r="AZ990" s="210"/>
      <c r="BA990" s="210"/>
      <c r="BB990" s="210"/>
      <c r="BC990" s="210"/>
      <c r="BD990" s="210"/>
      <c r="BE990" s="210"/>
      <c r="BF990" s="210"/>
      <c r="BG990" s="210"/>
      <c r="BH990" s="210"/>
    </row>
    <row r="991" spans="1:60" outlineLevel="3" x14ac:dyDescent="0.25">
      <c r="A991" s="217"/>
      <c r="B991" s="218"/>
      <c r="C991" s="262" t="s">
        <v>401</v>
      </c>
      <c r="D991" s="246"/>
      <c r="E991" s="247">
        <v>49.98</v>
      </c>
      <c r="F991" s="221"/>
      <c r="G991" s="221"/>
      <c r="H991" s="221"/>
      <c r="I991" s="221"/>
      <c r="J991" s="221"/>
      <c r="K991" s="221"/>
      <c r="L991" s="221"/>
      <c r="M991" s="221"/>
      <c r="N991" s="220"/>
      <c r="O991" s="220"/>
      <c r="P991" s="220"/>
      <c r="Q991" s="220"/>
      <c r="R991" s="221"/>
      <c r="S991" s="221"/>
      <c r="T991" s="221"/>
      <c r="U991" s="221"/>
      <c r="V991" s="221"/>
      <c r="W991" s="221"/>
      <c r="X991" s="221"/>
      <c r="Y991" s="221"/>
      <c r="Z991" s="210"/>
      <c r="AA991" s="210"/>
      <c r="AB991" s="210"/>
      <c r="AC991" s="210"/>
      <c r="AD991" s="210"/>
      <c r="AE991" s="210"/>
      <c r="AF991" s="210"/>
      <c r="AG991" s="210" t="s">
        <v>220</v>
      </c>
      <c r="AH991" s="210">
        <v>0</v>
      </c>
      <c r="AI991" s="210"/>
      <c r="AJ991" s="210"/>
      <c r="AK991" s="210"/>
      <c r="AL991" s="210"/>
      <c r="AM991" s="210"/>
      <c r="AN991" s="210"/>
      <c r="AO991" s="210"/>
      <c r="AP991" s="210"/>
      <c r="AQ991" s="210"/>
      <c r="AR991" s="210"/>
      <c r="AS991" s="210"/>
      <c r="AT991" s="210"/>
      <c r="AU991" s="210"/>
      <c r="AV991" s="210"/>
      <c r="AW991" s="210"/>
      <c r="AX991" s="210"/>
      <c r="AY991" s="210"/>
      <c r="AZ991" s="210"/>
      <c r="BA991" s="210"/>
      <c r="BB991" s="210"/>
      <c r="BC991" s="210"/>
      <c r="BD991" s="210"/>
      <c r="BE991" s="210"/>
      <c r="BF991" s="210"/>
      <c r="BG991" s="210"/>
      <c r="BH991" s="210"/>
    </row>
    <row r="992" spans="1:60" outlineLevel="3" x14ac:dyDescent="0.25">
      <c r="A992" s="217"/>
      <c r="B992" s="218"/>
      <c r="C992" s="262" t="s">
        <v>423</v>
      </c>
      <c r="D992" s="246"/>
      <c r="E992" s="247">
        <v>-2.9590000000000001</v>
      </c>
      <c r="F992" s="221"/>
      <c r="G992" s="221"/>
      <c r="H992" s="221"/>
      <c r="I992" s="221"/>
      <c r="J992" s="221"/>
      <c r="K992" s="221"/>
      <c r="L992" s="221"/>
      <c r="M992" s="221"/>
      <c r="N992" s="220"/>
      <c r="O992" s="220"/>
      <c r="P992" s="220"/>
      <c r="Q992" s="220"/>
      <c r="R992" s="221"/>
      <c r="S992" s="221"/>
      <c r="T992" s="221"/>
      <c r="U992" s="221"/>
      <c r="V992" s="221"/>
      <c r="W992" s="221"/>
      <c r="X992" s="221"/>
      <c r="Y992" s="221"/>
      <c r="Z992" s="210"/>
      <c r="AA992" s="210"/>
      <c r="AB992" s="210"/>
      <c r="AC992" s="210"/>
      <c r="AD992" s="210"/>
      <c r="AE992" s="210"/>
      <c r="AF992" s="210"/>
      <c r="AG992" s="210" t="s">
        <v>220</v>
      </c>
      <c r="AH992" s="210">
        <v>0</v>
      </c>
      <c r="AI992" s="210"/>
      <c r="AJ992" s="210"/>
      <c r="AK992" s="210"/>
      <c r="AL992" s="210"/>
      <c r="AM992" s="210"/>
      <c r="AN992" s="210"/>
      <c r="AO992" s="210"/>
      <c r="AP992" s="210"/>
      <c r="AQ992" s="210"/>
      <c r="AR992" s="210"/>
      <c r="AS992" s="210"/>
      <c r="AT992" s="210"/>
      <c r="AU992" s="210"/>
      <c r="AV992" s="210"/>
      <c r="AW992" s="210"/>
      <c r="AX992" s="210"/>
      <c r="AY992" s="210"/>
      <c r="AZ992" s="210"/>
      <c r="BA992" s="210"/>
      <c r="BB992" s="210"/>
      <c r="BC992" s="210"/>
      <c r="BD992" s="210"/>
      <c r="BE992" s="210"/>
      <c r="BF992" s="210"/>
      <c r="BG992" s="210"/>
      <c r="BH992" s="210"/>
    </row>
    <row r="993" spans="1:60" outlineLevel="3" x14ac:dyDescent="0.25">
      <c r="A993" s="217"/>
      <c r="B993" s="218"/>
      <c r="C993" s="262" t="s">
        <v>403</v>
      </c>
      <c r="D993" s="246"/>
      <c r="E993" s="247">
        <v>26.736000000000001</v>
      </c>
      <c r="F993" s="221"/>
      <c r="G993" s="221"/>
      <c r="H993" s="221"/>
      <c r="I993" s="221"/>
      <c r="J993" s="221"/>
      <c r="K993" s="221"/>
      <c r="L993" s="221"/>
      <c r="M993" s="221"/>
      <c r="N993" s="220"/>
      <c r="O993" s="220"/>
      <c r="P993" s="220"/>
      <c r="Q993" s="220"/>
      <c r="R993" s="221"/>
      <c r="S993" s="221"/>
      <c r="T993" s="221"/>
      <c r="U993" s="221"/>
      <c r="V993" s="221"/>
      <c r="W993" s="221"/>
      <c r="X993" s="221"/>
      <c r="Y993" s="221"/>
      <c r="Z993" s="210"/>
      <c r="AA993" s="210"/>
      <c r="AB993" s="210"/>
      <c r="AC993" s="210"/>
      <c r="AD993" s="210"/>
      <c r="AE993" s="210"/>
      <c r="AF993" s="210"/>
      <c r="AG993" s="210" t="s">
        <v>220</v>
      </c>
      <c r="AH993" s="210">
        <v>0</v>
      </c>
      <c r="AI993" s="210"/>
      <c r="AJ993" s="210"/>
      <c r="AK993" s="210"/>
      <c r="AL993" s="210"/>
      <c r="AM993" s="210"/>
      <c r="AN993" s="210"/>
      <c r="AO993" s="210"/>
      <c r="AP993" s="210"/>
      <c r="AQ993" s="210"/>
      <c r="AR993" s="210"/>
      <c r="AS993" s="210"/>
      <c r="AT993" s="210"/>
      <c r="AU993" s="210"/>
      <c r="AV993" s="210"/>
      <c r="AW993" s="210"/>
      <c r="AX993" s="210"/>
      <c r="AY993" s="210"/>
      <c r="AZ993" s="210"/>
      <c r="BA993" s="210"/>
      <c r="BB993" s="210"/>
      <c r="BC993" s="210"/>
      <c r="BD993" s="210"/>
      <c r="BE993" s="210"/>
      <c r="BF993" s="210"/>
      <c r="BG993" s="210"/>
      <c r="BH993" s="210"/>
    </row>
    <row r="994" spans="1:60" outlineLevel="3" x14ac:dyDescent="0.25">
      <c r="A994" s="217"/>
      <c r="B994" s="218"/>
      <c r="C994" s="262" t="s">
        <v>424</v>
      </c>
      <c r="D994" s="246"/>
      <c r="E994" s="247">
        <v>-1.8180000000000001</v>
      </c>
      <c r="F994" s="221"/>
      <c r="G994" s="221"/>
      <c r="H994" s="221"/>
      <c r="I994" s="221"/>
      <c r="J994" s="221"/>
      <c r="K994" s="221"/>
      <c r="L994" s="221"/>
      <c r="M994" s="221"/>
      <c r="N994" s="220"/>
      <c r="O994" s="220"/>
      <c r="P994" s="220"/>
      <c r="Q994" s="220"/>
      <c r="R994" s="221"/>
      <c r="S994" s="221"/>
      <c r="T994" s="221"/>
      <c r="U994" s="221"/>
      <c r="V994" s="221"/>
      <c r="W994" s="221"/>
      <c r="X994" s="221"/>
      <c r="Y994" s="221"/>
      <c r="Z994" s="210"/>
      <c r="AA994" s="210"/>
      <c r="AB994" s="210"/>
      <c r="AC994" s="210"/>
      <c r="AD994" s="210"/>
      <c r="AE994" s="210"/>
      <c r="AF994" s="210"/>
      <c r="AG994" s="210" t="s">
        <v>220</v>
      </c>
      <c r="AH994" s="210">
        <v>0</v>
      </c>
      <c r="AI994" s="210"/>
      <c r="AJ994" s="210"/>
      <c r="AK994" s="210"/>
      <c r="AL994" s="210"/>
      <c r="AM994" s="210"/>
      <c r="AN994" s="210"/>
      <c r="AO994" s="210"/>
      <c r="AP994" s="210"/>
      <c r="AQ994" s="210"/>
      <c r="AR994" s="210"/>
      <c r="AS994" s="210"/>
      <c r="AT994" s="210"/>
      <c r="AU994" s="210"/>
      <c r="AV994" s="210"/>
      <c r="AW994" s="210"/>
      <c r="AX994" s="210"/>
      <c r="AY994" s="210"/>
      <c r="AZ994" s="210"/>
      <c r="BA994" s="210"/>
      <c r="BB994" s="210"/>
      <c r="BC994" s="210"/>
      <c r="BD994" s="210"/>
      <c r="BE994" s="210"/>
      <c r="BF994" s="210"/>
      <c r="BG994" s="210"/>
      <c r="BH994" s="210"/>
    </row>
    <row r="995" spans="1:60" outlineLevel="3" x14ac:dyDescent="0.25">
      <c r="A995" s="217"/>
      <c r="B995" s="218"/>
      <c r="C995" s="262" t="s">
        <v>405</v>
      </c>
      <c r="D995" s="246"/>
      <c r="E995" s="247">
        <v>0.83399999999999996</v>
      </c>
      <c r="F995" s="221"/>
      <c r="G995" s="221"/>
      <c r="H995" s="221"/>
      <c r="I995" s="221"/>
      <c r="J995" s="221"/>
      <c r="K995" s="221"/>
      <c r="L995" s="221"/>
      <c r="M995" s="221"/>
      <c r="N995" s="220"/>
      <c r="O995" s="220"/>
      <c r="P995" s="220"/>
      <c r="Q995" s="220"/>
      <c r="R995" s="221"/>
      <c r="S995" s="221"/>
      <c r="T995" s="221"/>
      <c r="U995" s="221"/>
      <c r="V995" s="221"/>
      <c r="W995" s="221"/>
      <c r="X995" s="221"/>
      <c r="Y995" s="221"/>
      <c r="Z995" s="210"/>
      <c r="AA995" s="210"/>
      <c r="AB995" s="210"/>
      <c r="AC995" s="210"/>
      <c r="AD995" s="210"/>
      <c r="AE995" s="210"/>
      <c r="AF995" s="210"/>
      <c r="AG995" s="210" t="s">
        <v>220</v>
      </c>
      <c r="AH995" s="210">
        <v>0</v>
      </c>
      <c r="AI995" s="210"/>
      <c r="AJ995" s="210"/>
      <c r="AK995" s="210"/>
      <c r="AL995" s="210"/>
      <c r="AM995" s="210"/>
      <c r="AN995" s="210"/>
      <c r="AO995" s="210"/>
      <c r="AP995" s="210"/>
      <c r="AQ995" s="210"/>
      <c r="AR995" s="210"/>
      <c r="AS995" s="210"/>
      <c r="AT995" s="210"/>
      <c r="AU995" s="210"/>
      <c r="AV995" s="210"/>
      <c r="AW995" s="210"/>
      <c r="AX995" s="210"/>
      <c r="AY995" s="210"/>
      <c r="AZ995" s="210"/>
      <c r="BA995" s="210"/>
      <c r="BB995" s="210"/>
      <c r="BC995" s="210"/>
      <c r="BD995" s="210"/>
      <c r="BE995" s="210"/>
      <c r="BF995" s="210"/>
      <c r="BG995" s="210"/>
      <c r="BH995" s="210"/>
    </row>
    <row r="996" spans="1:60" outlineLevel="3" x14ac:dyDescent="0.25">
      <c r="A996" s="217"/>
      <c r="B996" s="218"/>
      <c r="C996" s="262" t="s">
        <v>406</v>
      </c>
      <c r="D996" s="246"/>
      <c r="E996" s="247">
        <v>1.7625</v>
      </c>
      <c r="F996" s="221"/>
      <c r="G996" s="221"/>
      <c r="H996" s="221"/>
      <c r="I996" s="221"/>
      <c r="J996" s="221"/>
      <c r="K996" s="221"/>
      <c r="L996" s="221"/>
      <c r="M996" s="221"/>
      <c r="N996" s="220"/>
      <c r="O996" s="220"/>
      <c r="P996" s="220"/>
      <c r="Q996" s="220"/>
      <c r="R996" s="221"/>
      <c r="S996" s="221"/>
      <c r="T996" s="221"/>
      <c r="U996" s="221"/>
      <c r="V996" s="221"/>
      <c r="W996" s="221"/>
      <c r="X996" s="221"/>
      <c r="Y996" s="221"/>
      <c r="Z996" s="210"/>
      <c r="AA996" s="210"/>
      <c r="AB996" s="210"/>
      <c r="AC996" s="210"/>
      <c r="AD996" s="210"/>
      <c r="AE996" s="210"/>
      <c r="AF996" s="210"/>
      <c r="AG996" s="210" t="s">
        <v>220</v>
      </c>
      <c r="AH996" s="210">
        <v>0</v>
      </c>
      <c r="AI996" s="210"/>
      <c r="AJ996" s="210"/>
      <c r="AK996" s="210"/>
      <c r="AL996" s="210"/>
      <c r="AM996" s="210"/>
      <c r="AN996" s="210"/>
      <c r="AO996" s="210"/>
      <c r="AP996" s="210"/>
      <c r="AQ996" s="210"/>
      <c r="AR996" s="210"/>
      <c r="AS996" s="210"/>
      <c r="AT996" s="210"/>
      <c r="AU996" s="210"/>
      <c r="AV996" s="210"/>
      <c r="AW996" s="210"/>
      <c r="AX996" s="210"/>
      <c r="AY996" s="210"/>
      <c r="AZ996" s="210"/>
      <c r="BA996" s="210"/>
      <c r="BB996" s="210"/>
      <c r="BC996" s="210"/>
      <c r="BD996" s="210"/>
      <c r="BE996" s="210"/>
      <c r="BF996" s="210"/>
      <c r="BG996" s="210"/>
      <c r="BH996" s="210"/>
    </row>
    <row r="997" spans="1:60" outlineLevel="3" x14ac:dyDescent="0.25">
      <c r="A997" s="217"/>
      <c r="B997" s="218"/>
      <c r="C997" s="262" t="s">
        <v>407</v>
      </c>
      <c r="D997" s="246"/>
      <c r="E997" s="247">
        <v>56.405999999999999</v>
      </c>
      <c r="F997" s="221"/>
      <c r="G997" s="221"/>
      <c r="H997" s="221"/>
      <c r="I997" s="221"/>
      <c r="J997" s="221"/>
      <c r="K997" s="221"/>
      <c r="L997" s="221"/>
      <c r="M997" s="221"/>
      <c r="N997" s="220"/>
      <c r="O997" s="220"/>
      <c r="P997" s="220"/>
      <c r="Q997" s="220"/>
      <c r="R997" s="221"/>
      <c r="S997" s="221"/>
      <c r="T997" s="221"/>
      <c r="U997" s="221"/>
      <c r="V997" s="221"/>
      <c r="W997" s="221"/>
      <c r="X997" s="221"/>
      <c r="Y997" s="221"/>
      <c r="Z997" s="210"/>
      <c r="AA997" s="210"/>
      <c r="AB997" s="210"/>
      <c r="AC997" s="210"/>
      <c r="AD997" s="210"/>
      <c r="AE997" s="210"/>
      <c r="AF997" s="210"/>
      <c r="AG997" s="210" t="s">
        <v>220</v>
      </c>
      <c r="AH997" s="210">
        <v>0</v>
      </c>
      <c r="AI997" s="210"/>
      <c r="AJ997" s="210"/>
      <c r="AK997" s="210"/>
      <c r="AL997" s="210"/>
      <c r="AM997" s="210"/>
      <c r="AN997" s="210"/>
      <c r="AO997" s="210"/>
      <c r="AP997" s="210"/>
      <c r="AQ997" s="210"/>
      <c r="AR997" s="210"/>
      <c r="AS997" s="210"/>
      <c r="AT997" s="210"/>
      <c r="AU997" s="210"/>
      <c r="AV997" s="210"/>
      <c r="AW997" s="210"/>
      <c r="AX997" s="210"/>
      <c r="AY997" s="210"/>
      <c r="AZ997" s="210"/>
      <c r="BA997" s="210"/>
      <c r="BB997" s="210"/>
      <c r="BC997" s="210"/>
      <c r="BD997" s="210"/>
      <c r="BE997" s="210"/>
      <c r="BF997" s="210"/>
      <c r="BG997" s="210"/>
      <c r="BH997" s="210"/>
    </row>
    <row r="998" spans="1:60" outlineLevel="3" x14ac:dyDescent="0.25">
      <c r="A998" s="217"/>
      <c r="B998" s="218"/>
      <c r="C998" s="262" t="s">
        <v>408</v>
      </c>
      <c r="D998" s="246"/>
      <c r="E998" s="247">
        <v>-13.5708</v>
      </c>
      <c r="F998" s="221"/>
      <c r="G998" s="221"/>
      <c r="H998" s="221"/>
      <c r="I998" s="221"/>
      <c r="J998" s="221"/>
      <c r="K998" s="221"/>
      <c r="L998" s="221"/>
      <c r="M998" s="221"/>
      <c r="N998" s="220"/>
      <c r="O998" s="220"/>
      <c r="P998" s="220"/>
      <c r="Q998" s="220"/>
      <c r="R998" s="221"/>
      <c r="S998" s="221"/>
      <c r="T998" s="221"/>
      <c r="U998" s="221"/>
      <c r="V998" s="221"/>
      <c r="W998" s="221"/>
      <c r="X998" s="221"/>
      <c r="Y998" s="221"/>
      <c r="Z998" s="210"/>
      <c r="AA998" s="210"/>
      <c r="AB998" s="210"/>
      <c r="AC998" s="210"/>
      <c r="AD998" s="210"/>
      <c r="AE998" s="210"/>
      <c r="AF998" s="210"/>
      <c r="AG998" s="210" t="s">
        <v>220</v>
      </c>
      <c r="AH998" s="210">
        <v>0</v>
      </c>
      <c r="AI998" s="210"/>
      <c r="AJ998" s="210"/>
      <c r="AK998" s="210"/>
      <c r="AL998" s="210"/>
      <c r="AM998" s="210"/>
      <c r="AN998" s="210"/>
      <c r="AO998" s="210"/>
      <c r="AP998" s="210"/>
      <c r="AQ998" s="210"/>
      <c r="AR998" s="210"/>
      <c r="AS998" s="210"/>
      <c r="AT998" s="210"/>
      <c r="AU998" s="210"/>
      <c r="AV998" s="210"/>
      <c r="AW998" s="210"/>
      <c r="AX998" s="210"/>
      <c r="AY998" s="210"/>
      <c r="AZ998" s="210"/>
      <c r="BA998" s="210"/>
      <c r="BB998" s="210"/>
      <c r="BC998" s="210"/>
      <c r="BD998" s="210"/>
      <c r="BE998" s="210"/>
      <c r="BF998" s="210"/>
      <c r="BG998" s="210"/>
      <c r="BH998" s="210"/>
    </row>
    <row r="999" spans="1:60" outlineLevel="3" x14ac:dyDescent="0.25">
      <c r="A999" s="217"/>
      <c r="B999" s="218"/>
      <c r="C999" s="262" t="s">
        <v>409</v>
      </c>
      <c r="D999" s="246"/>
      <c r="E999" s="247">
        <v>30.384</v>
      </c>
      <c r="F999" s="221"/>
      <c r="G999" s="221"/>
      <c r="H999" s="221"/>
      <c r="I999" s="221"/>
      <c r="J999" s="221"/>
      <c r="K999" s="221"/>
      <c r="L999" s="221"/>
      <c r="M999" s="221"/>
      <c r="N999" s="220"/>
      <c r="O999" s="220"/>
      <c r="P999" s="220"/>
      <c r="Q999" s="220"/>
      <c r="R999" s="221"/>
      <c r="S999" s="221"/>
      <c r="T999" s="221"/>
      <c r="U999" s="221"/>
      <c r="V999" s="221"/>
      <c r="W999" s="221"/>
      <c r="X999" s="221"/>
      <c r="Y999" s="221"/>
      <c r="Z999" s="210"/>
      <c r="AA999" s="210"/>
      <c r="AB999" s="210"/>
      <c r="AC999" s="210"/>
      <c r="AD999" s="210"/>
      <c r="AE999" s="210"/>
      <c r="AF999" s="210"/>
      <c r="AG999" s="210" t="s">
        <v>220</v>
      </c>
      <c r="AH999" s="210">
        <v>0</v>
      </c>
      <c r="AI999" s="210"/>
      <c r="AJ999" s="210"/>
      <c r="AK999" s="210"/>
      <c r="AL999" s="210"/>
      <c r="AM999" s="210"/>
      <c r="AN999" s="210"/>
      <c r="AO999" s="210"/>
      <c r="AP999" s="210"/>
      <c r="AQ999" s="210"/>
      <c r="AR999" s="210"/>
      <c r="AS999" s="210"/>
      <c r="AT999" s="210"/>
      <c r="AU999" s="210"/>
      <c r="AV999" s="210"/>
      <c r="AW999" s="210"/>
      <c r="AX999" s="210"/>
      <c r="AY999" s="210"/>
      <c r="AZ999" s="210"/>
      <c r="BA999" s="210"/>
      <c r="BB999" s="210"/>
      <c r="BC999" s="210"/>
      <c r="BD999" s="210"/>
      <c r="BE999" s="210"/>
      <c r="BF999" s="210"/>
      <c r="BG999" s="210"/>
      <c r="BH999" s="210"/>
    </row>
    <row r="1000" spans="1:60" outlineLevel="3" x14ac:dyDescent="0.25">
      <c r="A1000" s="217"/>
      <c r="B1000" s="218"/>
      <c r="C1000" s="262" t="s">
        <v>410</v>
      </c>
      <c r="D1000" s="246"/>
      <c r="E1000" s="247">
        <v>-5.4539999999999997</v>
      </c>
      <c r="F1000" s="221"/>
      <c r="G1000" s="221"/>
      <c r="H1000" s="221"/>
      <c r="I1000" s="221"/>
      <c r="J1000" s="221"/>
      <c r="K1000" s="221"/>
      <c r="L1000" s="221"/>
      <c r="M1000" s="221"/>
      <c r="N1000" s="220"/>
      <c r="O1000" s="220"/>
      <c r="P1000" s="220"/>
      <c r="Q1000" s="220"/>
      <c r="R1000" s="221"/>
      <c r="S1000" s="221"/>
      <c r="T1000" s="221"/>
      <c r="U1000" s="221"/>
      <c r="V1000" s="221"/>
      <c r="W1000" s="221"/>
      <c r="X1000" s="221"/>
      <c r="Y1000" s="221"/>
      <c r="Z1000" s="210"/>
      <c r="AA1000" s="210"/>
      <c r="AB1000" s="210"/>
      <c r="AC1000" s="210"/>
      <c r="AD1000" s="210"/>
      <c r="AE1000" s="210"/>
      <c r="AF1000" s="210"/>
      <c r="AG1000" s="210" t="s">
        <v>220</v>
      </c>
      <c r="AH1000" s="210">
        <v>0</v>
      </c>
      <c r="AI1000" s="210"/>
      <c r="AJ1000" s="210"/>
      <c r="AK1000" s="210"/>
      <c r="AL1000" s="210"/>
      <c r="AM1000" s="210"/>
      <c r="AN1000" s="210"/>
      <c r="AO1000" s="210"/>
      <c r="AP1000" s="210"/>
      <c r="AQ1000" s="210"/>
      <c r="AR1000" s="210"/>
      <c r="AS1000" s="210"/>
      <c r="AT1000" s="210"/>
      <c r="AU1000" s="210"/>
      <c r="AV1000" s="210"/>
      <c r="AW1000" s="210"/>
      <c r="AX1000" s="210"/>
      <c r="AY1000" s="210"/>
      <c r="AZ1000" s="210"/>
      <c r="BA1000" s="210"/>
      <c r="BB1000" s="210"/>
      <c r="BC1000" s="210"/>
      <c r="BD1000" s="210"/>
      <c r="BE1000" s="210"/>
      <c r="BF1000" s="210"/>
      <c r="BG1000" s="210"/>
      <c r="BH1000" s="210"/>
    </row>
    <row r="1001" spans="1:60" outlineLevel="3" x14ac:dyDescent="0.25">
      <c r="A1001" s="217"/>
      <c r="B1001" s="218"/>
      <c r="C1001" s="262" t="s">
        <v>411</v>
      </c>
      <c r="D1001" s="246"/>
      <c r="E1001" s="247">
        <v>36.1188</v>
      </c>
      <c r="F1001" s="221"/>
      <c r="G1001" s="221"/>
      <c r="H1001" s="221"/>
      <c r="I1001" s="221"/>
      <c r="J1001" s="221"/>
      <c r="K1001" s="221"/>
      <c r="L1001" s="221"/>
      <c r="M1001" s="221"/>
      <c r="N1001" s="220"/>
      <c r="O1001" s="220"/>
      <c r="P1001" s="220"/>
      <c r="Q1001" s="220"/>
      <c r="R1001" s="221"/>
      <c r="S1001" s="221"/>
      <c r="T1001" s="221"/>
      <c r="U1001" s="221"/>
      <c r="V1001" s="221"/>
      <c r="W1001" s="221"/>
      <c r="X1001" s="221"/>
      <c r="Y1001" s="221"/>
      <c r="Z1001" s="210"/>
      <c r="AA1001" s="210"/>
      <c r="AB1001" s="210"/>
      <c r="AC1001" s="210"/>
      <c r="AD1001" s="210"/>
      <c r="AE1001" s="210"/>
      <c r="AF1001" s="210"/>
      <c r="AG1001" s="210" t="s">
        <v>220</v>
      </c>
      <c r="AH1001" s="210">
        <v>0</v>
      </c>
      <c r="AI1001" s="210"/>
      <c r="AJ1001" s="210"/>
      <c r="AK1001" s="210"/>
      <c r="AL1001" s="210"/>
      <c r="AM1001" s="210"/>
      <c r="AN1001" s="210"/>
      <c r="AO1001" s="210"/>
      <c r="AP1001" s="210"/>
      <c r="AQ1001" s="210"/>
      <c r="AR1001" s="210"/>
      <c r="AS1001" s="210"/>
      <c r="AT1001" s="210"/>
      <c r="AU1001" s="210"/>
      <c r="AV1001" s="210"/>
      <c r="AW1001" s="210"/>
      <c r="AX1001" s="210"/>
      <c r="AY1001" s="210"/>
      <c r="AZ1001" s="210"/>
      <c r="BA1001" s="210"/>
      <c r="BB1001" s="210"/>
      <c r="BC1001" s="210"/>
      <c r="BD1001" s="210"/>
      <c r="BE1001" s="210"/>
      <c r="BF1001" s="210"/>
      <c r="BG1001" s="210"/>
      <c r="BH1001" s="210"/>
    </row>
    <row r="1002" spans="1:60" outlineLevel="3" x14ac:dyDescent="0.25">
      <c r="A1002" s="217"/>
      <c r="B1002" s="218"/>
      <c r="C1002" s="262" t="s">
        <v>425</v>
      </c>
      <c r="D1002" s="246"/>
      <c r="E1002" s="247">
        <v>-4.2374000000000001</v>
      </c>
      <c r="F1002" s="221"/>
      <c r="G1002" s="221"/>
      <c r="H1002" s="221"/>
      <c r="I1002" s="221"/>
      <c r="J1002" s="221"/>
      <c r="K1002" s="221"/>
      <c r="L1002" s="221"/>
      <c r="M1002" s="221"/>
      <c r="N1002" s="220"/>
      <c r="O1002" s="220"/>
      <c r="P1002" s="220"/>
      <c r="Q1002" s="220"/>
      <c r="R1002" s="221"/>
      <c r="S1002" s="221"/>
      <c r="T1002" s="221"/>
      <c r="U1002" s="221"/>
      <c r="V1002" s="221"/>
      <c r="W1002" s="221"/>
      <c r="X1002" s="221"/>
      <c r="Y1002" s="221"/>
      <c r="Z1002" s="210"/>
      <c r="AA1002" s="210"/>
      <c r="AB1002" s="210"/>
      <c r="AC1002" s="210"/>
      <c r="AD1002" s="210"/>
      <c r="AE1002" s="210"/>
      <c r="AF1002" s="210"/>
      <c r="AG1002" s="210" t="s">
        <v>220</v>
      </c>
      <c r="AH1002" s="210">
        <v>0</v>
      </c>
      <c r="AI1002" s="210"/>
      <c r="AJ1002" s="210"/>
      <c r="AK1002" s="210"/>
      <c r="AL1002" s="210"/>
      <c r="AM1002" s="210"/>
      <c r="AN1002" s="210"/>
      <c r="AO1002" s="210"/>
      <c r="AP1002" s="210"/>
      <c r="AQ1002" s="210"/>
      <c r="AR1002" s="210"/>
      <c r="AS1002" s="210"/>
      <c r="AT1002" s="210"/>
      <c r="AU1002" s="210"/>
      <c r="AV1002" s="210"/>
      <c r="AW1002" s="210"/>
      <c r="AX1002" s="210"/>
      <c r="AY1002" s="210"/>
      <c r="AZ1002" s="210"/>
      <c r="BA1002" s="210"/>
      <c r="BB1002" s="210"/>
      <c r="BC1002" s="210"/>
      <c r="BD1002" s="210"/>
      <c r="BE1002" s="210"/>
      <c r="BF1002" s="210"/>
      <c r="BG1002" s="210"/>
      <c r="BH1002" s="210"/>
    </row>
    <row r="1003" spans="1:60" outlineLevel="3" x14ac:dyDescent="0.25">
      <c r="A1003" s="217"/>
      <c r="B1003" s="218"/>
      <c r="C1003" s="262" t="s">
        <v>413</v>
      </c>
      <c r="D1003" s="246"/>
      <c r="E1003" s="247">
        <v>26.783999999999999</v>
      </c>
      <c r="F1003" s="221"/>
      <c r="G1003" s="221"/>
      <c r="H1003" s="221"/>
      <c r="I1003" s="221"/>
      <c r="J1003" s="221"/>
      <c r="K1003" s="221"/>
      <c r="L1003" s="221"/>
      <c r="M1003" s="221"/>
      <c r="N1003" s="220"/>
      <c r="O1003" s="220"/>
      <c r="P1003" s="220"/>
      <c r="Q1003" s="220"/>
      <c r="R1003" s="221"/>
      <c r="S1003" s="221"/>
      <c r="T1003" s="221"/>
      <c r="U1003" s="221"/>
      <c r="V1003" s="221"/>
      <c r="W1003" s="221"/>
      <c r="X1003" s="221"/>
      <c r="Y1003" s="221"/>
      <c r="Z1003" s="210"/>
      <c r="AA1003" s="210"/>
      <c r="AB1003" s="210"/>
      <c r="AC1003" s="210"/>
      <c r="AD1003" s="210"/>
      <c r="AE1003" s="210"/>
      <c r="AF1003" s="210"/>
      <c r="AG1003" s="210" t="s">
        <v>220</v>
      </c>
      <c r="AH1003" s="210">
        <v>0</v>
      </c>
      <c r="AI1003" s="210"/>
      <c r="AJ1003" s="210"/>
      <c r="AK1003" s="210"/>
      <c r="AL1003" s="210"/>
      <c r="AM1003" s="210"/>
      <c r="AN1003" s="210"/>
      <c r="AO1003" s="210"/>
      <c r="AP1003" s="210"/>
      <c r="AQ1003" s="210"/>
      <c r="AR1003" s="210"/>
      <c r="AS1003" s="210"/>
      <c r="AT1003" s="210"/>
      <c r="AU1003" s="210"/>
      <c r="AV1003" s="210"/>
      <c r="AW1003" s="210"/>
      <c r="AX1003" s="210"/>
      <c r="AY1003" s="210"/>
      <c r="AZ1003" s="210"/>
      <c r="BA1003" s="210"/>
      <c r="BB1003" s="210"/>
      <c r="BC1003" s="210"/>
      <c r="BD1003" s="210"/>
      <c r="BE1003" s="210"/>
      <c r="BF1003" s="210"/>
      <c r="BG1003" s="210"/>
      <c r="BH1003" s="210"/>
    </row>
    <row r="1004" spans="1:60" outlineLevel="3" x14ac:dyDescent="0.25">
      <c r="A1004" s="217"/>
      <c r="B1004" s="218"/>
      <c r="C1004" s="262" t="s">
        <v>414</v>
      </c>
      <c r="D1004" s="246"/>
      <c r="E1004" s="247">
        <v>-2.4813999999999998</v>
      </c>
      <c r="F1004" s="221"/>
      <c r="G1004" s="221"/>
      <c r="H1004" s="221"/>
      <c r="I1004" s="221"/>
      <c r="J1004" s="221"/>
      <c r="K1004" s="221"/>
      <c r="L1004" s="221"/>
      <c r="M1004" s="221"/>
      <c r="N1004" s="220"/>
      <c r="O1004" s="220"/>
      <c r="P1004" s="220"/>
      <c r="Q1004" s="220"/>
      <c r="R1004" s="221"/>
      <c r="S1004" s="221"/>
      <c r="T1004" s="221"/>
      <c r="U1004" s="221"/>
      <c r="V1004" s="221"/>
      <c r="W1004" s="221"/>
      <c r="X1004" s="221"/>
      <c r="Y1004" s="221"/>
      <c r="Z1004" s="210"/>
      <c r="AA1004" s="210"/>
      <c r="AB1004" s="210"/>
      <c r="AC1004" s="210"/>
      <c r="AD1004" s="210"/>
      <c r="AE1004" s="210"/>
      <c r="AF1004" s="210"/>
      <c r="AG1004" s="210" t="s">
        <v>220</v>
      </c>
      <c r="AH1004" s="210">
        <v>0</v>
      </c>
      <c r="AI1004" s="210"/>
      <c r="AJ1004" s="210"/>
      <c r="AK1004" s="210"/>
      <c r="AL1004" s="210"/>
      <c r="AM1004" s="210"/>
      <c r="AN1004" s="210"/>
      <c r="AO1004" s="210"/>
      <c r="AP1004" s="210"/>
      <c r="AQ1004" s="210"/>
      <c r="AR1004" s="210"/>
      <c r="AS1004" s="210"/>
      <c r="AT1004" s="210"/>
      <c r="AU1004" s="210"/>
      <c r="AV1004" s="210"/>
      <c r="AW1004" s="210"/>
      <c r="AX1004" s="210"/>
      <c r="AY1004" s="210"/>
      <c r="AZ1004" s="210"/>
      <c r="BA1004" s="210"/>
      <c r="BB1004" s="210"/>
      <c r="BC1004" s="210"/>
      <c r="BD1004" s="210"/>
      <c r="BE1004" s="210"/>
      <c r="BF1004" s="210"/>
      <c r="BG1004" s="210"/>
      <c r="BH1004" s="210"/>
    </row>
    <row r="1005" spans="1:60" outlineLevel="3" x14ac:dyDescent="0.25">
      <c r="A1005" s="217"/>
      <c r="B1005" s="218"/>
      <c r="C1005" s="262" t="s">
        <v>415</v>
      </c>
      <c r="D1005" s="246"/>
      <c r="E1005" s="247">
        <v>3.2320000000000002</v>
      </c>
      <c r="F1005" s="221"/>
      <c r="G1005" s="221"/>
      <c r="H1005" s="221"/>
      <c r="I1005" s="221"/>
      <c r="J1005" s="221"/>
      <c r="K1005" s="221"/>
      <c r="L1005" s="221"/>
      <c r="M1005" s="221"/>
      <c r="N1005" s="220"/>
      <c r="O1005" s="220"/>
      <c r="P1005" s="220"/>
      <c r="Q1005" s="220"/>
      <c r="R1005" s="221"/>
      <c r="S1005" s="221"/>
      <c r="T1005" s="221"/>
      <c r="U1005" s="221"/>
      <c r="V1005" s="221"/>
      <c r="W1005" s="221"/>
      <c r="X1005" s="221"/>
      <c r="Y1005" s="221"/>
      <c r="Z1005" s="210"/>
      <c r="AA1005" s="210"/>
      <c r="AB1005" s="210"/>
      <c r="AC1005" s="210"/>
      <c r="AD1005" s="210"/>
      <c r="AE1005" s="210"/>
      <c r="AF1005" s="210"/>
      <c r="AG1005" s="210" t="s">
        <v>220</v>
      </c>
      <c r="AH1005" s="210">
        <v>0</v>
      </c>
      <c r="AI1005" s="210"/>
      <c r="AJ1005" s="210"/>
      <c r="AK1005" s="210"/>
      <c r="AL1005" s="210"/>
      <c r="AM1005" s="210"/>
      <c r="AN1005" s="210"/>
      <c r="AO1005" s="210"/>
      <c r="AP1005" s="210"/>
      <c r="AQ1005" s="210"/>
      <c r="AR1005" s="210"/>
      <c r="AS1005" s="210"/>
      <c r="AT1005" s="210"/>
      <c r="AU1005" s="210"/>
      <c r="AV1005" s="210"/>
      <c r="AW1005" s="210"/>
      <c r="AX1005" s="210"/>
      <c r="AY1005" s="210"/>
      <c r="AZ1005" s="210"/>
      <c r="BA1005" s="210"/>
      <c r="BB1005" s="210"/>
      <c r="BC1005" s="210"/>
      <c r="BD1005" s="210"/>
      <c r="BE1005" s="210"/>
      <c r="BF1005" s="210"/>
      <c r="BG1005" s="210"/>
      <c r="BH1005" s="210"/>
    </row>
    <row r="1006" spans="1:60" outlineLevel="3" x14ac:dyDescent="0.25">
      <c r="A1006" s="217"/>
      <c r="B1006" s="218"/>
      <c r="C1006" s="262" t="s">
        <v>416</v>
      </c>
      <c r="D1006" s="246"/>
      <c r="E1006" s="247">
        <v>1.353</v>
      </c>
      <c r="F1006" s="221"/>
      <c r="G1006" s="221"/>
      <c r="H1006" s="221"/>
      <c r="I1006" s="221"/>
      <c r="J1006" s="221"/>
      <c r="K1006" s="221"/>
      <c r="L1006" s="221"/>
      <c r="M1006" s="221"/>
      <c r="N1006" s="220"/>
      <c r="O1006" s="220"/>
      <c r="P1006" s="220"/>
      <c r="Q1006" s="220"/>
      <c r="R1006" s="221"/>
      <c r="S1006" s="221"/>
      <c r="T1006" s="221"/>
      <c r="U1006" s="221"/>
      <c r="V1006" s="221"/>
      <c r="W1006" s="221"/>
      <c r="X1006" s="221"/>
      <c r="Y1006" s="221"/>
      <c r="Z1006" s="210"/>
      <c r="AA1006" s="210"/>
      <c r="AB1006" s="210"/>
      <c r="AC1006" s="210"/>
      <c r="AD1006" s="210"/>
      <c r="AE1006" s="210"/>
      <c r="AF1006" s="210"/>
      <c r="AG1006" s="210" t="s">
        <v>220</v>
      </c>
      <c r="AH1006" s="210">
        <v>0</v>
      </c>
      <c r="AI1006" s="210"/>
      <c r="AJ1006" s="210"/>
      <c r="AK1006" s="210"/>
      <c r="AL1006" s="210"/>
      <c r="AM1006" s="210"/>
      <c r="AN1006" s="210"/>
      <c r="AO1006" s="210"/>
      <c r="AP1006" s="210"/>
      <c r="AQ1006" s="210"/>
      <c r="AR1006" s="210"/>
      <c r="AS1006" s="210"/>
      <c r="AT1006" s="210"/>
      <c r="AU1006" s="210"/>
      <c r="AV1006" s="210"/>
      <c r="AW1006" s="210"/>
      <c r="AX1006" s="210"/>
      <c r="AY1006" s="210"/>
      <c r="AZ1006" s="210"/>
      <c r="BA1006" s="210"/>
      <c r="BB1006" s="210"/>
      <c r="BC1006" s="210"/>
      <c r="BD1006" s="210"/>
      <c r="BE1006" s="210"/>
      <c r="BF1006" s="210"/>
      <c r="BG1006" s="210"/>
      <c r="BH1006" s="210"/>
    </row>
    <row r="1007" spans="1:60" outlineLevel="3" x14ac:dyDescent="0.25">
      <c r="A1007" s="217"/>
      <c r="B1007" s="218"/>
      <c r="C1007" s="262" t="s">
        <v>417</v>
      </c>
      <c r="D1007" s="246"/>
      <c r="E1007" s="247">
        <v>2.9039999999999999</v>
      </c>
      <c r="F1007" s="221"/>
      <c r="G1007" s="221"/>
      <c r="H1007" s="221"/>
      <c r="I1007" s="221"/>
      <c r="J1007" s="221"/>
      <c r="K1007" s="221"/>
      <c r="L1007" s="221"/>
      <c r="M1007" s="221"/>
      <c r="N1007" s="220"/>
      <c r="O1007" s="220"/>
      <c r="P1007" s="220"/>
      <c r="Q1007" s="220"/>
      <c r="R1007" s="221"/>
      <c r="S1007" s="221"/>
      <c r="T1007" s="221"/>
      <c r="U1007" s="221"/>
      <c r="V1007" s="221"/>
      <c r="W1007" s="221"/>
      <c r="X1007" s="221"/>
      <c r="Y1007" s="221"/>
      <c r="Z1007" s="210"/>
      <c r="AA1007" s="210"/>
      <c r="AB1007" s="210"/>
      <c r="AC1007" s="210"/>
      <c r="AD1007" s="210"/>
      <c r="AE1007" s="210"/>
      <c r="AF1007" s="210"/>
      <c r="AG1007" s="210" t="s">
        <v>220</v>
      </c>
      <c r="AH1007" s="210">
        <v>0</v>
      </c>
      <c r="AI1007" s="210"/>
      <c r="AJ1007" s="210"/>
      <c r="AK1007" s="210"/>
      <c r="AL1007" s="210"/>
      <c r="AM1007" s="210"/>
      <c r="AN1007" s="210"/>
      <c r="AO1007" s="210"/>
      <c r="AP1007" s="210"/>
      <c r="AQ1007" s="210"/>
      <c r="AR1007" s="210"/>
      <c r="AS1007" s="210"/>
      <c r="AT1007" s="210"/>
      <c r="AU1007" s="210"/>
      <c r="AV1007" s="210"/>
      <c r="AW1007" s="210"/>
      <c r="AX1007" s="210"/>
      <c r="AY1007" s="210"/>
      <c r="AZ1007" s="210"/>
      <c r="BA1007" s="210"/>
      <c r="BB1007" s="210"/>
      <c r="BC1007" s="210"/>
      <c r="BD1007" s="210"/>
      <c r="BE1007" s="210"/>
      <c r="BF1007" s="210"/>
      <c r="BG1007" s="210"/>
      <c r="BH1007" s="210"/>
    </row>
    <row r="1008" spans="1:60" outlineLevel="3" x14ac:dyDescent="0.25">
      <c r="A1008" s="217"/>
      <c r="B1008" s="218"/>
      <c r="C1008" s="262" t="s">
        <v>418</v>
      </c>
      <c r="D1008" s="246"/>
      <c r="E1008" s="247">
        <v>0.97399999999999998</v>
      </c>
      <c r="F1008" s="221"/>
      <c r="G1008" s="221"/>
      <c r="H1008" s="221"/>
      <c r="I1008" s="221"/>
      <c r="J1008" s="221"/>
      <c r="K1008" s="221"/>
      <c r="L1008" s="221"/>
      <c r="M1008" s="221"/>
      <c r="N1008" s="220"/>
      <c r="O1008" s="220"/>
      <c r="P1008" s="220"/>
      <c r="Q1008" s="220"/>
      <c r="R1008" s="221"/>
      <c r="S1008" s="221"/>
      <c r="T1008" s="221"/>
      <c r="U1008" s="221"/>
      <c r="V1008" s="221"/>
      <c r="W1008" s="221"/>
      <c r="X1008" s="221"/>
      <c r="Y1008" s="221"/>
      <c r="Z1008" s="210"/>
      <c r="AA1008" s="210"/>
      <c r="AB1008" s="210"/>
      <c r="AC1008" s="210"/>
      <c r="AD1008" s="210"/>
      <c r="AE1008" s="210"/>
      <c r="AF1008" s="210"/>
      <c r="AG1008" s="210" t="s">
        <v>220</v>
      </c>
      <c r="AH1008" s="210">
        <v>0</v>
      </c>
      <c r="AI1008" s="210"/>
      <c r="AJ1008" s="210"/>
      <c r="AK1008" s="210"/>
      <c r="AL1008" s="210"/>
      <c r="AM1008" s="210"/>
      <c r="AN1008" s="210"/>
      <c r="AO1008" s="210"/>
      <c r="AP1008" s="210"/>
      <c r="AQ1008" s="210"/>
      <c r="AR1008" s="210"/>
      <c r="AS1008" s="210"/>
      <c r="AT1008" s="210"/>
      <c r="AU1008" s="210"/>
      <c r="AV1008" s="210"/>
      <c r="AW1008" s="210"/>
      <c r="AX1008" s="210"/>
      <c r="AY1008" s="210"/>
      <c r="AZ1008" s="210"/>
      <c r="BA1008" s="210"/>
      <c r="BB1008" s="210"/>
      <c r="BC1008" s="210"/>
      <c r="BD1008" s="210"/>
      <c r="BE1008" s="210"/>
      <c r="BF1008" s="210"/>
      <c r="BG1008" s="210"/>
      <c r="BH1008" s="210"/>
    </row>
    <row r="1009" spans="1:60" outlineLevel="3" x14ac:dyDescent="0.25">
      <c r="A1009" s="217"/>
      <c r="B1009" s="218"/>
      <c r="C1009" s="262" t="s">
        <v>234</v>
      </c>
      <c r="D1009" s="246"/>
      <c r="E1009" s="247"/>
      <c r="F1009" s="221"/>
      <c r="G1009" s="221"/>
      <c r="H1009" s="221"/>
      <c r="I1009" s="221"/>
      <c r="J1009" s="221"/>
      <c r="K1009" s="221"/>
      <c r="L1009" s="221"/>
      <c r="M1009" s="221"/>
      <c r="N1009" s="220"/>
      <c r="O1009" s="220"/>
      <c r="P1009" s="220"/>
      <c r="Q1009" s="220"/>
      <c r="R1009" s="221"/>
      <c r="S1009" s="221"/>
      <c r="T1009" s="221"/>
      <c r="U1009" s="221"/>
      <c r="V1009" s="221"/>
      <c r="W1009" s="221"/>
      <c r="X1009" s="221"/>
      <c r="Y1009" s="221"/>
      <c r="Z1009" s="210"/>
      <c r="AA1009" s="210"/>
      <c r="AB1009" s="210"/>
      <c r="AC1009" s="210"/>
      <c r="AD1009" s="210"/>
      <c r="AE1009" s="210"/>
      <c r="AF1009" s="210"/>
      <c r="AG1009" s="210" t="s">
        <v>220</v>
      </c>
      <c r="AH1009" s="210">
        <v>0</v>
      </c>
      <c r="AI1009" s="210"/>
      <c r="AJ1009" s="210"/>
      <c r="AK1009" s="210"/>
      <c r="AL1009" s="210"/>
      <c r="AM1009" s="210"/>
      <c r="AN1009" s="210"/>
      <c r="AO1009" s="210"/>
      <c r="AP1009" s="210"/>
      <c r="AQ1009" s="210"/>
      <c r="AR1009" s="210"/>
      <c r="AS1009" s="210"/>
      <c r="AT1009" s="210"/>
      <c r="AU1009" s="210"/>
      <c r="AV1009" s="210"/>
      <c r="AW1009" s="210"/>
      <c r="AX1009" s="210"/>
      <c r="AY1009" s="210"/>
      <c r="AZ1009" s="210"/>
      <c r="BA1009" s="210"/>
      <c r="BB1009" s="210"/>
      <c r="BC1009" s="210"/>
      <c r="BD1009" s="210"/>
      <c r="BE1009" s="210"/>
      <c r="BF1009" s="210"/>
      <c r="BG1009" s="210"/>
      <c r="BH1009" s="210"/>
    </row>
    <row r="1010" spans="1:60" outlineLevel="3" x14ac:dyDescent="0.25">
      <c r="A1010" s="217"/>
      <c r="B1010" s="218"/>
      <c r="C1010" s="262" t="s">
        <v>1026</v>
      </c>
      <c r="D1010" s="246"/>
      <c r="E1010" s="247"/>
      <c r="F1010" s="221"/>
      <c r="G1010" s="221"/>
      <c r="H1010" s="221"/>
      <c r="I1010" s="221"/>
      <c r="J1010" s="221"/>
      <c r="K1010" s="221"/>
      <c r="L1010" s="221"/>
      <c r="M1010" s="221"/>
      <c r="N1010" s="220"/>
      <c r="O1010" s="220"/>
      <c r="P1010" s="220"/>
      <c r="Q1010" s="220"/>
      <c r="R1010" s="221"/>
      <c r="S1010" s="221"/>
      <c r="T1010" s="221"/>
      <c r="U1010" s="221"/>
      <c r="V1010" s="221"/>
      <c r="W1010" s="221"/>
      <c r="X1010" s="221"/>
      <c r="Y1010" s="221"/>
      <c r="Z1010" s="210"/>
      <c r="AA1010" s="210"/>
      <c r="AB1010" s="210"/>
      <c r="AC1010" s="210"/>
      <c r="AD1010" s="210"/>
      <c r="AE1010" s="210"/>
      <c r="AF1010" s="210"/>
      <c r="AG1010" s="210" t="s">
        <v>220</v>
      </c>
      <c r="AH1010" s="210">
        <v>0</v>
      </c>
      <c r="AI1010" s="210"/>
      <c r="AJ1010" s="210"/>
      <c r="AK1010" s="210"/>
      <c r="AL1010" s="210"/>
      <c r="AM1010" s="210"/>
      <c r="AN1010" s="210"/>
      <c r="AO1010" s="210"/>
      <c r="AP1010" s="210"/>
      <c r="AQ1010" s="210"/>
      <c r="AR1010" s="210"/>
      <c r="AS1010" s="210"/>
      <c r="AT1010" s="210"/>
      <c r="AU1010" s="210"/>
      <c r="AV1010" s="210"/>
      <c r="AW1010" s="210"/>
      <c r="AX1010" s="210"/>
      <c r="AY1010" s="210"/>
      <c r="AZ1010" s="210"/>
      <c r="BA1010" s="210"/>
      <c r="BB1010" s="210"/>
      <c r="BC1010" s="210"/>
      <c r="BD1010" s="210"/>
      <c r="BE1010" s="210"/>
      <c r="BF1010" s="210"/>
      <c r="BG1010" s="210"/>
      <c r="BH1010" s="210"/>
    </row>
    <row r="1011" spans="1:60" outlineLevel="3" x14ac:dyDescent="0.25">
      <c r="A1011" s="217"/>
      <c r="B1011" s="218"/>
      <c r="C1011" s="262" t="s">
        <v>1027</v>
      </c>
      <c r="D1011" s="246"/>
      <c r="E1011" s="247">
        <v>-8.9220000000000006</v>
      </c>
      <c r="F1011" s="221"/>
      <c r="G1011" s="221"/>
      <c r="H1011" s="221"/>
      <c r="I1011" s="221"/>
      <c r="J1011" s="221"/>
      <c r="K1011" s="221"/>
      <c r="L1011" s="221"/>
      <c r="M1011" s="221"/>
      <c r="N1011" s="220"/>
      <c r="O1011" s="220"/>
      <c r="P1011" s="220"/>
      <c r="Q1011" s="220"/>
      <c r="R1011" s="221"/>
      <c r="S1011" s="221"/>
      <c r="T1011" s="221"/>
      <c r="U1011" s="221"/>
      <c r="V1011" s="221"/>
      <c r="W1011" s="221"/>
      <c r="X1011" s="221"/>
      <c r="Y1011" s="221"/>
      <c r="Z1011" s="210"/>
      <c r="AA1011" s="210"/>
      <c r="AB1011" s="210"/>
      <c r="AC1011" s="210"/>
      <c r="AD1011" s="210"/>
      <c r="AE1011" s="210"/>
      <c r="AF1011" s="210"/>
      <c r="AG1011" s="210" t="s">
        <v>220</v>
      </c>
      <c r="AH1011" s="210">
        <v>5</v>
      </c>
      <c r="AI1011" s="210"/>
      <c r="AJ1011" s="210"/>
      <c r="AK1011" s="210"/>
      <c r="AL1011" s="210"/>
      <c r="AM1011" s="210"/>
      <c r="AN1011" s="210"/>
      <c r="AO1011" s="210"/>
      <c r="AP1011" s="210"/>
      <c r="AQ1011" s="210"/>
      <c r="AR1011" s="210"/>
      <c r="AS1011" s="210"/>
      <c r="AT1011" s="210"/>
      <c r="AU1011" s="210"/>
      <c r="AV1011" s="210"/>
      <c r="AW1011" s="210"/>
      <c r="AX1011" s="210"/>
      <c r="AY1011" s="210"/>
      <c r="AZ1011" s="210"/>
      <c r="BA1011" s="210"/>
      <c r="BB1011" s="210"/>
      <c r="BC1011" s="210"/>
      <c r="BD1011" s="210"/>
      <c r="BE1011" s="210"/>
      <c r="BF1011" s="210"/>
      <c r="BG1011" s="210"/>
      <c r="BH1011" s="210"/>
    </row>
    <row r="1012" spans="1:60" outlineLevel="3" x14ac:dyDescent="0.25">
      <c r="A1012" s="217"/>
      <c r="B1012" s="218"/>
      <c r="C1012" s="262" t="s">
        <v>234</v>
      </c>
      <c r="D1012" s="246"/>
      <c r="E1012" s="247"/>
      <c r="F1012" s="221"/>
      <c r="G1012" s="221"/>
      <c r="H1012" s="221"/>
      <c r="I1012" s="221"/>
      <c r="J1012" s="221"/>
      <c r="K1012" s="221"/>
      <c r="L1012" s="221"/>
      <c r="M1012" s="221"/>
      <c r="N1012" s="220"/>
      <c r="O1012" s="220"/>
      <c r="P1012" s="220"/>
      <c r="Q1012" s="220"/>
      <c r="R1012" s="221"/>
      <c r="S1012" s="221"/>
      <c r="T1012" s="221"/>
      <c r="U1012" s="221"/>
      <c r="V1012" s="221"/>
      <c r="W1012" s="221"/>
      <c r="X1012" s="221"/>
      <c r="Y1012" s="221"/>
      <c r="Z1012" s="210"/>
      <c r="AA1012" s="210"/>
      <c r="AB1012" s="210"/>
      <c r="AC1012" s="210"/>
      <c r="AD1012" s="210"/>
      <c r="AE1012" s="210"/>
      <c r="AF1012" s="210"/>
      <c r="AG1012" s="210" t="s">
        <v>220</v>
      </c>
      <c r="AH1012" s="210">
        <v>0</v>
      </c>
      <c r="AI1012" s="210"/>
      <c r="AJ1012" s="210"/>
      <c r="AK1012" s="210"/>
      <c r="AL1012" s="210"/>
      <c r="AM1012" s="210"/>
      <c r="AN1012" s="210"/>
      <c r="AO1012" s="210"/>
      <c r="AP1012" s="210"/>
      <c r="AQ1012" s="210"/>
      <c r="AR1012" s="210"/>
      <c r="AS1012" s="210"/>
      <c r="AT1012" s="210"/>
      <c r="AU1012" s="210"/>
      <c r="AV1012" s="210"/>
      <c r="AW1012" s="210"/>
      <c r="AX1012" s="210"/>
      <c r="AY1012" s="210"/>
      <c r="AZ1012" s="210"/>
      <c r="BA1012" s="210"/>
      <c r="BB1012" s="210"/>
      <c r="BC1012" s="210"/>
      <c r="BD1012" s="210"/>
      <c r="BE1012" s="210"/>
      <c r="BF1012" s="210"/>
      <c r="BG1012" s="210"/>
      <c r="BH1012" s="210"/>
    </row>
    <row r="1013" spans="1:60" outlineLevel="3" x14ac:dyDescent="0.25">
      <c r="A1013" s="217"/>
      <c r="B1013" s="218"/>
      <c r="C1013" s="262" t="s">
        <v>1028</v>
      </c>
      <c r="D1013" s="246"/>
      <c r="E1013" s="247"/>
      <c r="F1013" s="221"/>
      <c r="G1013" s="221"/>
      <c r="H1013" s="221"/>
      <c r="I1013" s="221"/>
      <c r="J1013" s="221"/>
      <c r="K1013" s="221"/>
      <c r="L1013" s="221"/>
      <c r="M1013" s="221"/>
      <c r="N1013" s="220"/>
      <c r="O1013" s="220"/>
      <c r="P1013" s="220"/>
      <c r="Q1013" s="220"/>
      <c r="R1013" s="221"/>
      <c r="S1013" s="221"/>
      <c r="T1013" s="221"/>
      <c r="U1013" s="221"/>
      <c r="V1013" s="221"/>
      <c r="W1013" s="221"/>
      <c r="X1013" s="221"/>
      <c r="Y1013" s="221"/>
      <c r="Z1013" s="210"/>
      <c r="AA1013" s="210"/>
      <c r="AB1013" s="210"/>
      <c r="AC1013" s="210"/>
      <c r="AD1013" s="210"/>
      <c r="AE1013" s="210"/>
      <c r="AF1013" s="210"/>
      <c r="AG1013" s="210" t="s">
        <v>220</v>
      </c>
      <c r="AH1013" s="210">
        <v>0</v>
      </c>
      <c r="AI1013" s="210"/>
      <c r="AJ1013" s="210"/>
      <c r="AK1013" s="210"/>
      <c r="AL1013" s="210"/>
      <c r="AM1013" s="210"/>
      <c r="AN1013" s="210"/>
      <c r="AO1013" s="210"/>
      <c r="AP1013" s="210"/>
      <c r="AQ1013" s="210"/>
      <c r="AR1013" s="210"/>
      <c r="AS1013" s="210"/>
      <c r="AT1013" s="210"/>
      <c r="AU1013" s="210"/>
      <c r="AV1013" s="210"/>
      <c r="AW1013" s="210"/>
      <c r="AX1013" s="210"/>
      <c r="AY1013" s="210"/>
      <c r="AZ1013" s="210"/>
      <c r="BA1013" s="210"/>
      <c r="BB1013" s="210"/>
      <c r="BC1013" s="210"/>
      <c r="BD1013" s="210"/>
      <c r="BE1013" s="210"/>
      <c r="BF1013" s="210"/>
      <c r="BG1013" s="210"/>
      <c r="BH1013" s="210"/>
    </row>
    <row r="1014" spans="1:60" outlineLevel="3" x14ac:dyDescent="0.25">
      <c r="A1014" s="217"/>
      <c r="B1014" s="218"/>
      <c r="C1014" s="262" t="s">
        <v>1029</v>
      </c>
      <c r="D1014" s="246"/>
      <c r="E1014" s="247">
        <v>-10.613</v>
      </c>
      <c r="F1014" s="221"/>
      <c r="G1014" s="221"/>
      <c r="H1014" s="221"/>
      <c r="I1014" s="221"/>
      <c r="J1014" s="221"/>
      <c r="K1014" s="221"/>
      <c r="L1014" s="221"/>
      <c r="M1014" s="221"/>
      <c r="N1014" s="220"/>
      <c r="O1014" s="220"/>
      <c r="P1014" s="220"/>
      <c r="Q1014" s="220"/>
      <c r="R1014" s="221"/>
      <c r="S1014" s="221"/>
      <c r="T1014" s="221"/>
      <c r="U1014" s="221"/>
      <c r="V1014" s="221"/>
      <c r="W1014" s="221"/>
      <c r="X1014" s="221"/>
      <c r="Y1014" s="221"/>
      <c r="Z1014" s="210"/>
      <c r="AA1014" s="210"/>
      <c r="AB1014" s="210"/>
      <c r="AC1014" s="210"/>
      <c r="AD1014" s="210"/>
      <c r="AE1014" s="210"/>
      <c r="AF1014" s="210"/>
      <c r="AG1014" s="210" t="s">
        <v>220</v>
      </c>
      <c r="AH1014" s="210">
        <v>5</v>
      </c>
      <c r="AI1014" s="210"/>
      <c r="AJ1014" s="210"/>
      <c r="AK1014" s="210"/>
      <c r="AL1014" s="210"/>
      <c r="AM1014" s="210"/>
      <c r="AN1014" s="210"/>
      <c r="AO1014" s="210"/>
      <c r="AP1014" s="210"/>
      <c r="AQ1014" s="210"/>
      <c r="AR1014" s="210"/>
      <c r="AS1014" s="210"/>
      <c r="AT1014" s="210"/>
      <c r="AU1014" s="210"/>
      <c r="AV1014" s="210"/>
      <c r="AW1014" s="210"/>
      <c r="AX1014" s="210"/>
      <c r="AY1014" s="210"/>
      <c r="AZ1014" s="210"/>
      <c r="BA1014" s="210"/>
      <c r="BB1014" s="210"/>
      <c r="BC1014" s="210"/>
      <c r="BD1014" s="210"/>
      <c r="BE1014" s="210"/>
      <c r="BF1014" s="210"/>
      <c r="BG1014" s="210"/>
      <c r="BH1014" s="210"/>
    </row>
    <row r="1015" spans="1:60" outlineLevel="1" x14ac:dyDescent="0.25">
      <c r="A1015" s="231">
        <v>157</v>
      </c>
      <c r="B1015" s="232" t="s">
        <v>1030</v>
      </c>
      <c r="C1015" s="241" t="s">
        <v>1031</v>
      </c>
      <c r="D1015" s="233" t="s">
        <v>252</v>
      </c>
      <c r="E1015" s="234">
        <v>229.5042</v>
      </c>
      <c r="F1015" s="235"/>
      <c r="G1015" s="236">
        <f>ROUND(E1015*F1015,2)</f>
        <v>0</v>
      </c>
      <c r="H1015" s="235"/>
      <c r="I1015" s="236">
        <f>ROUND(E1015*H1015,2)</f>
        <v>0</v>
      </c>
      <c r="J1015" s="235"/>
      <c r="K1015" s="236">
        <f>ROUND(E1015*J1015,2)</f>
        <v>0</v>
      </c>
      <c r="L1015" s="236">
        <v>21</v>
      </c>
      <c r="M1015" s="236">
        <f>G1015*(1+L1015/100)</f>
        <v>0</v>
      </c>
      <c r="N1015" s="234">
        <v>2.9E-4</v>
      </c>
      <c r="O1015" s="234">
        <f>ROUND(E1015*N1015,2)</f>
        <v>7.0000000000000007E-2</v>
      </c>
      <c r="P1015" s="234">
        <v>0</v>
      </c>
      <c r="Q1015" s="234">
        <f>ROUND(E1015*P1015,2)</f>
        <v>0</v>
      </c>
      <c r="R1015" s="236" t="s">
        <v>1025</v>
      </c>
      <c r="S1015" s="236" t="s">
        <v>173</v>
      </c>
      <c r="T1015" s="237" t="s">
        <v>173</v>
      </c>
      <c r="U1015" s="221">
        <v>0.1</v>
      </c>
      <c r="V1015" s="221">
        <f>ROUND(E1015*U1015,2)</f>
        <v>22.95</v>
      </c>
      <c r="W1015" s="221"/>
      <c r="X1015" s="221" t="s">
        <v>215</v>
      </c>
      <c r="Y1015" s="221" t="s">
        <v>176</v>
      </c>
      <c r="Z1015" s="210"/>
      <c r="AA1015" s="210"/>
      <c r="AB1015" s="210"/>
      <c r="AC1015" s="210"/>
      <c r="AD1015" s="210"/>
      <c r="AE1015" s="210"/>
      <c r="AF1015" s="210"/>
      <c r="AG1015" s="210" t="s">
        <v>216</v>
      </c>
      <c r="AH1015" s="210"/>
      <c r="AI1015" s="210"/>
      <c r="AJ1015" s="210"/>
      <c r="AK1015" s="210"/>
      <c r="AL1015" s="210"/>
      <c r="AM1015" s="210"/>
      <c r="AN1015" s="210"/>
      <c r="AO1015" s="210"/>
      <c r="AP1015" s="210"/>
      <c r="AQ1015" s="210"/>
      <c r="AR1015" s="210"/>
      <c r="AS1015" s="210"/>
      <c r="AT1015" s="210"/>
      <c r="AU1015" s="210"/>
      <c r="AV1015" s="210"/>
      <c r="AW1015" s="210"/>
      <c r="AX1015" s="210"/>
      <c r="AY1015" s="210"/>
      <c r="AZ1015" s="210"/>
      <c r="BA1015" s="210"/>
      <c r="BB1015" s="210"/>
      <c r="BC1015" s="210"/>
      <c r="BD1015" s="210"/>
      <c r="BE1015" s="210"/>
      <c r="BF1015" s="210"/>
      <c r="BG1015" s="210"/>
      <c r="BH1015" s="210"/>
    </row>
    <row r="1016" spans="1:60" outlineLevel="2" x14ac:dyDescent="0.25">
      <c r="A1016" s="217"/>
      <c r="B1016" s="218"/>
      <c r="C1016" s="262" t="s">
        <v>395</v>
      </c>
      <c r="D1016" s="246"/>
      <c r="E1016" s="247">
        <v>25.561199999999999</v>
      </c>
      <c r="F1016" s="221"/>
      <c r="G1016" s="221"/>
      <c r="H1016" s="221"/>
      <c r="I1016" s="221"/>
      <c r="J1016" s="221"/>
      <c r="K1016" s="221"/>
      <c r="L1016" s="221"/>
      <c r="M1016" s="221"/>
      <c r="N1016" s="220"/>
      <c r="O1016" s="220"/>
      <c r="P1016" s="220"/>
      <c r="Q1016" s="220"/>
      <c r="R1016" s="221"/>
      <c r="S1016" s="221"/>
      <c r="T1016" s="221"/>
      <c r="U1016" s="221"/>
      <c r="V1016" s="221"/>
      <c r="W1016" s="221"/>
      <c r="X1016" s="221"/>
      <c r="Y1016" s="221"/>
      <c r="Z1016" s="210"/>
      <c r="AA1016" s="210"/>
      <c r="AB1016" s="210"/>
      <c r="AC1016" s="210"/>
      <c r="AD1016" s="210"/>
      <c r="AE1016" s="210"/>
      <c r="AF1016" s="210"/>
      <c r="AG1016" s="210" t="s">
        <v>220</v>
      </c>
      <c r="AH1016" s="210">
        <v>0</v>
      </c>
      <c r="AI1016" s="210"/>
      <c r="AJ1016" s="210"/>
      <c r="AK1016" s="210"/>
      <c r="AL1016" s="210"/>
      <c r="AM1016" s="210"/>
      <c r="AN1016" s="210"/>
      <c r="AO1016" s="210"/>
      <c r="AP1016" s="210"/>
      <c r="AQ1016" s="210"/>
      <c r="AR1016" s="210"/>
      <c r="AS1016" s="210"/>
      <c r="AT1016" s="210"/>
      <c r="AU1016" s="210"/>
      <c r="AV1016" s="210"/>
      <c r="AW1016" s="210"/>
      <c r="AX1016" s="210"/>
      <c r="AY1016" s="210"/>
      <c r="AZ1016" s="210"/>
      <c r="BA1016" s="210"/>
      <c r="BB1016" s="210"/>
      <c r="BC1016" s="210"/>
      <c r="BD1016" s="210"/>
      <c r="BE1016" s="210"/>
      <c r="BF1016" s="210"/>
      <c r="BG1016" s="210"/>
      <c r="BH1016" s="210"/>
    </row>
    <row r="1017" spans="1:60" outlineLevel="3" x14ac:dyDescent="0.25">
      <c r="A1017" s="217"/>
      <c r="B1017" s="218"/>
      <c r="C1017" s="262" t="s">
        <v>396</v>
      </c>
      <c r="D1017" s="246"/>
      <c r="E1017" s="247">
        <v>-9.0329999999999995</v>
      </c>
      <c r="F1017" s="221"/>
      <c r="G1017" s="221"/>
      <c r="H1017" s="221"/>
      <c r="I1017" s="221"/>
      <c r="J1017" s="221"/>
      <c r="K1017" s="221"/>
      <c r="L1017" s="221"/>
      <c r="M1017" s="221"/>
      <c r="N1017" s="220"/>
      <c r="O1017" s="220"/>
      <c r="P1017" s="220"/>
      <c r="Q1017" s="220"/>
      <c r="R1017" s="221"/>
      <c r="S1017" s="221"/>
      <c r="T1017" s="221"/>
      <c r="U1017" s="221"/>
      <c r="V1017" s="221"/>
      <c r="W1017" s="221"/>
      <c r="X1017" s="221"/>
      <c r="Y1017" s="221"/>
      <c r="Z1017" s="210"/>
      <c r="AA1017" s="210"/>
      <c r="AB1017" s="210"/>
      <c r="AC1017" s="210"/>
      <c r="AD1017" s="210"/>
      <c r="AE1017" s="210"/>
      <c r="AF1017" s="210"/>
      <c r="AG1017" s="210" t="s">
        <v>220</v>
      </c>
      <c r="AH1017" s="210">
        <v>0</v>
      </c>
      <c r="AI1017" s="210"/>
      <c r="AJ1017" s="210"/>
      <c r="AK1017" s="210"/>
      <c r="AL1017" s="210"/>
      <c r="AM1017" s="210"/>
      <c r="AN1017" s="210"/>
      <c r="AO1017" s="210"/>
      <c r="AP1017" s="210"/>
      <c r="AQ1017" s="210"/>
      <c r="AR1017" s="210"/>
      <c r="AS1017" s="210"/>
      <c r="AT1017" s="210"/>
      <c r="AU1017" s="210"/>
      <c r="AV1017" s="210"/>
      <c r="AW1017" s="210"/>
      <c r="AX1017" s="210"/>
      <c r="AY1017" s="210"/>
      <c r="AZ1017" s="210"/>
      <c r="BA1017" s="210"/>
      <c r="BB1017" s="210"/>
      <c r="BC1017" s="210"/>
      <c r="BD1017" s="210"/>
      <c r="BE1017" s="210"/>
      <c r="BF1017" s="210"/>
      <c r="BG1017" s="210"/>
      <c r="BH1017" s="210"/>
    </row>
    <row r="1018" spans="1:60" outlineLevel="3" x14ac:dyDescent="0.25">
      <c r="A1018" s="217"/>
      <c r="B1018" s="218"/>
      <c r="C1018" s="262" t="s">
        <v>397</v>
      </c>
      <c r="D1018" s="246"/>
      <c r="E1018" s="247">
        <v>19.029399999999999</v>
      </c>
      <c r="F1018" s="221"/>
      <c r="G1018" s="221"/>
      <c r="H1018" s="221"/>
      <c r="I1018" s="221"/>
      <c r="J1018" s="221"/>
      <c r="K1018" s="221"/>
      <c r="L1018" s="221"/>
      <c r="M1018" s="221"/>
      <c r="N1018" s="220"/>
      <c r="O1018" s="220"/>
      <c r="P1018" s="220"/>
      <c r="Q1018" s="220"/>
      <c r="R1018" s="221"/>
      <c r="S1018" s="221"/>
      <c r="T1018" s="221"/>
      <c r="U1018" s="221"/>
      <c r="V1018" s="221"/>
      <c r="W1018" s="221"/>
      <c r="X1018" s="221"/>
      <c r="Y1018" s="221"/>
      <c r="Z1018" s="210"/>
      <c r="AA1018" s="210"/>
      <c r="AB1018" s="210"/>
      <c r="AC1018" s="210"/>
      <c r="AD1018" s="210"/>
      <c r="AE1018" s="210"/>
      <c r="AF1018" s="210"/>
      <c r="AG1018" s="210" t="s">
        <v>220</v>
      </c>
      <c r="AH1018" s="210">
        <v>0</v>
      </c>
      <c r="AI1018" s="210"/>
      <c r="AJ1018" s="210"/>
      <c r="AK1018" s="210"/>
      <c r="AL1018" s="210"/>
      <c r="AM1018" s="210"/>
      <c r="AN1018" s="210"/>
      <c r="AO1018" s="210"/>
      <c r="AP1018" s="210"/>
      <c r="AQ1018" s="210"/>
      <c r="AR1018" s="210"/>
      <c r="AS1018" s="210"/>
      <c r="AT1018" s="210"/>
      <c r="AU1018" s="210"/>
      <c r="AV1018" s="210"/>
      <c r="AW1018" s="210"/>
      <c r="AX1018" s="210"/>
      <c r="AY1018" s="210"/>
      <c r="AZ1018" s="210"/>
      <c r="BA1018" s="210"/>
      <c r="BB1018" s="210"/>
      <c r="BC1018" s="210"/>
      <c r="BD1018" s="210"/>
      <c r="BE1018" s="210"/>
      <c r="BF1018" s="210"/>
      <c r="BG1018" s="210"/>
      <c r="BH1018" s="210"/>
    </row>
    <row r="1019" spans="1:60" outlineLevel="3" x14ac:dyDescent="0.25">
      <c r="A1019" s="217"/>
      <c r="B1019" s="218"/>
      <c r="C1019" s="262" t="s">
        <v>398</v>
      </c>
      <c r="D1019" s="246"/>
      <c r="E1019" s="247">
        <v>-1.9409000000000001</v>
      </c>
      <c r="F1019" s="221"/>
      <c r="G1019" s="221"/>
      <c r="H1019" s="221"/>
      <c r="I1019" s="221"/>
      <c r="J1019" s="221"/>
      <c r="K1019" s="221"/>
      <c r="L1019" s="221"/>
      <c r="M1019" s="221"/>
      <c r="N1019" s="220"/>
      <c r="O1019" s="220"/>
      <c r="P1019" s="220"/>
      <c r="Q1019" s="220"/>
      <c r="R1019" s="221"/>
      <c r="S1019" s="221"/>
      <c r="T1019" s="221"/>
      <c r="U1019" s="221"/>
      <c r="V1019" s="221"/>
      <c r="W1019" s="221"/>
      <c r="X1019" s="221"/>
      <c r="Y1019" s="221"/>
      <c r="Z1019" s="210"/>
      <c r="AA1019" s="210"/>
      <c r="AB1019" s="210"/>
      <c r="AC1019" s="210"/>
      <c r="AD1019" s="210"/>
      <c r="AE1019" s="210"/>
      <c r="AF1019" s="210"/>
      <c r="AG1019" s="210" t="s">
        <v>220</v>
      </c>
      <c r="AH1019" s="210">
        <v>0</v>
      </c>
      <c r="AI1019" s="210"/>
      <c r="AJ1019" s="210"/>
      <c r="AK1019" s="210"/>
      <c r="AL1019" s="210"/>
      <c r="AM1019" s="210"/>
      <c r="AN1019" s="210"/>
      <c r="AO1019" s="210"/>
      <c r="AP1019" s="210"/>
      <c r="AQ1019" s="210"/>
      <c r="AR1019" s="210"/>
      <c r="AS1019" s="210"/>
      <c r="AT1019" s="210"/>
      <c r="AU1019" s="210"/>
      <c r="AV1019" s="210"/>
      <c r="AW1019" s="210"/>
      <c r="AX1019" s="210"/>
      <c r="AY1019" s="210"/>
      <c r="AZ1019" s="210"/>
      <c r="BA1019" s="210"/>
      <c r="BB1019" s="210"/>
      <c r="BC1019" s="210"/>
      <c r="BD1019" s="210"/>
      <c r="BE1019" s="210"/>
      <c r="BF1019" s="210"/>
      <c r="BG1019" s="210"/>
      <c r="BH1019" s="210"/>
    </row>
    <row r="1020" spans="1:60" outlineLevel="3" x14ac:dyDescent="0.25">
      <c r="A1020" s="217"/>
      <c r="B1020" s="218"/>
      <c r="C1020" s="262" t="s">
        <v>399</v>
      </c>
      <c r="D1020" s="246"/>
      <c r="E1020" s="247">
        <v>10.290699999999999</v>
      </c>
      <c r="F1020" s="221"/>
      <c r="G1020" s="221"/>
      <c r="H1020" s="221"/>
      <c r="I1020" s="221"/>
      <c r="J1020" s="221"/>
      <c r="K1020" s="221"/>
      <c r="L1020" s="221"/>
      <c r="M1020" s="221"/>
      <c r="N1020" s="220"/>
      <c r="O1020" s="220"/>
      <c r="P1020" s="220"/>
      <c r="Q1020" s="220"/>
      <c r="R1020" s="221"/>
      <c r="S1020" s="221"/>
      <c r="T1020" s="221"/>
      <c r="U1020" s="221"/>
      <c r="V1020" s="221"/>
      <c r="W1020" s="221"/>
      <c r="X1020" s="221"/>
      <c r="Y1020" s="221"/>
      <c r="Z1020" s="210"/>
      <c r="AA1020" s="210"/>
      <c r="AB1020" s="210"/>
      <c r="AC1020" s="210"/>
      <c r="AD1020" s="210"/>
      <c r="AE1020" s="210"/>
      <c r="AF1020" s="210"/>
      <c r="AG1020" s="210" t="s">
        <v>220</v>
      </c>
      <c r="AH1020" s="210">
        <v>0</v>
      </c>
      <c r="AI1020" s="210"/>
      <c r="AJ1020" s="210"/>
      <c r="AK1020" s="210"/>
      <c r="AL1020" s="210"/>
      <c r="AM1020" s="210"/>
      <c r="AN1020" s="210"/>
      <c r="AO1020" s="210"/>
      <c r="AP1020" s="210"/>
      <c r="AQ1020" s="210"/>
      <c r="AR1020" s="210"/>
      <c r="AS1020" s="210"/>
      <c r="AT1020" s="210"/>
      <c r="AU1020" s="210"/>
      <c r="AV1020" s="210"/>
      <c r="AW1020" s="210"/>
      <c r="AX1020" s="210"/>
      <c r="AY1020" s="210"/>
      <c r="AZ1020" s="210"/>
      <c r="BA1020" s="210"/>
      <c r="BB1020" s="210"/>
      <c r="BC1020" s="210"/>
      <c r="BD1020" s="210"/>
      <c r="BE1020" s="210"/>
      <c r="BF1020" s="210"/>
      <c r="BG1020" s="210"/>
      <c r="BH1020" s="210"/>
    </row>
    <row r="1021" spans="1:60" outlineLevel="3" x14ac:dyDescent="0.25">
      <c r="A1021" s="217"/>
      <c r="B1021" s="218"/>
      <c r="C1021" s="262" t="s">
        <v>400</v>
      </c>
      <c r="D1021" s="246"/>
      <c r="E1021" s="247">
        <v>-1.8159000000000001</v>
      </c>
      <c r="F1021" s="221"/>
      <c r="G1021" s="221"/>
      <c r="H1021" s="221"/>
      <c r="I1021" s="221"/>
      <c r="J1021" s="221"/>
      <c r="K1021" s="221"/>
      <c r="L1021" s="221"/>
      <c r="M1021" s="221"/>
      <c r="N1021" s="220"/>
      <c r="O1021" s="220"/>
      <c r="P1021" s="220"/>
      <c r="Q1021" s="220"/>
      <c r="R1021" s="221"/>
      <c r="S1021" s="221"/>
      <c r="T1021" s="221"/>
      <c r="U1021" s="221"/>
      <c r="V1021" s="221"/>
      <c r="W1021" s="221"/>
      <c r="X1021" s="221"/>
      <c r="Y1021" s="221"/>
      <c r="Z1021" s="210"/>
      <c r="AA1021" s="210"/>
      <c r="AB1021" s="210"/>
      <c r="AC1021" s="210"/>
      <c r="AD1021" s="210"/>
      <c r="AE1021" s="210"/>
      <c r="AF1021" s="210"/>
      <c r="AG1021" s="210" t="s">
        <v>220</v>
      </c>
      <c r="AH1021" s="210">
        <v>0</v>
      </c>
      <c r="AI1021" s="210"/>
      <c r="AJ1021" s="210"/>
      <c r="AK1021" s="210"/>
      <c r="AL1021" s="210"/>
      <c r="AM1021" s="210"/>
      <c r="AN1021" s="210"/>
      <c r="AO1021" s="210"/>
      <c r="AP1021" s="210"/>
      <c r="AQ1021" s="210"/>
      <c r="AR1021" s="210"/>
      <c r="AS1021" s="210"/>
      <c r="AT1021" s="210"/>
      <c r="AU1021" s="210"/>
      <c r="AV1021" s="210"/>
      <c r="AW1021" s="210"/>
      <c r="AX1021" s="210"/>
      <c r="AY1021" s="210"/>
      <c r="AZ1021" s="210"/>
      <c r="BA1021" s="210"/>
      <c r="BB1021" s="210"/>
      <c r="BC1021" s="210"/>
      <c r="BD1021" s="210"/>
      <c r="BE1021" s="210"/>
      <c r="BF1021" s="210"/>
      <c r="BG1021" s="210"/>
      <c r="BH1021" s="210"/>
    </row>
    <row r="1022" spans="1:60" outlineLevel="3" x14ac:dyDescent="0.25">
      <c r="A1022" s="217"/>
      <c r="B1022" s="218"/>
      <c r="C1022" s="262" t="s">
        <v>401</v>
      </c>
      <c r="D1022" s="246"/>
      <c r="E1022" s="247">
        <v>49.98</v>
      </c>
      <c r="F1022" s="221"/>
      <c r="G1022" s="221"/>
      <c r="H1022" s="221"/>
      <c r="I1022" s="221"/>
      <c r="J1022" s="221"/>
      <c r="K1022" s="221"/>
      <c r="L1022" s="221"/>
      <c r="M1022" s="221"/>
      <c r="N1022" s="220"/>
      <c r="O1022" s="220"/>
      <c r="P1022" s="220"/>
      <c r="Q1022" s="220"/>
      <c r="R1022" s="221"/>
      <c r="S1022" s="221"/>
      <c r="T1022" s="221"/>
      <c r="U1022" s="221"/>
      <c r="V1022" s="221"/>
      <c r="W1022" s="221"/>
      <c r="X1022" s="221"/>
      <c r="Y1022" s="221"/>
      <c r="Z1022" s="210"/>
      <c r="AA1022" s="210"/>
      <c r="AB1022" s="210"/>
      <c r="AC1022" s="210"/>
      <c r="AD1022" s="210"/>
      <c r="AE1022" s="210"/>
      <c r="AF1022" s="210"/>
      <c r="AG1022" s="210" t="s">
        <v>220</v>
      </c>
      <c r="AH1022" s="210">
        <v>0</v>
      </c>
      <c r="AI1022" s="210"/>
      <c r="AJ1022" s="210"/>
      <c r="AK1022" s="210"/>
      <c r="AL1022" s="210"/>
      <c r="AM1022" s="210"/>
      <c r="AN1022" s="210"/>
      <c r="AO1022" s="210"/>
      <c r="AP1022" s="210"/>
      <c r="AQ1022" s="210"/>
      <c r="AR1022" s="210"/>
      <c r="AS1022" s="210"/>
      <c r="AT1022" s="210"/>
      <c r="AU1022" s="210"/>
      <c r="AV1022" s="210"/>
      <c r="AW1022" s="210"/>
      <c r="AX1022" s="210"/>
      <c r="AY1022" s="210"/>
      <c r="AZ1022" s="210"/>
      <c r="BA1022" s="210"/>
      <c r="BB1022" s="210"/>
      <c r="BC1022" s="210"/>
      <c r="BD1022" s="210"/>
      <c r="BE1022" s="210"/>
      <c r="BF1022" s="210"/>
      <c r="BG1022" s="210"/>
      <c r="BH1022" s="210"/>
    </row>
    <row r="1023" spans="1:60" outlineLevel="3" x14ac:dyDescent="0.25">
      <c r="A1023" s="217"/>
      <c r="B1023" s="218"/>
      <c r="C1023" s="262" t="s">
        <v>423</v>
      </c>
      <c r="D1023" s="246"/>
      <c r="E1023" s="247">
        <v>-2.9590000000000001</v>
      </c>
      <c r="F1023" s="221"/>
      <c r="G1023" s="221"/>
      <c r="H1023" s="221"/>
      <c r="I1023" s="221"/>
      <c r="J1023" s="221"/>
      <c r="K1023" s="221"/>
      <c r="L1023" s="221"/>
      <c r="M1023" s="221"/>
      <c r="N1023" s="220"/>
      <c r="O1023" s="220"/>
      <c r="P1023" s="220"/>
      <c r="Q1023" s="220"/>
      <c r="R1023" s="221"/>
      <c r="S1023" s="221"/>
      <c r="T1023" s="221"/>
      <c r="U1023" s="221"/>
      <c r="V1023" s="221"/>
      <c r="W1023" s="221"/>
      <c r="X1023" s="221"/>
      <c r="Y1023" s="221"/>
      <c r="Z1023" s="210"/>
      <c r="AA1023" s="210"/>
      <c r="AB1023" s="210"/>
      <c r="AC1023" s="210"/>
      <c r="AD1023" s="210"/>
      <c r="AE1023" s="210"/>
      <c r="AF1023" s="210"/>
      <c r="AG1023" s="210" t="s">
        <v>220</v>
      </c>
      <c r="AH1023" s="210">
        <v>0</v>
      </c>
      <c r="AI1023" s="210"/>
      <c r="AJ1023" s="210"/>
      <c r="AK1023" s="210"/>
      <c r="AL1023" s="210"/>
      <c r="AM1023" s="210"/>
      <c r="AN1023" s="210"/>
      <c r="AO1023" s="210"/>
      <c r="AP1023" s="210"/>
      <c r="AQ1023" s="210"/>
      <c r="AR1023" s="210"/>
      <c r="AS1023" s="210"/>
      <c r="AT1023" s="210"/>
      <c r="AU1023" s="210"/>
      <c r="AV1023" s="210"/>
      <c r="AW1023" s="210"/>
      <c r="AX1023" s="210"/>
      <c r="AY1023" s="210"/>
      <c r="AZ1023" s="210"/>
      <c r="BA1023" s="210"/>
      <c r="BB1023" s="210"/>
      <c r="BC1023" s="210"/>
      <c r="BD1023" s="210"/>
      <c r="BE1023" s="210"/>
      <c r="BF1023" s="210"/>
      <c r="BG1023" s="210"/>
      <c r="BH1023" s="210"/>
    </row>
    <row r="1024" spans="1:60" outlineLevel="3" x14ac:dyDescent="0.25">
      <c r="A1024" s="217"/>
      <c r="B1024" s="218"/>
      <c r="C1024" s="262" t="s">
        <v>403</v>
      </c>
      <c r="D1024" s="246"/>
      <c r="E1024" s="247">
        <v>26.736000000000001</v>
      </c>
      <c r="F1024" s="221"/>
      <c r="G1024" s="221"/>
      <c r="H1024" s="221"/>
      <c r="I1024" s="221"/>
      <c r="J1024" s="221"/>
      <c r="K1024" s="221"/>
      <c r="L1024" s="221"/>
      <c r="M1024" s="221"/>
      <c r="N1024" s="220"/>
      <c r="O1024" s="220"/>
      <c r="P1024" s="220"/>
      <c r="Q1024" s="220"/>
      <c r="R1024" s="221"/>
      <c r="S1024" s="221"/>
      <c r="T1024" s="221"/>
      <c r="U1024" s="221"/>
      <c r="V1024" s="221"/>
      <c r="W1024" s="221"/>
      <c r="X1024" s="221"/>
      <c r="Y1024" s="221"/>
      <c r="Z1024" s="210"/>
      <c r="AA1024" s="210"/>
      <c r="AB1024" s="210"/>
      <c r="AC1024" s="210"/>
      <c r="AD1024" s="210"/>
      <c r="AE1024" s="210"/>
      <c r="AF1024" s="210"/>
      <c r="AG1024" s="210" t="s">
        <v>220</v>
      </c>
      <c r="AH1024" s="210">
        <v>0</v>
      </c>
      <c r="AI1024" s="210"/>
      <c r="AJ1024" s="210"/>
      <c r="AK1024" s="210"/>
      <c r="AL1024" s="210"/>
      <c r="AM1024" s="210"/>
      <c r="AN1024" s="210"/>
      <c r="AO1024" s="210"/>
      <c r="AP1024" s="210"/>
      <c r="AQ1024" s="210"/>
      <c r="AR1024" s="210"/>
      <c r="AS1024" s="210"/>
      <c r="AT1024" s="210"/>
      <c r="AU1024" s="210"/>
      <c r="AV1024" s="210"/>
      <c r="AW1024" s="210"/>
      <c r="AX1024" s="210"/>
      <c r="AY1024" s="210"/>
      <c r="AZ1024" s="210"/>
      <c r="BA1024" s="210"/>
      <c r="BB1024" s="210"/>
      <c r="BC1024" s="210"/>
      <c r="BD1024" s="210"/>
      <c r="BE1024" s="210"/>
      <c r="BF1024" s="210"/>
      <c r="BG1024" s="210"/>
      <c r="BH1024" s="210"/>
    </row>
    <row r="1025" spans="1:60" outlineLevel="3" x14ac:dyDescent="0.25">
      <c r="A1025" s="217"/>
      <c r="B1025" s="218"/>
      <c r="C1025" s="262" t="s">
        <v>424</v>
      </c>
      <c r="D1025" s="246"/>
      <c r="E1025" s="247">
        <v>-1.8180000000000001</v>
      </c>
      <c r="F1025" s="221"/>
      <c r="G1025" s="221"/>
      <c r="H1025" s="221"/>
      <c r="I1025" s="221"/>
      <c r="J1025" s="221"/>
      <c r="K1025" s="221"/>
      <c r="L1025" s="221"/>
      <c r="M1025" s="221"/>
      <c r="N1025" s="220"/>
      <c r="O1025" s="220"/>
      <c r="P1025" s="220"/>
      <c r="Q1025" s="220"/>
      <c r="R1025" s="221"/>
      <c r="S1025" s="221"/>
      <c r="T1025" s="221"/>
      <c r="U1025" s="221"/>
      <c r="V1025" s="221"/>
      <c r="W1025" s="221"/>
      <c r="X1025" s="221"/>
      <c r="Y1025" s="221"/>
      <c r="Z1025" s="210"/>
      <c r="AA1025" s="210"/>
      <c r="AB1025" s="210"/>
      <c r="AC1025" s="210"/>
      <c r="AD1025" s="210"/>
      <c r="AE1025" s="210"/>
      <c r="AF1025" s="210"/>
      <c r="AG1025" s="210" t="s">
        <v>220</v>
      </c>
      <c r="AH1025" s="210">
        <v>0</v>
      </c>
      <c r="AI1025" s="210"/>
      <c r="AJ1025" s="210"/>
      <c r="AK1025" s="210"/>
      <c r="AL1025" s="210"/>
      <c r="AM1025" s="210"/>
      <c r="AN1025" s="210"/>
      <c r="AO1025" s="210"/>
      <c r="AP1025" s="210"/>
      <c r="AQ1025" s="210"/>
      <c r="AR1025" s="210"/>
      <c r="AS1025" s="210"/>
      <c r="AT1025" s="210"/>
      <c r="AU1025" s="210"/>
      <c r="AV1025" s="210"/>
      <c r="AW1025" s="210"/>
      <c r="AX1025" s="210"/>
      <c r="AY1025" s="210"/>
      <c r="AZ1025" s="210"/>
      <c r="BA1025" s="210"/>
      <c r="BB1025" s="210"/>
      <c r="BC1025" s="210"/>
      <c r="BD1025" s="210"/>
      <c r="BE1025" s="210"/>
      <c r="BF1025" s="210"/>
      <c r="BG1025" s="210"/>
      <c r="BH1025" s="210"/>
    </row>
    <row r="1026" spans="1:60" outlineLevel="3" x14ac:dyDescent="0.25">
      <c r="A1026" s="217"/>
      <c r="B1026" s="218"/>
      <c r="C1026" s="262" t="s">
        <v>405</v>
      </c>
      <c r="D1026" s="246"/>
      <c r="E1026" s="247">
        <v>0.83399999999999996</v>
      </c>
      <c r="F1026" s="221"/>
      <c r="G1026" s="221"/>
      <c r="H1026" s="221"/>
      <c r="I1026" s="221"/>
      <c r="J1026" s="221"/>
      <c r="K1026" s="221"/>
      <c r="L1026" s="221"/>
      <c r="M1026" s="221"/>
      <c r="N1026" s="220"/>
      <c r="O1026" s="220"/>
      <c r="P1026" s="220"/>
      <c r="Q1026" s="220"/>
      <c r="R1026" s="221"/>
      <c r="S1026" s="221"/>
      <c r="T1026" s="221"/>
      <c r="U1026" s="221"/>
      <c r="V1026" s="221"/>
      <c r="W1026" s="221"/>
      <c r="X1026" s="221"/>
      <c r="Y1026" s="221"/>
      <c r="Z1026" s="210"/>
      <c r="AA1026" s="210"/>
      <c r="AB1026" s="210"/>
      <c r="AC1026" s="210"/>
      <c r="AD1026" s="210"/>
      <c r="AE1026" s="210"/>
      <c r="AF1026" s="210"/>
      <c r="AG1026" s="210" t="s">
        <v>220</v>
      </c>
      <c r="AH1026" s="210">
        <v>0</v>
      </c>
      <c r="AI1026" s="210"/>
      <c r="AJ1026" s="210"/>
      <c r="AK1026" s="210"/>
      <c r="AL1026" s="210"/>
      <c r="AM1026" s="210"/>
      <c r="AN1026" s="210"/>
      <c r="AO1026" s="210"/>
      <c r="AP1026" s="210"/>
      <c r="AQ1026" s="210"/>
      <c r="AR1026" s="210"/>
      <c r="AS1026" s="210"/>
      <c r="AT1026" s="210"/>
      <c r="AU1026" s="210"/>
      <c r="AV1026" s="210"/>
      <c r="AW1026" s="210"/>
      <c r="AX1026" s="210"/>
      <c r="AY1026" s="210"/>
      <c r="AZ1026" s="210"/>
      <c r="BA1026" s="210"/>
      <c r="BB1026" s="210"/>
      <c r="BC1026" s="210"/>
      <c r="BD1026" s="210"/>
      <c r="BE1026" s="210"/>
      <c r="BF1026" s="210"/>
      <c r="BG1026" s="210"/>
      <c r="BH1026" s="210"/>
    </row>
    <row r="1027" spans="1:60" outlineLevel="3" x14ac:dyDescent="0.25">
      <c r="A1027" s="217"/>
      <c r="B1027" s="218"/>
      <c r="C1027" s="262" t="s">
        <v>406</v>
      </c>
      <c r="D1027" s="246"/>
      <c r="E1027" s="247">
        <v>1.7625</v>
      </c>
      <c r="F1027" s="221"/>
      <c r="G1027" s="221"/>
      <c r="H1027" s="221"/>
      <c r="I1027" s="221"/>
      <c r="J1027" s="221"/>
      <c r="K1027" s="221"/>
      <c r="L1027" s="221"/>
      <c r="M1027" s="221"/>
      <c r="N1027" s="220"/>
      <c r="O1027" s="220"/>
      <c r="P1027" s="220"/>
      <c r="Q1027" s="220"/>
      <c r="R1027" s="221"/>
      <c r="S1027" s="221"/>
      <c r="T1027" s="221"/>
      <c r="U1027" s="221"/>
      <c r="V1027" s="221"/>
      <c r="W1027" s="221"/>
      <c r="X1027" s="221"/>
      <c r="Y1027" s="221"/>
      <c r="Z1027" s="210"/>
      <c r="AA1027" s="210"/>
      <c r="AB1027" s="210"/>
      <c r="AC1027" s="210"/>
      <c r="AD1027" s="210"/>
      <c r="AE1027" s="210"/>
      <c r="AF1027" s="210"/>
      <c r="AG1027" s="210" t="s">
        <v>220</v>
      </c>
      <c r="AH1027" s="210">
        <v>0</v>
      </c>
      <c r="AI1027" s="210"/>
      <c r="AJ1027" s="210"/>
      <c r="AK1027" s="210"/>
      <c r="AL1027" s="210"/>
      <c r="AM1027" s="210"/>
      <c r="AN1027" s="210"/>
      <c r="AO1027" s="210"/>
      <c r="AP1027" s="210"/>
      <c r="AQ1027" s="210"/>
      <c r="AR1027" s="210"/>
      <c r="AS1027" s="210"/>
      <c r="AT1027" s="210"/>
      <c r="AU1027" s="210"/>
      <c r="AV1027" s="210"/>
      <c r="AW1027" s="210"/>
      <c r="AX1027" s="210"/>
      <c r="AY1027" s="210"/>
      <c r="AZ1027" s="210"/>
      <c r="BA1027" s="210"/>
      <c r="BB1027" s="210"/>
      <c r="BC1027" s="210"/>
      <c r="BD1027" s="210"/>
      <c r="BE1027" s="210"/>
      <c r="BF1027" s="210"/>
      <c r="BG1027" s="210"/>
      <c r="BH1027" s="210"/>
    </row>
    <row r="1028" spans="1:60" outlineLevel="3" x14ac:dyDescent="0.25">
      <c r="A1028" s="217"/>
      <c r="B1028" s="218"/>
      <c r="C1028" s="262" t="s">
        <v>407</v>
      </c>
      <c r="D1028" s="246"/>
      <c r="E1028" s="247">
        <v>56.405999999999999</v>
      </c>
      <c r="F1028" s="221"/>
      <c r="G1028" s="221"/>
      <c r="H1028" s="221"/>
      <c r="I1028" s="221"/>
      <c r="J1028" s="221"/>
      <c r="K1028" s="221"/>
      <c r="L1028" s="221"/>
      <c r="M1028" s="221"/>
      <c r="N1028" s="220"/>
      <c r="O1028" s="220"/>
      <c r="P1028" s="220"/>
      <c r="Q1028" s="220"/>
      <c r="R1028" s="221"/>
      <c r="S1028" s="221"/>
      <c r="T1028" s="221"/>
      <c r="U1028" s="221"/>
      <c r="V1028" s="221"/>
      <c r="W1028" s="221"/>
      <c r="X1028" s="221"/>
      <c r="Y1028" s="221"/>
      <c r="Z1028" s="210"/>
      <c r="AA1028" s="210"/>
      <c r="AB1028" s="210"/>
      <c r="AC1028" s="210"/>
      <c r="AD1028" s="210"/>
      <c r="AE1028" s="210"/>
      <c r="AF1028" s="210"/>
      <c r="AG1028" s="210" t="s">
        <v>220</v>
      </c>
      <c r="AH1028" s="210">
        <v>0</v>
      </c>
      <c r="AI1028" s="210"/>
      <c r="AJ1028" s="210"/>
      <c r="AK1028" s="210"/>
      <c r="AL1028" s="210"/>
      <c r="AM1028" s="210"/>
      <c r="AN1028" s="210"/>
      <c r="AO1028" s="210"/>
      <c r="AP1028" s="210"/>
      <c r="AQ1028" s="210"/>
      <c r="AR1028" s="210"/>
      <c r="AS1028" s="210"/>
      <c r="AT1028" s="210"/>
      <c r="AU1028" s="210"/>
      <c r="AV1028" s="210"/>
      <c r="AW1028" s="210"/>
      <c r="AX1028" s="210"/>
      <c r="AY1028" s="210"/>
      <c r="AZ1028" s="210"/>
      <c r="BA1028" s="210"/>
      <c r="BB1028" s="210"/>
      <c r="BC1028" s="210"/>
      <c r="BD1028" s="210"/>
      <c r="BE1028" s="210"/>
      <c r="BF1028" s="210"/>
      <c r="BG1028" s="210"/>
      <c r="BH1028" s="210"/>
    </row>
    <row r="1029" spans="1:60" outlineLevel="3" x14ac:dyDescent="0.25">
      <c r="A1029" s="217"/>
      <c r="B1029" s="218"/>
      <c r="C1029" s="262" t="s">
        <v>408</v>
      </c>
      <c r="D1029" s="246"/>
      <c r="E1029" s="247">
        <v>-13.5708</v>
      </c>
      <c r="F1029" s="221"/>
      <c r="G1029" s="221"/>
      <c r="H1029" s="221"/>
      <c r="I1029" s="221"/>
      <c r="J1029" s="221"/>
      <c r="K1029" s="221"/>
      <c r="L1029" s="221"/>
      <c r="M1029" s="221"/>
      <c r="N1029" s="220"/>
      <c r="O1029" s="220"/>
      <c r="P1029" s="220"/>
      <c r="Q1029" s="220"/>
      <c r="R1029" s="221"/>
      <c r="S1029" s="221"/>
      <c r="T1029" s="221"/>
      <c r="U1029" s="221"/>
      <c r="V1029" s="221"/>
      <c r="W1029" s="221"/>
      <c r="X1029" s="221"/>
      <c r="Y1029" s="221"/>
      <c r="Z1029" s="210"/>
      <c r="AA1029" s="210"/>
      <c r="AB1029" s="210"/>
      <c r="AC1029" s="210"/>
      <c r="AD1029" s="210"/>
      <c r="AE1029" s="210"/>
      <c r="AF1029" s="210"/>
      <c r="AG1029" s="210" t="s">
        <v>220</v>
      </c>
      <c r="AH1029" s="210">
        <v>0</v>
      </c>
      <c r="AI1029" s="210"/>
      <c r="AJ1029" s="210"/>
      <c r="AK1029" s="210"/>
      <c r="AL1029" s="210"/>
      <c r="AM1029" s="210"/>
      <c r="AN1029" s="210"/>
      <c r="AO1029" s="210"/>
      <c r="AP1029" s="210"/>
      <c r="AQ1029" s="210"/>
      <c r="AR1029" s="210"/>
      <c r="AS1029" s="210"/>
      <c r="AT1029" s="210"/>
      <c r="AU1029" s="210"/>
      <c r="AV1029" s="210"/>
      <c r="AW1029" s="210"/>
      <c r="AX1029" s="210"/>
      <c r="AY1029" s="210"/>
      <c r="AZ1029" s="210"/>
      <c r="BA1029" s="210"/>
      <c r="BB1029" s="210"/>
      <c r="BC1029" s="210"/>
      <c r="BD1029" s="210"/>
      <c r="BE1029" s="210"/>
      <c r="BF1029" s="210"/>
      <c r="BG1029" s="210"/>
      <c r="BH1029" s="210"/>
    </row>
    <row r="1030" spans="1:60" outlineLevel="3" x14ac:dyDescent="0.25">
      <c r="A1030" s="217"/>
      <c r="B1030" s="218"/>
      <c r="C1030" s="262" t="s">
        <v>409</v>
      </c>
      <c r="D1030" s="246"/>
      <c r="E1030" s="247">
        <v>30.384</v>
      </c>
      <c r="F1030" s="221"/>
      <c r="G1030" s="221"/>
      <c r="H1030" s="221"/>
      <c r="I1030" s="221"/>
      <c r="J1030" s="221"/>
      <c r="K1030" s="221"/>
      <c r="L1030" s="221"/>
      <c r="M1030" s="221"/>
      <c r="N1030" s="220"/>
      <c r="O1030" s="220"/>
      <c r="P1030" s="220"/>
      <c r="Q1030" s="220"/>
      <c r="R1030" s="221"/>
      <c r="S1030" s="221"/>
      <c r="T1030" s="221"/>
      <c r="U1030" s="221"/>
      <c r="V1030" s="221"/>
      <c r="W1030" s="221"/>
      <c r="X1030" s="221"/>
      <c r="Y1030" s="221"/>
      <c r="Z1030" s="210"/>
      <c r="AA1030" s="210"/>
      <c r="AB1030" s="210"/>
      <c r="AC1030" s="210"/>
      <c r="AD1030" s="210"/>
      <c r="AE1030" s="210"/>
      <c r="AF1030" s="210"/>
      <c r="AG1030" s="210" t="s">
        <v>220</v>
      </c>
      <c r="AH1030" s="210">
        <v>0</v>
      </c>
      <c r="AI1030" s="210"/>
      <c r="AJ1030" s="210"/>
      <c r="AK1030" s="210"/>
      <c r="AL1030" s="210"/>
      <c r="AM1030" s="210"/>
      <c r="AN1030" s="210"/>
      <c r="AO1030" s="210"/>
      <c r="AP1030" s="210"/>
      <c r="AQ1030" s="210"/>
      <c r="AR1030" s="210"/>
      <c r="AS1030" s="210"/>
      <c r="AT1030" s="210"/>
      <c r="AU1030" s="210"/>
      <c r="AV1030" s="210"/>
      <c r="AW1030" s="210"/>
      <c r="AX1030" s="210"/>
      <c r="AY1030" s="210"/>
      <c r="AZ1030" s="210"/>
      <c r="BA1030" s="210"/>
      <c r="BB1030" s="210"/>
      <c r="BC1030" s="210"/>
      <c r="BD1030" s="210"/>
      <c r="BE1030" s="210"/>
      <c r="BF1030" s="210"/>
      <c r="BG1030" s="210"/>
      <c r="BH1030" s="210"/>
    </row>
    <row r="1031" spans="1:60" outlineLevel="3" x14ac:dyDescent="0.25">
      <c r="A1031" s="217"/>
      <c r="B1031" s="218"/>
      <c r="C1031" s="262" t="s">
        <v>410</v>
      </c>
      <c r="D1031" s="246"/>
      <c r="E1031" s="247">
        <v>-5.4539999999999997</v>
      </c>
      <c r="F1031" s="221"/>
      <c r="G1031" s="221"/>
      <c r="H1031" s="221"/>
      <c r="I1031" s="221"/>
      <c r="J1031" s="221"/>
      <c r="K1031" s="221"/>
      <c r="L1031" s="221"/>
      <c r="M1031" s="221"/>
      <c r="N1031" s="220"/>
      <c r="O1031" s="220"/>
      <c r="P1031" s="220"/>
      <c r="Q1031" s="220"/>
      <c r="R1031" s="221"/>
      <c r="S1031" s="221"/>
      <c r="T1031" s="221"/>
      <c r="U1031" s="221"/>
      <c r="V1031" s="221"/>
      <c r="W1031" s="221"/>
      <c r="X1031" s="221"/>
      <c r="Y1031" s="221"/>
      <c r="Z1031" s="210"/>
      <c r="AA1031" s="210"/>
      <c r="AB1031" s="210"/>
      <c r="AC1031" s="210"/>
      <c r="AD1031" s="210"/>
      <c r="AE1031" s="210"/>
      <c r="AF1031" s="210"/>
      <c r="AG1031" s="210" t="s">
        <v>220</v>
      </c>
      <c r="AH1031" s="210">
        <v>0</v>
      </c>
      <c r="AI1031" s="210"/>
      <c r="AJ1031" s="210"/>
      <c r="AK1031" s="210"/>
      <c r="AL1031" s="210"/>
      <c r="AM1031" s="210"/>
      <c r="AN1031" s="210"/>
      <c r="AO1031" s="210"/>
      <c r="AP1031" s="210"/>
      <c r="AQ1031" s="210"/>
      <c r="AR1031" s="210"/>
      <c r="AS1031" s="210"/>
      <c r="AT1031" s="210"/>
      <c r="AU1031" s="210"/>
      <c r="AV1031" s="210"/>
      <c r="AW1031" s="210"/>
      <c r="AX1031" s="210"/>
      <c r="AY1031" s="210"/>
      <c r="AZ1031" s="210"/>
      <c r="BA1031" s="210"/>
      <c r="BB1031" s="210"/>
      <c r="BC1031" s="210"/>
      <c r="BD1031" s="210"/>
      <c r="BE1031" s="210"/>
      <c r="BF1031" s="210"/>
      <c r="BG1031" s="210"/>
      <c r="BH1031" s="210"/>
    </row>
    <row r="1032" spans="1:60" outlineLevel="3" x14ac:dyDescent="0.25">
      <c r="A1032" s="217"/>
      <c r="B1032" s="218"/>
      <c r="C1032" s="262" t="s">
        <v>411</v>
      </c>
      <c r="D1032" s="246"/>
      <c r="E1032" s="247">
        <v>36.1188</v>
      </c>
      <c r="F1032" s="221"/>
      <c r="G1032" s="221"/>
      <c r="H1032" s="221"/>
      <c r="I1032" s="221"/>
      <c r="J1032" s="221"/>
      <c r="K1032" s="221"/>
      <c r="L1032" s="221"/>
      <c r="M1032" s="221"/>
      <c r="N1032" s="220"/>
      <c r="O1032" s="220"/>
      <c r="P1032" s="220"/>
      <c r="Q1032" s="220"/>
      <c r="R1032" s="221"/>
      <c r="S1032" s="221"/>
      <c r="T1032" s="221"/>
      <c r="U1032" s="221"/>
      <c r="V1032" s="221"/>
      <c r="W1032" s="221"/>
      <c r="X1032" s="221"/>
      <c r="Y1032" s="221"/>
      <c r="Z1032" s="210"/>
      <c r="AA1032" s="210"/>
      <c r="AB1032" s="210"/>
      <c r="AC1032" s="210"/>
      <c r="AD1032" s="210"/>
      <c r="AE1032" s="210"/>
      <c r="AF1032" s="210"/>
      <c r="AG1032" s="210" t="s">
        <v>220</v>
      </c>
      <c r="AH1032" s="210">
        <v>0</v>
      </c>
      <c r="AI1032" s="210"/>
      <c r="AJ1032" s="210"/>
      <c r="AK1032" s="210"/>
      <c r="AL1032" s="210"/>
      <c r="AM1032" s="210"/>
      <c r="AN1032" s="210"/>
      <c r="AO1032" s="210"/>
      <c r="AP1032" s="210"/>
      <c r="AQ1032" s="210"/>
      <c r="AR1032" s="210"/>
      <c r="AS1032" s="210"/>
      <c r="AT1032" s="210"/>
      <c r="AU1032" s="210"/>
      <c r="AV1032" s="210"/>
      <c r="AW1032" s="210"/>
      <c r="AX1032" s="210"/>
      <c r="AY1032" s="210"/>
      <c r="AZ1032" s="210"/>
      <c r="BA1032" s="210"/>
      <c r="BB1032" s="210"/>
      <c r="BC1032" s="210"/>
      <c r="BD1032" s="210"/>
      <c r="BE1032" s="210"/>
      <c r="BF1032" s="210"/>
      <c r="BG1032" s="210"/>
      <c r="BH1032" s="210"/>
    </row>
    <row r="1033" spans="1:60" outlineLevel="3" x14ac:dyDescent="0.25">
      <c r="A1033" s="217"/>
      <c r="B1033" s="218"/>
      <c r="C1033" s="262" t="s">
        <v>425</v>
      </c>
      <c r="D1033" s="246"/>
      <c r="E1033" s="247">
        <v>-4.2374000000000001</v>
      </c>
      <c r="F1033" s="221"/>
      <c r="G1033" s="221"/>
      <c r="H1033" s="221"/>
      <c r="I1033" s="221"/>
      <c r="J1033" s="221"/>
      <c r="K1033" s="221"/>
      <c r="L1033" s="221"/>
      <c r="M1033" s="221"/>
      <c r="N1033" s="220"/>
      <c r="O1033" s="220"/>
      <c r="P1033" s="220"/>
      <c r="Q1033" s="220"/>
      <c r="R1033" s="221"/>
      <c r="S1033" s="221"/>
      <c r="T1033" s="221"/>
      <c r="U1033" s="221"/>
      <c r="V1033" s="221"/>
      <c r="W1033" s="221"/>
      <c r="X1033" s="221"/>
      <c r="Y1033" s="221"/>
      <c r="Z1033" s="210"/>
      <c r="AA1033" s="210"/>
      <c r="AB1033" s="210"/>
      <c r="AC1033" s="210"/>
      <c r="AD1033" s="210"/>
      <c r="AE1033" s="210"/>
      <c r="AF1033" s="210"/>
      <c r="AG1033" s="210" t="s">
        <v>220</v>
      </c>
      <c r="AH1033" s="210">
        <v>0</v>
      </c>
      <c r="AI1033" s="210"/>
      <c r="AJ1033" s="210"/>
      <c r="AK1033" s="210"/>
      <c r="AL1033" s="210"/>
      <c r="AM1033" s="210"/>
      <c r="AN1033" s="210"/>
      <c r="AO1033" s="210"/>
      <c r="AP1033" s="210"/>
      <c r="AQ1033" s="210"/>
      <c r="AR1033" s="210"/>
      <c r="AS1033" s="210"/>
      <c r="AT1033" s="210"/>
      <c r="AU1033" s="210"/>
      <c r="AV1033" s="210"/>
      <c r="AW1033" s="210"/>
      <c r="AX1033" s="210"/>
      <c r="AY1033" s="210"/>
      <c r="AZ1033" s="210"/>
      <c r="BA1033" s="210"/>
      <c r="BB1033" s="210"/>
      <c r="BC1033" s="210"/>
      <c r="BD1033" s="210"/>
      <c r="BE1033" s="210"/>
      <c r="BF1033" s="210"/>
      <c r="BG1033" s="210"/>
      <c r="BH1033" s="210"/>
    </row>
    <row r="1034" spans="1:60" outlineLevel="3" x14ac:dyDescent="0.25">
      <c r="A1034" s="217"/>
      <c r="B1034" s="218"/>
      <c r="C1034" s="262" t="s">
        <v>413</v>
      </c>
      <c r="D1034" s="246"/>
      <c r="E1034" s="247">
        <v>26.783999999999999</v>
      </c>
      <c r="F1034" s="221"/>
      <c r="G1034" s="221"/>
      <c r="H1034" s="221"/>
      <c r="I1034" s="221"/>
      <c r="J1034" s="221"/>
      <c r="K1034" s="221"/>
      <c r="L1034" s="221"/>
      <c r="M1034" s="221"/>
      <c r="N1034" s="220"/>
      <c r="O1034" s="220"/>
      <c r="P1034" s="220"/>
      <c r="Q1034" s="220"/>
      <c r="R1034" s="221"/>
      <c r="S1034" s="221"/>
      <c r="T1034" s="221"/>
      <c r="U1034" s="221"/>
      <c r="V1034" s="221"/>
      <c r="W1034" s="221"/>
      <c r="X1034" s="221"/>
      <c r="Y1034" s="221"/>
      <c r="Z1034" s="210"/>
      <c r="AA1034" s="210"/>
      <c r="AB1034" s="210"/>
      <c r="AC1034" s="210"/>
      <c r="AD1034" s="210"/>
      <c r="AE1034" s="210"/>
      <c r="AF1034" s="210"/>
      <c r="AG1034" s="210" t="s">
        <v>220</v>
      </c>
      <c r="AH1034" s="210">
        <v>0</v>
      </c>
      <c r="AI1034" s="210"/>
      <c r="AJ1034" s="210"/>
      <c r="AK1034" s="210"/>
      <c r="AL1034" s="210"/>
      <c r="AM1034" s="210"/>
      <c r="AN1034" s="210"/>
      <c r="AO1034" s="210"/>
      <c r="AP1034" s="210"/>
      <c r="AQ1034" s="210"/>
      <c r="AR1034" s="210"/>
      <c r="AS1034" s="210"/>
      <c r="AT1034" s="210"/>
      <c r="AU1034" s="210"/>
      <c r="AV1034" s="210"/>
      <c r="AW1034" s="210"/>
      <c r="AX1034" s="210"/>
      <c r="AY1034" s="210"/>
      <c r="AZ1034" s="210"/>
      <c r="BA1034" s="210"/>
      <c r="BB1034" s="210"/>
      <c r="BC1034" s="210"/>
      <c r="BD1034" s="210"/>
      <c r="BE1034" s="210"/>
      <c r="BF1034" s="210"/>
      <c r="BG1034" s="210"/>
      <c r="BH1034" s="210"/>
    </row>
    <row r="1035" spans="1:60" outlineLevel="3" x14ac:dyDescent="0.25">
      <c r="A1035" s="217"/>
      <c r="B1035" s="218"/>
      <c r="C1035" s="262" t="s">
        <v>414</v>
      </c>
      <c r="D1035" s="246"/>
      <c r="E1035" s="247">
        <v>-2.4813999999999998</v>
      </c>
      <c r="F1035" s="221"/>
      <c r="G1035" s="221"/>
      <c r="H1035" s="221"/>
      <c r="I1035" s="221"/>
      <c r="J1035" s="221"/>
      <c r="K1035" s="221"/>
      <c r="L1035" s="221"/>
      <c r="M1035" s="221"/>
      <c r="N1035" s="220"/>
      <c r="O1035" s="220"/>
      <c r="P1035" s="220"/>
      <c r="Q1035" s="220"/>
      <c r="R1035" s="221"/>
      <c r="S1035" s="221"/>
      <c r="T1035" s="221"/>
      <c r="U1035" s="221"/>
      <c r="V1035" s="221"/>
      <c r="W1035" s="221"/>
      <c r="X1035" s="221"/>
      <c r="Y1035" s="221"/>
      <c r="Z1035" s="210"/>
      <c r="AA1035" s="210"/>
      <c r="AB1035" s="210"/>
      <c r="AC1035" s="210"/>
      <c r="AD1035" s="210"/>
      <c r="AE1035" s="210"/>
      <c r="AF1035" s="210"/>
      <c r="AG1035" s="210" t="s">
        <v>220</v>
      </c>
      <c r="AH1035" s="210">
        <v>0</v>
      </c>
      <c r="AI1035" s="210"/>
      <c r="AJ1035" s="210"/>
      <c r="AK1035" s="210"/>
      <c r="AL1035" s="210"/>
      <c r="AM1035" s="210"/>
      <c r="AN1035" s="210"/>
      <c r="AO1035" s="210"/>
      <c r="AP1035" s="210"/>
      <c r="AQ1035" s="210"/>
      <c r="AR1035" s="210"/>
      <c r="AS1035" s="210"/>
      <c r="AT1035" s="210"/>
      <c r="AU1035" s="210"/>
      <c r="AV1035" s="210"/>
      <c r="AW1035" s="210"/>
      <c r="AX1035" s="210"/>
      <c r="AY1035" s="210"/>
      <c r="AZ1035" s="210"/>
      <c r="BA1035" s="210"/>
      <c r="BB1035" s="210"/>
      <c r="BC1035" s="210"/>
      <c r="BD1035" s="210"/>
      <c r="BE1035" s="210"/>
      <c r="BF1035" s="210"/>
      <c r="BG1035" s="210"/>
      <c r="BH1035" s="210"/>
    </row>
    <row r="1036" spans="1:60" outlineLevel="3" x14ac:dyDescent="0.25">
      <c r="A1036" s="217"/>
      <c r="B1036" s="218"/>
      <c r="C1036" s="262" t="s">
        <v>415</v>
      </c>
      <c r="D1036" s="246"/>
      <c r="E1036" s="247">
        <v>3.2320000000000002</v>
      </c>
      <c r="F1036" s="221"/>
      <c r="G1036" s="221"/>
      <c r="H1036" s="221"/>
      <c r="I1036" s="221"/>
      <c r="J1036" s="221"/>
      <c r="K1036" s="221"/>
      <c r="L1036" s="221"/>
      <c r="M1036" s="221"/>
      <c r="N1036" s="220"/>
      <c r="O1036" s="220"/>
      <c r="P1036" s="220"/>
      <c r="Q1036" s="220"/>
      <c r="R1036" s="221"/>
      <c r="S1036" s="221"/>
      <c r="T1036" s="221"/>
      <c r="U1036" s="221"/>
      <c r="V1036" s="221"/>
      <c r="W1036" s="221"/>
      <c r="X1036" s="221"/>
      <c r="Y1036" s="221"/>
      <c r="Z1036" s="210"/>
      <c r="AA1036" s="210"/>
      <c r="AB1036" s="210"/>
      <c r="AC1036" s="210"/>
      <c r="AD1036" s="210"/>
      <c r="AE1036" s="210"/>
      <c r="AF1036" s="210"/>
      <c r="AG1036" s="210" t="s">
        <v>220</v>
      </c>
      <c r="AH1036" s="210">
        <v>0</v>
      </c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</row>
    <row r="1037" spans="1:60" outlineLevel="3" x14ac:dyDescent="0.25">
      <c r="A1037" s="217"/>
      <c r="B1037" s="218"/>
      <c r="C1037" s="262" t="s">
        <v>416</v>
      </c>
      <c r="D1037" s="246"/>
      <c r="E1037" s="247">
        <v>1.353</v>
      </c>
      <c r="F1037" s="221"/>
      <c r="G1037" s="221"/>
      <c r="H1037" s="221"/>
      <c r="I1037" s="221"/>
      <c r="J1037" s="221"/>
      <c r="K1037" s="221"/>
      <c r="L1037" s="221"/>
      <c r="M1037" s="221"/>
      <c r="N1037" s="220"/>
      <c r="O1037" s="220"/>
      <c r="P1037" s="220"/>
      <c r="Q1037" s="220"/>
      <c r="R1037" s="221"/>
      <c r="S1037" s="221"/>
      <c r="T1037" s="221"/>
      <c r="U1037" s="221"/>
      <c r="V1037" s="221"/>
      <c r="W1037" s="221"/>
      <c r="X1037" s="221"/>
      <c r="Y1037" s="221"/>
      <c r="Z1037" s="210"/>
      <c r="AA1037" s="210"/>
      <c r="AB1037" s="210"/>
      <c r="AC1037" s="210"/>
      <c r="AD1037" s="210"/>
      <c r="AE1037" s="210"/>
      <c r="AF1037" s="210"/>
      <c r="AG1037" s="210" t="s">
        <v>220</v>
      </c>
      <c r="AH1037" s="210">
        <v>0</v>
      </c>
      <c r="AI1037" s="210"/>
      <c r="AJ1037" s="210"/>
      <c r="AK1037" s="210"/>
      <c r="AL1037" s="210"/>
      <c r="AM1037" s="210"/>
      <c r="AN1037" s="210"/>
      <c r="AO1037" s="210"/>
      <c r="AP1037" s="210"/>
      <c r="AQ1037" s="210"/>
      <c r="AR1037" s="210"/>
      <c r="AS1037" s="210"/>
      <c r="AT1037" s="210"/>
      <c r="AU1037" s="210"/>
      <c r="AV1037" s="210"/>
      <c r="AW1037" s="210"/>
      <c r="AX1037" s="210"/>
      <c r="AY1037" s="210"/>
      <c r="AZ1037" s="210"/>
      <c r="BA1037" s="210"/>
      <c r="BB1037" s="210"/>
      <c r="BC1037" s="210"/>
      <c r="BD1037" s="210"/>
      <c r="BE1037" s="210"/>
      <c r="BF1037" s="210"/>
      <c r="BG1037" s="210"/>
      <c r="BH1037" s="210"/>
    </row>
    <row r="1038" spans="1:60" outlineLevel="3" x14ac:dyDescent="0.25">
      <c r="A1038" s="217"/>
      <c r="B1038" s="218"/>
      <c r="C1038" s="262" t="s">
        <v>417</v>
      </c>
      <c r="D1038" s="246"/>
      <c r="E1038" s="247">
        <v>2.9039999999999999</v>
      </c>
      <c r="F1038" s="221"/>
      <c r="G1038" s="221"/>
      <c r="H1038" s="221"/>
      <c r="I1038" s="221"/>
      <c r="J1038" s="221"/>
      <c r="K1038" s="221"/>
      <c r="L1038" s="221"/>
      <c r="M1038" s="221"/>
      <c r="N1038" s="220"/>
      <c r="O1038" s="220"/>
      <c r="P1038" s="220"/>
      <c r="Q1038" s="220"/>
      <c r="R1038" s="221"/>
      <c r="S1038" s="221"/>
      <c r="T1038" s="221"/>
      <c r="U1038" s="221"/>
      <c r="V1038" s="221"/>
      <c r="W1038" s="221"/>
      <c r="X1038" s="221"/>
      <c r="Y1038" s="221"/>
      <c r="Z1038" s="210"/>
      <c r="AA1038" s="210"/>
      <c r="AB1038" s="210"/>
      <c r="AC1038" s="210"/>
      <c r="AD1038" s="210"/>
      <c r="AE1038" s="210"/>
      <c r="AF1038" s="210"/>
      <c r="AG1038" s="210" t="s">
        <v>220</v>
      </c>
      <c r="AH1038" s="210">
        <v>0</v>
      </c>
      <c r="AI1038" s="210"/>
      <c r="AJ1038" s="210"/>
      <c r="AK1038" s="210"/>
      <c r="AL1038" s="210"/>
      <c r="AM1038" s="210"/>
      <c r="AN1038" s="210"/>
      <c r="AO1038" s="210"/>
      <c r="AP1038" s="210"/>
      <c r="AQ1038" s="210"/>
      <c r="AR1038" s="210"/>
      <c r="AS1038" s="210"/>
      <c r="AT1038" s="210"/>
      <c r="AU1038" s="210"/>
      <c r="AV1038" s="210"/>
      <c r="AW1038" s="210"/>
      <c r="AX1038" s="210"/>
      <c r="AY1038" s="210"/>
      <c r="AZ1038" s="210"/>
      <c r="BA1038" s="210"/>
      <c r="BB1038" s="210"/>
      <c r="BC1038" s="210"/>
      <c r="BD1038" s="210"/>
      <c r="BE1038" s="210"/>
      <c r="BF1038" s="210"/>
      <c r="BG1038" s="210"/>
      <c r="BH1038" s="210"/>
    </row>
    <row r="1039" spans="1:60" outlineLevel="3" x14ac:dyDescent="0.25">
      <c r="A1039" s="217"/>
      <c r="B1039" s="218"/>
      <c r="C1039" s="262" t="s">
        <v>418</v>
      </c>
      <c r="D1039" s="246"/>
      <c r="E1039" s="247">
        <v>0.97399999999999998</v>
      </c>
      <c r="F1039" s="221"/>
      <c r="G1039" s="221"/>
      <c r="H1039" s="221"/>
      <c r="I1039" s="221"/>
      <c r="J1039" s="221"/>
      <c r="K1039" s="221"/>
      <c r="L1039" s="221"/>
      <c r="M1039" s="221"/>
      <c r="N1039" s="220"/>
      <c r="O1039" s="220"/>
      <c r="P1039" s="220"/>
      <c r="Q1039" s="220"/>
      <c r="R1039" s="221"/>
      <c r="S1039" s="221"/>
      <c r="T1039" s="221"/>
      <c r="U1039" s="221"/>
      <c r="V1039" s="221"/>
      <c r="W1039" s="221"/>
      <c r="X1039" s="221"/>
      <c r="Y1039" s="221"/>
      <c r="Z1039" s="210"/>
      <c r="AA1039" s="210"/>
      <c r="AB1039" s="210"/>
      <c r="AC1039" s="210"/>
      <c r="AD1039" s="210"/>
      <c r="AE1039" s="210"/>
      <c r="AF1039" s="210"/>
      <c r="AG1039" s="210" t="s">
        <v>220</v>
      </c>
      <c r="AH1039" s="210">
        <v>0</v>
      </c>
      <c r="AI1039" s="210"/>
      <c r="AJ1039" s="210"/>
      <c r="AK1039" s="210"/>
      <c r="AL1039" s="210"/>
      <c r="AM1039" s="210"/>
      <c r="AN1039" s="210"/>
      <c r="AO1039" s="210"/>
      <c r="AP1039" s="210"/>
      <c r="AQ1039" s="210"/>
      <c r="AR1039" s="210"/>
      <c r="AS1039" s="210"/>
      <c r="AT1039" s="210"/>
      <c r="AU1039" s="210"/>
      <c r="AV1039" s="210"/>
      <c r="AW1039" s="210"/>
      <c r="AX1039" s="210"/>
      <c r="AY1039" s="210"/>
      <c r="AZ1039" s="210"/>
      <c r="BA1039" s="210"/>
      <c r="BB1039" s="210"/>
      <c r="BC1039" s="210"/>
      <c r="BD1039" s="210"/>
      <c r="BE1039" s="210"/>
      <c r="BF1039" s="210"/>
      <c r="BG1039" s="210"/>
      <c r="BH1039" s="210"/>
    </row>
    <row r="1040" spans="1:60" outlineLevel="3" x14ac:dyDescent="0.25">
      <c r="A1040" s="217"/>
      <c r="B1040" s="218"/>
      <c r="C1040" s="262" t="s">
        <v>234</v>
      </c>
      <c r="D1040" s="246"/>
      <c r="E1040" s="247"/>
      <c r="F1040" s="221"/>
      <c r="G1040" s="221"/>
      <c r="H1040" s="221"/>
      <c r="I1040" s="221"/>
      <c r="J1040" s="221"/>
      <c r="K1040" s="221"/>
      <c r="L1040" s="221"/>
      <c r="M1040" s="221"/>
      <c r="N1040" s="220"/>
      <c r="O1040" s="220"/>
      <c r="P1040" s="220"/>
      <c r="Q1040" s="220"/>
      <c r="R1040" s="221"/>
      <c r="S1040" s="221"/>
      <c r="T1040" s="221"/>
      <c r="U1040" s="221"/>
      <c r="V1040" s="221"/>
      <c r="W1040" s="221"/>
      <c r="X1040" s="221"/>
      <c r="Y1040" s="221"/>
      <c r="Z1040" s="210"/>
      <c r="AA1040" s="210"/>
      <c r="AB1040" s="210"/>
      <c r="AC1040" s="210"/>
      <c r="AD1040" s="210"/>
      <c r="AE1040" s="210"/>
      <c r="AF1040" s="210"/>
      <c r="AG1040" s="210" t="s">
        <v>220</v>
      </c>
      <c r="AH1040" s="210">
        <v>0</v>
      </c>
      <c r="AI1040" s="210"/>
      <c r="AJ1040" s="210"/>
      <c r="AK1040" s="210"/>
      <c r="AL1040" s="210"/>
      <c r="AM1040" s="210"/>
      <c r="AN1040" s="210"/>
      <c r="AO1040" s="210"/>
      <c r="AP1040" s="210"/>
      <c r="AQ1040" s="210"/>
      <c r="AR1040" s="210"/>
      <c r="AS1040" s="210"/>
      <c r="AT1040" s="210"/>
      <c r="AU1040" s="210"/>
      <c r="AV1040" s="210"/>
      <c r="AW1040" s="210"/>
      <c r="AX1040" s="210"/>
      <c r="AY1040" s="210"/>
      <c r="AZ1040" s="210"/>
      <c r="BA1040" s="210"/>
      <c r="BB1040" s="210"/>
      <c r="BC1040" s="210"/>
      <c r="BD1040" s="210"/>
      <c r="BE1040" s="210"/>
      <c r="BF1040" s="210"/>
      <c r="BG1040" s="210"/>
      <c r="BH1040" s="210"/>
    </row>
    <row r="1041" spans="1:60" outlineLevel="3" x14ac:dyDescent="0.25">
      <c r="A1041" s="217"/>
      <c r="B1041" s="218"/>
      <c r="C1041" s="262" t="s">
        <v>1026</v>
      </c>
      <c r="D1041" s="246"/>
      <c r="E1041" s="247"/>
      <c r="F1041" s="221"/>
      <c r="G1041" s="221"/>
      <c r="H1041" s="221"/>
      <c r="I1041" s="221"/>
      <c r="J1041" s="221"/>
      <c r="K1041" s="221"/>
      <c r="L1041" s="221"/>
      <c r="M1041" s="221"/>
      <c r="N1041" s="220"/>
      <c r="O1041" s="220"/>
      <c r="P1041" s="220"/>
      <c r="Q1041" s="220"/>
      <c r="R1041" s="221"/>
      <c r="S1041" s="221"/>
      <c r="T1041" s="221"/>
      <c r="U1041" s="221"/>
      <c r="V1041" s="221"/>
      <c r="W1041" s="221"/>
      <c r="X1041" s="221"/>
      <c r="Y1041" s="221"/>
      <c r="Z1041" s="210"/>
      <c r="AA1041" s="210"/>
      <c r="AB1041" s="210"/>
      <c r="AC1041" s="210"/>
      <c r="AD1041" s="210"/>
      <c r="AE1041" s="210"/>
      <c r="AF1041" s="210"/>
      <c r="AG1041" s="210" t="s">
        <v>220</v>
      </c>
      <c r="AH1041" s="210">
        <v>0</v>
      </c>
      <c r="AI1041" s="210"/>
      <c r="AJ1041" s="210"/>
      <c r="AK1041" s="210"/>
      <c r="AL1041" s="210"/>
      <c r="AM1041" s="210"/>
      <c r="AN1041" s="210"/>
      <c r="AO1041" s="210"/>
      <c r="AP1041" s="210"/>
      <c r="AQ1041" s="210"/>
      <c r="AR1041" s="210"/>
      <c r="AS1041" s="210"/>
      <c r="AT1041" s="210"/>
      <c r="AU1041" s="210"/>
      <c r="AV1041" s="210"/>
      <c r="AW1041" s="210"/>
      <c r="AX1041" s="210"/>
      <c r="AY1041" s="210"/>
      <c r="AZ1041" s="210"/>
      <c r="BA1041" s="210"/>
      <c r="BB1041" s="210"/>
      <c r="BC1041" s="210"/>
      <c r="BD1041" s="210"/>
      <c r="BE1041" s="210"/>
      <c r="BF1041" s="210"/>
      <c r="BG1041" s="210"/>
      <c r="BH1041" s="210"/>
    </row>
    <row r="1042" spans="1:60" outlineLevel="3" x14ac:dyDescent="0.25">
      <c r="A1042" s="217"/>
      <c r="B1042" s="218"/>
      <c r="C1042" s="262" t="s">
        <v>1027</v>
      </c>
      <c r="D1042" s="246"/>
      <c r="E1042" s="247">
        <v>-8.9220000000000006</v>
      </c>
      <c r="F1042" s="221"/>
      <c r="G1042" s="221"/>
      <c r="H1042" s="221"/>
      <c r="I1042" s="221"/>
      <c r="J1042" s="221"/>
      <c r="K1042" s="221"/>
      <c r="L1042" s="221"/>
      <c r="M1042" s="221"/>
      <c r="N1042" s="220"/>
      <c r="O1042" s="220"/>
      <c r="P1042" s="220"/>
      <c r="Q1042" s="220"/>
      <c r="R1042" s="221"/>
      <c r="S1042" s="221"/>
      <c r="T1042" s="221"/>
      <c r="U1042" s="221"/>
      <c r="V1042" s="221"/>
      <c r="W1042" s="221"/>
      <c r="X1042" s="221"/>
      <c r="Y1042" s="221"/>
      <c r="Z1042" s="210"/>
      <c r="AA1042" s="210"/>
      <c r="AB1042" s="210"/>
      <c r="AC1042" s="210"/>
      <c r="AD1042" s="210"/>
      <c r="AE1042" s="210"/>
      <c r="AF1042" s="210"/>
      <c r="AG1042" s="210" t="s">
        <v>220</v>
      </c>
      <c r="AH1042" s="210">
        <v>5</v>
      </c>
      <c r="AI1042" s="210"/>
      <c r="AJ1042" s="210"/>
      <c r="AK1042" s="210"/>
      <c r="AL1042" s="210"/>
      <c r="AM1042" s="210"/>
      <c r="AN1042" s="210"/>
      <c r="AO1042" s="210"/>
      <c r="AP1042" s="210"/>
      <c r="AQ1042" s="210"/>
      <c r="AR1042" s="210"/>
      <c r="AS1042" s="210"/>
      <c r="AT1042" s="210"/>
      <c r="AU1042" s="210"/>
      <c r="AV1042" s="210"/>
      <c r="AW1042" s="210"/>
      <c r="AX1042" s="210"/>
      <c r="AY1042" s="210"/>
      <c r="AZ1042" s="210"/>
      <c r="BA1042" s="210"/>
      <c r="BB1042" s="210"/>
      <c r="BC1042" s="210"/>
      <c r="BD1042" s="210"/>
      <c r="BE1042" s="210"/>
      <c r="BF1042" s="210"/>
      <c r="BG1042" s="210"/>
      <c r="BH1042" s="210"/>
    </row>
    <row r="1043" spans="1:60" outlineLevel="3" x14ac:dyDescent="0.25">
      <c r="A1043" s="217"/>
      <c r="B1043" s="218"/>
      <c r="C1043" s="262" t="s">
        <v>234</v>
      </c>
      <c r="D1043" s="246"/>
      <c r="E1043" s="247"/>
      <c r="F1043" s="221"/>
      <c r="G1043" s="221"/>
      <c r="H1043" s="221"/>
      <c r="I1043" s="221"/>
      <c r="J1043" s="221"/>
      <c r="K1043" s="221"/>
      <c r="L1043" s="221"/>
      <c r="M1043" s="221"/>
      <c r="N1043" s="220"/>
      <c r="O1043" s="220"/>
      <c r="P1043" s="220"/>
      <c r="Q1043" s="220"/>
      <c r="R1043" s="221"/>
      <c r="S1043" s="221"/>
      <c r="T1043" s="221"/>
      <c r="U1043" s="221"/>
      <c r="V1043" s="221"/>
      <c r="W1043" s="221"/>
      <c r="X1043" s="221"/>
      <c r="Y1043" s="221"/>
      <c r="Z1043" s="210"/>
      <c r="AA1043" s="210"/>
      <c r="AB1043" s="210"/>
      <c r="AC1043" s="210"/>
      <c r="AD1043" s="210"/>
      <c r="AE1043" s="210"/>
      <c r="AF1043" s="210"/>
      <c r="AG1043" s="210" t="s">
        <v>220</v>
      </c>
      <c r="AH1043" s="210">
        <v>0</v>
      </c>
      <c r="AI1043" s="210"/>
      <c r="AJ1043" s="210"/>
      <c r="AK1043" s="210"/>
      <c r="AL1043" s="210"/>
      <c r="AM1043" s="210"/>
      <c r="AN1043" s="210"/>
      <c r="AO1043" s="210"/>
      <c r="AP1043" s="210"/>
      <c r="AQ1043" s="210"/>
      <c r="AR1043" s="210"/>
      <c r="AS1043" s="210"/>
      <c r="AT1043" s="210"/>
      <c r="AU1043" s="210"/>
      <c r="AV1043" s="210"/>
      <c r="AW1043" s="210"/>
      <c r="AX1043" s="210"/>
      <c r="AY1043" s="210"/>
      <c r="AZ1043" s="210"/>
      <c r="BA1043" s="210"/>
      <c r="BB1043" s="210"/>
      <c r="BC1043" s="210"/>
      <c r="BD1043" s="210"/>
      <c r="BE1043" s="210"/>
      <c r="BF1043" s="210"/>
      <c r="BG1043" s="210"/>
      <c r="BH1043" s="210"/>
    </row>
    <row r="1044" spans="1:60" outlineLevel="3" x14ac:dyDescent="0.25">
      <c r="A1044" s="217"/>
      <c r="B1044" s="218"/>
      <c r="C1044" s="262" t="s">
        <v>1028</v>
      </c>
      <c r="D1044" s="246"/>
      <c r="E1044" s="247"/>
      <c r="F1044" s="221"/>
      <c r="G1044" s="221"/>
      <c r="H1044" s="221"/>
      <c r="I1044" s="221"/>
      <c r="J1044" s="221"/>
      <c r="K1044" s="221"/>
      <c r="L1044" s="221"/>
      <c r="M1044" s="221"/>
      <c r="N1044" s="220"/>
      <c r="O1044" s="220"/>
      <c r="P1044" s="220"/>
      <c r="Q1044" s="220"/>
      <c r="R1044" s="221"/>
      <c r="S1044" s="221"/>
      <c r="T1044" s="221"/>
      <c r="U1044" s="221"/>
      <c r="V1044" s="221"/>
      <c r="W1044" s="221"/>
      <c r="X1044" s="221"/>
      <c r="Y1044" s="221"/>
      <c r="Z1044" s="210"/>
      <c r="AA1044" s="210"/>
      <c r="AB1044" s="210"/>
      <c r="AC1044" s="210"/>
      <c r="AD1044" s="210"/>
      <c r="AE1044" s="210"/>
      <c r="AF1044" s="210"/>
      <c r="AG1044" s="210" t="s">
        <v>220</v>
      </c>
      <c r="AH1044" s="210">
        <v>0</v>
      </c>
      <c r="AI1044" s="210"/>
      <c r="AJ1044" s="210"/>
      <c r="AK1044" s="210"/>
      <c r="AL1044" s="210"/>
      <c r="AM1044" s="210"/>
      <c r="AN1044" s="210"/>
      <c r="AO1044" s="210"/>
      <c r="AP1044" s="210"/>
      <c r="AQ1044" s="210"/>
      <c r="AR1044" s="210"/>
      <c r="AS1044" s="210"/>
      <c r="AT1044" s="210"/>
      <c r="AU1044" s="210"/>
      <c r="AV1044" s="210"/>
      <c r="AW1044" s="210"/>
      <c r="AX1044" s="210"/>
      <c r="AY1044" s="210"/>
      <c r="AZ1044" s="210"/>
      <c r="BA1044" s="210"/>
      <c r="BB1044" s="210"/>
      <c r="BC1044" s="210"/>
      <c r="BD1044" s="210"/>
      <c r="BE1044" s="210"/>
      <c r="BF1044" s="210"/>
      <c r="BG1044" s="210"/>
      <c r="BH1044" s="210"/>
    </row>
    <row r="1045" spans="1:60" outlineLevel="3" x14ac:dyDescent="0.25">
      <c r="A1045" s="217"/>
      <c r="B1045" s="218"/>
      <c r="C1045" s="262" t="s">
        <v>1029</v>
      </c>
      <c r="D1045" s="246"/>
      <c r="E1045" s="247">
        <v>-10.613</v>
      </c>
      <c r="F1045" s="221"/>
      <c r="G1045" s="221"/>
      <c r="H1045" s="221"/>
      <c r="I1045" s="221"/>
      <c r="J1045" s="221"/>
      <c r="K1045" s="221"/>
      <c r="L1045" s="221"/>
      <c r="M1045" s="221"/>
      <c r="N1045" s="220"/>
      <c r="O1045" s="220"/>
      <c r="P1045" s="220"/>
      <c r="Q1045" s="220"/>
      <c r="R1045" s="221"/>
      <c r="S1045" s="221"/>
      <c r="T1045" s="221"/>
      <c r="U1045" s="221"/>
      <c r="V1045" s="221"/>
      <c r="W1045" s="221"/>
      <c r="X1045" s="221"/>
      <c r="Y1045" s="221"/>
      <c r="Z1045" s="210"/>
      <c r="AA1045" s="210"/>
      <c r="AB1045" s="210"/>
      <c r="AC1045" s="210"/>
      <c r="AD1045" s="210"/>
      <c r="AE1045" s="210"/>
      <c r="AF1045" s="210"/>
      <c r="AG1045" s="210" t="s">
        <v>220</v>
      </c>
      <c r="AH1045" s="210">
        <v>5</v>
      </c>
      <c r="AI1045" s="210"/>
      <c r="AJ1045" s="210"/>
      <c r="AK1045" s="210"/>
      <c r="AL1045" s="210"/>
      <c r="AM1045" s="210"/>
      <c r="AN1045" s="210"/>
      <c r="AO1045" s="210"/>
      <c r="AP1045" s="210"/>
      <c r="AQ1045" s="210"/>
      <c r="AR1045" s="210"/>
      <c r="AS1045" s="210"/>
      <c r="AT1045" s="210"/>
      <c r="AU1045" s="210"/>
      <c r="AV1045" s="210"/>
      <c r="AW1045" s="210"/>
      <c r="AX1045" s="210"/>
      <c r="AY1045" s="210"/>
      <c r="AZ1045" s="210"/>
      <c r="BA1045" s="210"/>
      <c r="BB1045" s="210"/>
      <c r="BC1045" s="210"/>
      <c r="BD1045" s="210"/>
      <c r="BE1045" s="210"/>
      <c r="BF1045" s="210"/>
      <c r="BG1045" s="210"/>
      <c r="BH1045" s="210"/>
    </row>
    <row r="1046" spans="1:60" x14ac:dyDescent="0.25">
      <c r="A1046" s="224" t="s">
        <v>168</v>
      </c>
      <c r="B1046" s="225" t="s">
        <v>130</v>
      </c>
      <c r="C1046" s="240" t="s">
        <v>131</v>
      </c>
      <c r="D1046" s="226"/>
      <c r="E1046" s="227"/>
      <c r="F1046" s="228"/>
      <c r="G1046" s="228">
        <f>SUMIF(AG1047:AG1052,"&lt;&gt;NOR",G1047:G1052)</f>
        <v>0</v>
      </c>
      <c r="H1046" s="228"/>
      <c r="I1046" s="228">
        <f>SUM(I1047:I1052)</f>
        <v>0</v>
      </c>
      <c r="J1046" s="228"/>
      <c r="K1046" s="228">
        <f>SUM(K1047:K1052)</f>
        <v>0</v>
      </c>
      <c r="L1046" s="228"/>
      <c r="M1046" s="228">
        <f>SUM(M1047:M1052)</f>
        <v>0</v>
      </c>
      <c r="N1046" s="227"/>
      <c r="O1046" s="227">
        <f>SUM(O1047:O1052)</f>
        <v>0</v>
      </c>
      <c r="P1046" s="227"/>
      <c r="Q1046" s="227">
        <f>SUM(Q1047:Q1052)</f>
        <v>0</v>
      </c>
      <c r="R1046" s="228"/>
      <c r="S1046" s="228"/>
      <c r="T1046" s="229"/>
      <c r="U1046" s="223"/>
      <c r="V1046" s="223">
        <f>SUM(V1047:V1052)</f>
        <v>0</v>
      </c>
      <c r="W1046" s="223"/>
      <c r="X1046" s="223"/>
      <c r="Y1046" s="223"/>
      <c r="AG1046" t="s">
        <v>169</v>
      </c>
    </row>
    <row r="1047" spans="1:60" outlineLevel="1" x14ac:dyDescent="0.25">
      <c r="A1047" s="231">
        <v>158</v>
      </c>
      <c r="B1047" s="232" t="s">
        <v>1032</v>
      </c>
      <c r="C1047" s="241" t="s">
        <v>1033</v>
      </c>
      <c r="D1047" s="233" t="s">
        <v>1034</v>
      </c>
      <c r="E1047" s="234">
        <v>1</v>
      </c>
      <c r="F1047" s="235"/>
      <c r="G1047" s="236">
        <f>ROUND(E1047*F1047,2)</f>
        <v>0</v>
      </c>
      <c r="H1047" s="235"/>
      <c r="I1047" s="236">
        <f>ROUND(E1047*H1047,2)</f>
        <v>0</v>
      </c>
      <c r="J1047" s="235"/>
      <c r="K1047" s="236">
        <f>ROUND(E1047*J1047,2)</f>
        <v>0</v>
      </c>
      <c r="L1047" s="236">
        <v>21</v>
      </c>
      <c r="M1047" s="236">
        <f>G1047*(1+L1047/100)</f>
        <v>0</v>
      </c>
      <c r="N1047" s="234">
        <v>0</v>
      </c>
      <c r="O1047" s="234">
        <f>ROUND(E1047*N1047,2)</f>
        <v>0</v>
      </c>
      <c r="P1047" s="234">
        <v>0</v>
      </c>
      <c r="Q1047" s="234">
        <f>ROUND(E1047*P1047,2)</f>
        <v>0</v>
      </c>
      <c r="R1047" s="236"/>
      <c r="S1047" s="236" t="s">
        <v>533</v>
      </c>
      <c r="T1047" s="237" t="s">
        <v>174</v>
      </c>
      <c r="U1047" s="221">
        <v>0</v>
      </c>
      <c r="V1047" s="221">
        <f>ROUND(E1047*U1047,2)</f>
        <v>0</v>
      </c>
      <c r="W1047" s="221"/>
      <c r="X1047" s="221" t="s">
        <v>215</v>
      </c>
      <c r="Y1047" s="221" t="s">
        <v>176</v>
      </c>
      <c r="Z1047" s="210"/>
      <c r="AA1047" s="210"/>
      <c r="AB1047" s="210"/>
      <c r="AC1047" s="210"/>
      <c r="AD1047" s="210"/>
      <c r="AE1047" s="210"/>
      <c r="AF1047" s="210"/>
      <c r="AG1047" s="210" t="s">
        <v>216</v>
      </c>
      <c r="AH1047" s="210"/>
      <c r="AI1047" s="210"/>
      <c r="AJ1047" s="210"/>
      <c r="AK1047" s="210"/>
      <c r="AL1047" s="210"/>
      <c r="AM1047" s="210"/>
      <c r="AN1047" s="210"/>
      <c r="AO1047" s="210"/>
      <c r="AP1047" s="210"/>
      <c r="AQ1047" s="210"/>
      <c r="AR1047" s="210"/>
      <c r="AS1047" s="210"/>
      <c r="AT1047" s="210"/>
      <c r="AU1047" s="210"/>
      <c r="AV1047" s="210"/>
      <c r="AW1047" s="210"/>
      <c r="AX1047" s="210"/>
      <c r="AY1047" s="210"/>
      <c r="AZ1047" s="210"/>
      <c r="BA1047" s="210"/>
      <c r="BB1047" s="210"/>
      <c r="BC1047" s="210"/>
      <c r="BD1047" s="210"/>
      <c r="BE1047" s="210"/>
      <c r="BF1047" s="210"/>
      <c r="BG1047" s="210"/>
      <c r="BH1047" s="210"/>
    </row>
    <row r="1048" spans="1:60" outlineLevel="2" x14ac:dyDescent="0.25">
      <c r="A1048" s="217"/>
      <c r="B1048" s="218"/>
      <c r="C1048" s="262" t="s">
        <v>1035</v>
      </c>
      <c r="D1048" s="246"/>
      <c r="E1048" s="247">
        <v>1</v>
      </c>
      <c r="F1048" s="221"/>
      <c r="G1048" s="221"/>
      <c r="H1048" s="221"/>
      <c r="I1048" s="221"/>
      <c r="J1048" s="221"/>
      <c r="K1048" s="221"/>
      <c r="L1048" s="221"/>
      <c r="M1048" s="221"/>
      <c r="N1048" s="220"/>
      <c r="O1048" s="220"/>
      <c r="P1048" s="220"/>
      <c r="Q1048" s="220"/>
      <c r="R1048" s="221"/>
      <c r="S1048" s="221"/>
      <c r="T1048" s="221"/>
      <c r="U1048" s="221"/>
      <c r="V1048" s="221"/>
      <c r="W1048" s="221"/>
      <c r="X1048" s="221"/>
      <c r="Y1048" s="221"/>
      <c r="Z1048" s="210"/>
      <c r="AA1048" s="210"/>
      <c r="AB1048" s="210"/>
      <c r="AC1048" s="210"/>
      <c r="AD1048" s="210"/>
      <c r="AE1048" s="210"/>
      <c r="AF1048" s="210"/>
      <c r="AG1048" s="210" t="s">
        <v>220</v>
      </c>
      <c r="AH1048" s="210">
        <v>0</v>
      </c>
      <c r="AI1048" s="210"/>
      <c r="AJ1048" s="210"/>
      <c r="AK1048" s="210"/>
      <c r="AL1048" s="210"/>
      <c r="AM1048" s="210"/>
      <c r="AN1048" s="210"/>
      <c r="AO1048" s="210"/>
      <c r="AP1048" s="210"/>
      <c r="AQ1048" s="210"/>
      <c r="AR1048" s="210"/>
      <c r="AS1048" s="210"/>
      <c r="AT1048" s="210"/>
      <c r="AU1048" s="210"/>
      <c r="AV1048" s="210"/>
      <c r="AW1048" s="210"/>
      <c r="AX1048" s="210"/>
      <c r="AY1048" s="210"/>
      <c r="AZ1048" s="210"/>
      <c r="BA1048" s="210"/>
      <c r="BB1048" s="210"/>
      <c r="BC1048" s="210"/>
      <c r="BD1048" s="210"/>
      <c r="BE1048" s="210"/>
      <c r="BF1048" s="210"/>
      <c r="BG1048" s="210"/>
      <c r="BH1048" s="210"/>
    </row>
    <row r="1049" spans="1:60" ht="20.399999999999999" outlineLevel="1" x14ac:dyDescent="0.25">
      <c r="A1049" s="231">
        <v>159</v>
      </c>
      <c r="B1049" s="232" t="s">
        <v>1036</v>
      </c>
      <c r="C1049" s="241" t="s">
        <v>1037</v>
      </c>
      <c r="D1049" s="233" t="s">
        <v>1034</v>
      </c>
      <c r="E1049" s="234">
        <v>30</v>
      </c>
      <c r="F1049" s="235"/>
      <c r="G1049" s="236">
        <f>ROUND(E1049*F1049,2)</f>
        <v>0</v>
      </c>
      <c r="H1049" s="235"/>
      <c r="I1049" s="236">
        <f>ROUND(E1049*H1049,2)</f>
        <v>0</v>
      </c>
      <c r="J1049" s="235"/>
      <c r="K1049" s="236">
        <f>ROUND(E1049*J1049,2)</f>
        <v>0</v>
      </c>
      <c r="L1049" s="236">
        <v>21</v>
      </c>
      <c r="M1049" s="236">
        <f>G1049*(1+L1049/100)</f>
        <v>0</v>
      </c>
      <c r="N1049" s="234">
        <v>0</v>
      </c>
      <c r="O1049" s="234">
        <f>ROUND(E1049*N1049,2)</f>
        <v>0</v>
      </c>
      <c r="P1049" s="234">
        <v>0</v>
      </c>
      <c r="Q1049" s="234">
        <f>ROUND(E1049*P1049,2)</f>
        <v>0</v>
      </c>
      <c r="R1049" s="236"/>
      <c r="S1049" s="236" t="s">
        <v>533</v>
      </c>
      <c r="T1049" s="237" t="s">
        <v>174</v>
      </c>
      <c r="U1049" s="221">
        <v>0</v>
      </c>
      <c r="V1049" s="221">
        <f>ROUND(E1049*U1049,2)</f>
        <v>0</v>
      </c>
      <c r="W1049" s="221"/>
      <c r="X1049" s="221" t="s">
        <v>215</v>
      </c>
      <c r="Y1049" s="221" t="s">
        <v>176</v>
      </c>
      <c r="Z1049" s="210"/>
      <c r="AA1049" s="210"/>
      <c r="AB1049" s="210"/>
      <c r="AC1049" s="210"/>
      <c r="AD1049" s="210"/>
      <c r="AE1049" s="210"/>
      <c r="AF1049" s="210"/>
      <c r="AG1049" s="210" t="s">
        <v>216</v>
      </c>
      <c r="AH1049" s="210"/>
      <c r="AI1049" s="210"/>
      <c r="AJ1049" s="210"/>
      <c r="AK1049" s="210"/>
      <c r="AL1049" s="210"/>
      <c r="AM1049" s="210"/>
      <c r="AN1049" s="210"/>
      <c r="AO1049" s="210"/>
      <c r="AP1049" s="210"/>
      <c r="AQ1049" s="210"/>
      <c r="AR1049" s="210"/>
      <c r="AS1049" s="210"/>
      <c r="AT1049" s="210"/>
      <c r="AU1049" s="210"/>
      <c r="AV1049" s="210"/>
      <c r="AW1049" s="210"/>
      <c r="AX1049" s="210"/>
      <c r="AY1049" s="210"/>
      <c r="AZ1049" s="210"/>
      <c r="BA1049" s="210"/>
      <c r="BB1049" s="210"/>
      <c r="BC1049" s="210"/>
      <c r="BD1049" s="210"/>
      <c r="BE1049" s="210"/>
      <c r="BF1049" s="210"/>
      <c r="BG1049" s="210"/>
      <c r="BH1049" s="210"/>
    </row>
    <row r="1050" spans="1:60" outlineLevel="2" x14ac:dyDescent="0.25">
      <c r="A1050" s="217"/>
      <c r="B1050" s="218"/>
      <c r="C1050" s="262" t="s">
        <v>1038</v>
      </c>
      <c r="D1050" s="246"/>
      <c r="E1050" s="247">
        <v>30</v>
      </c>
      <c r="F1050" s="221"/>
      <c r="G1050" s="221"/>
      <c r="H1050" s="221"/>
      <c r="I1050" s="221"/>
      <c r="J1050" s="221"/>
      <c r="K1050" s="221"/>
      <c r="L1050" s="221"/>
      <c r="M1050" s="221"/>
      <c r="N1050" s="220"/>
      <c r="O1050" s="220"/>
      <c r="P1050" s="220"/>
      <c r="Q1050" s="220"/>
      <c r="R1050" s="221"/>
      <c r="S1050" s="221"/>
      <c r="T1050" s="221"/>
      <c r="U1050" s="221"/>
      <c r="V1050" s="221"/>
      <c r="W1050" s="221"/>
      <c r="X1050" s="221"/>
      <c r="Y1050" s="221"/>
      <c r="Z1050" s="210"/>
      <c r="AA1050" s="210"/>
      <c r="AB1050" s="210"/>
      <c r="AC1050" s="210"/>
      <c r="AD1050" s="210"/>
      <c r="AE1050" s="210"/>
      <c r="AF1050" s="210"/>
      <c r="AG1050" s="210" t="s">
        <v>220</v>
      </c>
      <c r="AH1050" s="210">
        <v>0</v>
      </c>
      <c r="AI1050" s="210"/>
      <c r="AJ1050" s="210"/>
      <c r="AK1050" s="210"/>
      <c r="AL1050" s="210"/>
      <c r="AM1050" s="210"/>
      <c r="AN1050" s="210"/>
      <c r="AO1050" s="210"/>
      <c r="AP1050" s="210"/>
      <c r="AQ1050" s="210"/>
      <c r="AR1050" s="210"/>
      <c r="AS1050" s="210"/>
      <c r="AT1050" s="210"/>
      <c r="AU1050" s="210"/>
      <c r="AV1050" s="210"/>
      <c r="AW1050" s="210"/>
      <c r="AX1050" s="210"/>
      <c r="AY1050" s="210"/>
      <c r="AZ1050" s="210"/>
      <c r="BA1050" s="210"/>
      <c r="BB1050" s="210"/>
      <c r="BC1050" s="210"/>
      <c r="BD1050" s="210"/>
      <c r="BE1050" s="210"/>
      <c r="BF1050" s="210"/>
      <c r="BG1050" s="210"/>
      <c r="BH1050" s="210"/>
    </row>
    <row r="1051" spans="1:60" outlineLevel="1" x14ac:dyDescent="0.25">
      <c r="A1051" s="231">
        <v>160</v>
      </c>
      <c r="B1051" s="232" t="s">
        <v>1039</v>
      </c>
      <c r="C1051" s="241" t="s">
        <v>1040</v>
      </c>
      <c r="D1051" s="233" t="s">
        <v>1041</v>
      </c>
      <c r="E1051" s="234">
        <v>1440</v>
      </c>
      <c r="F1051" s="235"/>
      <c r="G1051" s="236">
        <f>ROUND(E1051*F1051,2)</f>
        <v>0</v>
      </c>
      <c r="H1051" s="235"/>
      <c r="I1051" s="236">
        <f>ROUND(E1051*H1051,2)</f>
        <v>0</v>
      </c>
      <c r="J1051" s="235"/>
      <c r="K1051" s="236">
        <f>ROUND(E1051*J1051,2)</f>
        <v>0</v>
      </c>
      <c r="L1051" s="236">
        <v>21</v>
      </c>
      <c r="M1051" s="236">
        <f>G1051*(1+L1051/100)</f>
        <v>0</v>
      </c>
      <c r="N1051" s="234">
        <v>0</v>
      </c>
      <c r="O1051" s="234">
        <f>ROUND(E1051*N1051,2)</f>
        <v>0</v>
      </c>
      <c r="P1051" s="234">
        <v>0</v>
      </c>
      <c r="Q1051" s="234">
        <f>ROUND(E1051*P1051,2)</f>
        <v>0</v>
      </c>
      <c r="R1051" s="236"/>
      <c r="S1051" s="236" t="s">
        <v>533</v>
      </c>
      <c r="T1051" s="237" t="s">
        <v>174</v>
      </c>
      <c r="U1051" s="221">
        <v>0</v>
      </c>
      <c r="V1051" s="221">
        <f>ROUND(E1051*U1051,2)</f>
        <v>0</v>
      </c>
      <c r="W1051" s="221"/>
      <c r="X1051" s="221" t="s">
        <v>1042</v>
      </c>
      <c r="Y1051" s="221" t="s">
        <v>176</v>
      </c>
      <c r="Z1051" s="210"/>
      <c r="AA1051" s="210"/>
      <c r="AB1051" s="210"/>
      <c r="AC1051" s="210"/>
      <c r="AD1051" s="210"/>
      <c r="AE1051" s="210"/>
      <c r="AF1051" s="210"/>
      <c r="AG1051" s="210" t="s">
        <v>1043</v>
      </c>
      <c r="AH1051" s="210"/>
      <c r="AI1051" s="210"/>
      <c r="AJ1051" s="210"/>
      <c r="AK1051" s="210"/>
      <c r="AL1051" s="210"/>
      <c r="AM1051" s="210"/>
      <c r="AN1051" s="210"/>
      <c r="AO1051" s="210"/>
      <c r="AP1051" s="210"/>
      <c r="AQ1051" s="210"/>
      <c r="AR1051" s="210"/>
      <c r="AS1051" s="210"/>
      <c r="AT1051" s="210"/>
      <c r="AU1051" s="210"/>
      <c r="AV1051" s="210"/>
      <c r="AW1051" s="210"/>
      <c r="AX1051" s="210"/>
      <c r="AY1051" s="210"/>
      <c r="AZ1051" s="210"/>
      <c r="BA1051" s="210"/>
      <c r="BB1051" s="210"/>
      <c r="BC1051" s="210"/>
      <c r="BD1051" s="210"/>
      <c r="BE1051" s="210"/>
      <c r="BF1051" s="210"/>
      <c r="BG1051" s="210"/>
      <c r="BH1051" s="210"/>
    </row>
    <row r="1052" spans="1:60" outlineLevel="2" x14ac:dyDescent="0.25">
      <c r="A1052" s="217"/>
      <c r="B1052" s="218"/>
      <c r="C1052" s="262" t="s">
        <v>1044</v>
      </c>
      <c r="D1052" s="246"/>
      <c r="E1052" s="247">
        <v>1440</v>
      </c>
      <c r="F1052" s="221"/>
      <c r="G1052" s="221"/>
      <c r="H1052" s="221"/>
      <c r="I1052" s="221"/>
      <c r="J1052" s="221"/>
      <c r="K1052" s="221"/>
      <c r="L1052" s="221"/>
      <c r="M1052" s="221"/>
      <c r="N1052" s="220"/>
      <c r="O1052" s="220"/>
      <c r="P1052" s="220"/>
      <c r="Q1052" s="220"/>
      <c r="R1052" s="221"/>
      <c r="S1052" s="221"/>
      <c r="T1052" s="221"/>
      <c r="U1052" s="221"/>
      <c r="V1052" s="221"/>
      <c r="W1052" s="221"/>
      <c r="X1052" s="221"/>
      <c r="Y1052" s="221"/>
      <c r="Z1052" s="210"/>
      <c r="AA1052" s="210"/>
      <c r="AB1052" s="210"/>
      <c r="AC1052" s="210"/>
      <c r="AD1052" s="210"/>
      <c r="AE1052" s="210"/>
      <c r="AF1052" s="210"/>
      <c r="AG1052" s="210" t="s">
        <v>220</v>
      </c>
      <c r="AH1052" s="210">
        <v>0</v>
      </c>
      <c r="AI1052" s="210"/>
      <c r="AJ1052" s="210"/>
      <c r="AK1052" s="210"/>
      <c r="AL1052" s="210"/>
      <c r="AM1052" s="210"/>
      <c r="AN1052" s="210"/>
      <c r="AO1052" s="210"/>
      <c r="AP1052" s="210"/>
      <c r="AQ1052" s="210"/>
      <c r="AR1052" s="210"/>
      <c r="AS1052" s="210"/>
      <c r="AT1052" s="210"/>
      <c r="AU1052" s="210"/>
      <c r="AV1052" s="210"/>
      <c r="AW1052" s="210"/>
      <c r="AX1052" s="210"/>
      <c r="AY1052" s="210"/>
      <c r="AZ1052" s="210"/>
      <c r="BA1052" s="210"/>
      <c r="BB1052" s="210"/>
      <c r="BC1052" s="210"/>
      <c r="BD1052" s="210"/>
      <c r="BE1052" s="210"/>
      <c r="BF1052" s="210"/>
      <c r="BG1052" s="210"/>
      <c r="BH1052" s="210"/>
    </row>
    <row r="1053" spans="1:60" x14ac:dyDescent="0.25">
      <c r="A1053" s="224" t="s">
        <v>168</v>
      </c>
      <c r="B1053" s="225" t="s">
        <v>132</v>
      </c>
      <c r="C1053" s="240" t="s">
        <v>133</v>
      </c>
      <c r="D1053" s="226"/>
      <c r="E1053" s="227"/>
      <c r="F1053" s="228"/>
      <c r="G1053" s="228">
        <f>SUMIF(AG1054:AG1081,"&lt;&gt;NOR",G1054:G1081)</f>
        <v>0</v>
      </c>
      <c r="H1053" s="228"/>
      <c r="I1053" s="228">
        <f>SUM(I1054:I1081)</f>
        <v>0</v>
      </c>
      <c r="J1053" s="228"/>
      <c r="K1053" s="228">
        <f>SUM(K1054:K1081)</f>
        <v>0</v>
      </c>
      <c r="L1053" s="228"/>
      <c r="M1053" s="228">
        <f>SUM(M1054:M1081)</f>
        <v>0</v>
      </c>
      <c r="N1053" s="227"/>
      <c r="O1053" s="227">
        <f>SUM(O1054:O1081)</f>
        <v>0</v>
      </c>
      <c r="P1053" s="227"/>
      <c r="Q1053" s="227">
        <f>SUM(Q1054:Q1081)</f>
        <v>0</v>
      </c>
      <c r="R1053" s="228"/>
      <c r="S1053" s="228"/>
      <c r="T1053" s="229"/>
      <c r="U1053" s="223"/>
      <c r="V1053" s="223">
        <f>SUM(V1054:V1081)</f>
        <v>0</v>
      </c>
      <c r="W1053" s="223"/>
      <c r="X1053" s="223"/>
      <c r="Y1053" s="223"/>
      <c r="AG1053" t="s">
        <v>169</v>
      </c>
    </row>
    <row r="1054" spans="1:60" outlineLevel="1" x14ac:dyDescent="0.25">
      <c r="A1054" s="231">
        <v>161</v>
      </c>
      <c r="B1054" s="232" t="s">
        <v>1045</v>
      </c>
      <c r="C1054" s="241" t="s">
        <v>1046</v>
      </c>
      <c r="D1054" s="233" t="s">
        <v>807</v>
      </c>
      <c r="E1054" s="234">
        <v>1</v>
      </c>
      <c r="F1054" s="235"/>
      <c r="G1054" s="236">
        <f>ROUND(E1054*F1054,2)</f>
        <v>0</v>
      </c>
      <c r="H1054" s="235"/>
      <c r="I1054" s="236">
        <f>ROUND(E1054*H1054,2)</f>
        <v>0</v>
      </c>
      <c r="J1054" s="235"/>
      <c r="K1054" s="236">
        <f>ROUND(E1054*J1054,2)</f>
        <v>0</v>
      </c>
      <c r="L1054" s="236">
        <v>21</v>
      </c>
      <c r="M1054" s="236">
        <f>G1054*(1+L1054/100)</f>
        <v>0</v>
      </c>
      <c r="N1054" s="234">
        <v>0</v>
      </c>
      <c r="O1054" s="234">
        <f>ROUND(E1054*N1054,2)</f>
        <v>0</v>
      </c>
      <c r="P1054" s="234">
        <v>0</v>
      </c>
      <c r="Q1054" s="234">
        <f>ROUND(E1054*P1054,2)</f>
        <v>0</v>
      </c>
      <c r="R1054" s="236"/>
      <c r="S1054" s="236" t="s">
        <v>533</v>
      </c>
      <c r="T1054" s="237" t="s">
        <v>174</v>
      </c>
      <c r="U1054" s="221">
        <v>0</v>
      </c>
      <c r="V1054" s="221">
        <f>ROUND(E1054*U1054,2)</f>
        <v>0</v>
      </c>
      <c r="W1054" s="221"/>
      <c r="X1054" s="221" t="s">
        <v>215</v>
      </c>
      <c r="Y1054" s="221" t="s">
        <v>176</v>
      </c>
      <c r="Z1054" s="210"/>
      <c r="AA1054" s="210"/>
      <c r="AB1054" s="210"/>
      <c r="AC1054" s="210"/>
      <c r="AD1054" s="210"/>
      <c r="AE1054" s="210"/>
      <c r="AF1054" s="210"/>
      <c r="AG1054" s="210" t="s">
        <v>216</v>
      </c>
      <c r="AH1054" s="210"/>
      <c r="AI1054" s="210"/>
      <c r="AJ1054" s="210"/>
      <c r="AK1054" s="210"/>
      <c r="AL1054" s="210"/>
      <c r="AM1054" s="210"/>
      <c r="AN1054" s="210"/>
      <c r="AO1054" s="210"/>
      <c r="AP1054" s="210"/>
      <c r="AQ1054" s="210"/>
      <c r="AR1054" s="210"/>
      <c r="AS1054" s="210"/>
      <c r="AT1054" s="210"/>
      <c r="AU1054" s="210"/>
      <c r="AV1054" s="210"/>
      <c r="AW1054" s="210"/>
      <c r="AX1054" s="210"/>
      <c r="AY1054" s="210"/>
      <c r="AZ1054" s="210"/>
      <c r="BA1054" s="210"/>
      <c r="BB1054" s="210"/>
      <c r="BC1054" s="210"/>
      <c r="BD1054" s="210"/>
      <c r="BE1054" s="210"/>
      <c r="BF1054" s="210"/>
      <c r="BG1054" s="210"/>
      <c r="BH1054" s="210"/>
    </row>
    <row r="1055" spans="1:60" outlineLevel="2" x14ac:dyDescent="0.25">
      <c r="A1055" s="217"/>
      <c r="B1055" s="218"/>
      <c r="C1055" s="242" t="s">
        <v>1047</v>
      </c>
      <c r="D1055" s="239"/>
      <c r="E1055" s="239"/>
      <c r="F1055" s="239"/>
      <c r="G1055" s="239"/>
      <c r="H1055" s="221"/>
      <c r="I1055" s="221"/>
      <c r="J1055" s="221"/>
      <c r="K1055" s="221"/>
      <c r="L1055" s="221"/>
      <c r="M1055" s="221"/>
      <c r="N1055" s="220"/>
      <c r="O1055" s="220"/>
      <c r="P1055" s="220"/>
      <c r="Q1055" s="220"/>
      <c r="R1055" s="221"/>
      <c r="S1055" s="221"/>
      <c r="T1055" s="221"/>
      <c r="U1055" s="221"/>
      <c r="V1055" s="221"/>
      <c r="W1055" s="221"/>
      <c r="X1055" s="221"/>
      <c r="Y1055" s="221"/>
      <c r="Z1055" s="210"/>
      <c r="AA1055" s="210"/>
      <c r="AB1055" s="210"/>
      <c r="AC1055" s="210"/>
      <c r="AD1055" s="210"/>
      <c r="AE1055" s="210"/>
      <c r="AF1055" s="210"/>
      <c r="AG1055" s="210" t="s">
        <v>179</v>
      </c>
      <c r="AH1055" s="210"/>
      <c r="AI1055" s="210"/>
      <c r="AJ1055" s="210"/>
      <c r="AK1055" s="210"/>
      <c r="AL1055" s="210"/>
      <c r="AM1055" s="210"/>
      <c r="AN1055" s="210"/>
      <c r="AO1055" s="210"/>
      <c r="AP1055" s="210"/>
      <c r="AQ1055" s="210"/>
      <c r="AR1055" s="210"/>
      <c r="AS1055" s="210"/>
      <c r="AT1055" s="210"/>
      <c r="AU1055" s="210"/>
      <c r="AV1055" s="210"/>
      <c r="AW1055" s="210"/>
      <c r="AX1055" s="210"/>
      <c r="AY1055" s="210"/>
      <c r="AZ1055" s="210"/>
      <c r="BA1055" s="210"/>
      <c r="BB1055" s="210"/>
      <c r="BC1055" s="210"/>
      <c r="BD1055" s="210"/>
      <c r="BE1055" s="210"/>
      <c r="BF1055" s="210"/>
      <c r="BG1055" s="210"/>
      <c r="BH1055" s="210"/>
    </row>
    <row r="1056" spans="1:60" outlineLevel="3" x14ac:dyDescent="0.25">
      <c r="A1056" s="217"/>
      <c r="B1056" s="218"/>
      <c r="C1056" s="264" t="s">
        <v>1048</v>
      </c>
      <c r="D1056" s="251"/>
      <c r="E1056" s="251"/>
      <c r="F1056" s="251"/>
      <c r="G1056" s="251"/>
      <c r="H1056" s="221"/>
      <c r="I1056" s="221"/>
      <c r="J1056" s="221"/>
      <c r="K1056" s="221"/>
      <c r="L1056" s="221"/>
      <c r="M1056" s="221"/>
      <c r="N1056" s="220"/>
      <c r="O1056" s="220"/>
      <c r="P1056" s="220"/>
      <c r="Q1056" s="220"/>
      <c r="R1056" s="221"/>
      <c r="S1056" s="221"/>
      <c r="T1056" s="221"/>
      <c r="U1056" s="221"/>
      <c r="V1056" s="221"/>
      <c r="W1056" s="221"/>
      <c r="X1056" s="221"/>
      <c r="Y1056" s="221"/>
      <c r="Z1056" s="210"/>
      <c r="AA1056" s="210"/>
      <c r="AB1056" s="210"/>
      <c r="AC1056" s="210"/>
      <c r="AD1056" s="210"/>
      <c r="AE1056" s="210"/>
      <c r="AF1056" s="210"/>
      <c r="AG1056" s="210" t="s">
        <v>179</v>
      </c>
      <c r="AH1056" s="210"/>
      <c r="AI1056" s="210"/>
      <c r="AJ1056" s="210"/>
      <c r="AK1056" s="210"/>
      <c r="AL1056" s="210"/>
      <c r="AM1056" s="210"/>
      <c r="AN1056" s="210"/>
      <c r="AO1056" s="210"/>
      <c r="AP1056" s="210"/>
      <c r="AQ1056" s="210"/>
      <c r="AR1056" s="210"/>
      <c r="AS1056" s="210"/>
      <c r="AT1056" s="210"/>
      <c r="AU1056" s="210"/>
      <c r="AV1056" s="210"/>
      <c r="AW1056" s="210"/>
      <c r="AX1056" s="210"/>
      <c r="AY1056" s="210"/>
      <c r="AZ1056" s="210"/>
      <c r="BA1056" s="210"/>
      <c r="BB1056" s="210"/>
      <c r="BC1056" s="210"/>
      <c r="BD1056" s="210"/>
      <c r="BE1056" s="210"/>
      <c r="BF1056" s="210"/>
      <c r="BG1056" s="210"/>
      <c r="BH1056" s="210"/>
    </row>
    <row r="1057" spans="1:60" outlineLevel="3" x14ac:dyDescent="0.25">
      <c r="A1057" s="217"/>
      <c r="B1057" s="218"/>
      <c r="C1057" s="264" t="s">
        <v>1049</v>
      </c>
      <c r="D1057" s="251"/>
      <c r="E1057" s="251"/>
      <c r="F1057" s="251"/>
      <c r="G1057" s="251"/>
      <c r="H1057" s="221"/>
      <c r="I1057" s="221"/>
      <c r="J1057" s="221"/>
      <c r="K1057" s="221"/>
      <c r="L1057" s="221"/>
      <c r="M1057" s="221"/>
      <c r="N1057" s="220"/>
      <c r="O1057" s="220"/>
      <c r="P1057" s="220"/>
      <c r="Q1057" s="220"/>
      <c r="R1057" s="221"/>
      <c r="S1057" s="221"/>
      <c r="T1057" s="221"/>
      <c r="U1057" s="221"/>
      <c r="V1057" s="221"/>
      <c r="W1057" s="221"/>
      <c r="X1057" s="221"/>
      <c r="Y1057" s="221"/>
      <c r="Z1057" s="210"/>
      <c r="AA1057" s="210"/>
      <c r="AB1057" s="210"/>
      <c r="AC1057" s="210"/>
      <c r="AD1057" s="210"/>
      <c r="AE1057" s="210"/>
      <c r="AF1057" s="210"/>
      <c r="AG1057" s="210" t="s">
        <v>179</v>
      </c>
      <c r="AH1057" s="210"/>
      <c r="AI1057" s="210"/>
      <c r="AJ1057" s="210"/>
      <c r="AK1057" s="210"/>
      <c r="AL1057" s="210"/>
      <c r="AM1057" s="210"/>
      <c r="AN1057" s="210"/>
      <c r="AO1057" s="210"/>
      <c r="AP1057" s="210"/>
      <c r="AQ1057" s="210"/>
      <c r="AR1057" s="210"/>
      <c r="AS1057" s="210"/>
      <c r="AT1057" s="210"/>
      <c r="AU1057" s="210"/>
      <c r="AV1057" s="210"/>
      <c r="AW1057" s="210"/>
      <c r="AX1057" s="210"/>
      <c r="AY1057" s="210"/>
      <c r="AZ1057" s="210"/>
      <c r="BA1057" s="210"/>
      <c r="BB1057" s="210"/>
      <c r="BC1057" s="210"/>
      <c r="BD1057" s="210"/>
      <c r="BE1057" s="210"/>
      <c r="BF1057" s="210"/>
      <c r="BG1057" s="210"/>
      <c r="BH1057" s="210"/>
    </row>
    <row r="1058" spans="1:60" outlineLevel="3" x14ac:dyDescent="0.25">
      <c r="A1058" s="217"/>
      <c r="B1058" s="218"/>
      <c r="C1058" s="264" t="s">
        <v>1050</v>
      </c>
      <c r="D1058" s="251"/>
      <c r="E1058" s="251"/>
      <c r="F1058" s="251"/>
      <c r="G1058" s="251"/>
      <c r="H1058" s="221"/>
      <c r="I1058" s="221"/>
      <c r="J1058" s="221"/>
      <c r="K1058" s="221"/>
      <c r="L1058" s="221"/>
      <c r="M1058" s="221"/>
      <c r="N1058" s="220"/>
      <c r="O1058" s="220"/>
      <c r="P1058" s="220"/>
      <c r="Q1058" s="220"/>
      <c r="R1058" s="221"/>
      <c r="S1058" s="221"/>
      <c r="T1058" s="221"/>
      <c r="U1058" s="221"/>
      <c r="V1058" s="221"/>
      <c r="W1058" s="221"/>
      <c r="X1058" s="221"/>
      <c r="Y1058" s="221"/>
      <c r="Z1058" s="210"/>
      <c r="AA1058" s="210"/>
      <c r="AB1058" s="210"/>
      <c r="AC1058" s="210"/>
      <c r="AD1058" s="210"/>
      <c r="AE1058" s="210"/>
      <c r="AF1058" s="210"/>
      <c r="AG1058" s="210" t="s">
        <v>179</v>
      </c>
      <c r="AH1058" s="210"/>
      <c r="AI1058" s="210"/>
      <c r="AJ1058" s="210"/>
      <c r="AK1058" s="210"/>
      <c r="AL1058" s="210"/>
      <c r="AM1058" s="210"/>
      <c r="AN1058" s="210"/>
      <c r="AO1058" s="210"/>
      <c r="AP1058" s="210"/>
      <c r="AQ1058" s="210"/>
      <c r="AR1058" s="210"/>
      <c r="AS1058" s="210"/>
      <c r="AT1058" s="210"/>
      <c r="AU1058" s="210"/>
      <c r="AV1058" s="210"/>
      <c r="AW1058" s="210"/>
      <c r="AX1058" s="210"/>
      <c r="AY1058" s="210"/>
      <c r="AZ1058" s="210"/>
      <c r="BA1058" s="210"/>
      <c r="BB1058" s="210"/>
      <c r="BC1058" s="210"/>
      <c r="BD1058" s="210"/>
      <c r="BE1058" s="210"/>
      <c r="BF1058" s="210"/>
      <c r="BG1058" s="210"/>
      <c r="BH1058" s="210"/>
    </row>
    <row r="1059" spans="1:60" outlineLevel="3" x14ac:dyDescent="0.25">
      <c r="A1059" s="217"/>
      <c r="B1059" s="218"/>
      <c r="C1059" s="264" t="s">
        <v>1051</v>
      </c>
      <c r="D1059" s="251"/>
      <c r="E1059" s="251"/>
      <c r="F1059" s="251"/>
      <c r="G1059" s="251"/>
      <c r="H1059" s="221"/>
      <c r="I1059" s="221"/>
      <c r="J1059" s="221"/>
      <c r="K1059" s="221"/>
      <c r="L1059" s="221"/>
      <c r="M1059" s="221"/>
      <c r="N1059" s="220"/>
      <c r="O1059" s="220"/>
      <c r="P1059" s="220"/>
      <c r="Q1059" s="220"/>
      <c r="R1059" s="221"/>
      <c r="S1059" s="221"/>
      <c r="T1059" s="221"/>
      <c r="U1059" s="221"/>
      <c r="V1059" s="221"/>
      <c r="W1059" s="221"/>
      <c r="X1059" s="221"/>
      <c r="Y1059" s="221"/>
      <c r="Z1059" s="210"/>
      <c r="AA1059" s="210"/>
      <c r="AB1059" s="210"/>
      <c r="AC1059" s="210"/>
      <c r="AD1059" s="210"/>
      <c r="AE1059" s="210"/>
      <c r="AF1059" s="210"/>
      <c r="AG1059" s="210" t="s">
        <v>179</v>
      </c>
      <c r="AH1059" s="210"/>
      <c r="AI1059" s="210"/>
      <c r="AJ1059" s="210"/>
      <c r="AK1059" s="210"/>
      <c r="AL1059" s="210"/>
      <c r="AM1059" s="210"/>
      <c r="AN1059" s="210"/>
      <c r="AO1059" s="210"/>
      <c r="AP1059" s="210"/>
      <c r="AQ1059" s="210"/>
      <c r="AR1059" s="210"/>
      <c r="AS1059" s="210"/>
      <c r="AT1059" s="210"/>
      <c r="AU1059" s="210"/>
      <c r="AV1059" s="210"/>
      <c r="AW1059" s="210"/>
      <c r="AX1059" s="210"/>
      <c r="AY1059" s="210"/>
      <c r="AZ1059" s="210"/>
      <c r="BA1059" s="210"/>
      <c r="BB1059" s="210"/>
      <c r="BC1059" s="210"/>
      <c r="BD1059" s="210"/>
      <c r="BE1059" s="210"/>
      <c r="BF1059" s="210"/>
      <c r="BG1059" s="210"/>
      <c r="BH1059" s="210"/>
    </row>
    <row r="1060" spans="1:60" outlineLevel="3" x14ac:dyDescent="0.25">
      <c r="A1060" s="217"/>
      <c r="B1060" s="218"/>
      <c r="C1060" s="264" t="s">
        <v>1052</v>
      </c>
      <c r="D1060" s="251"/>
      <c r="E1060" s="251"/>
      <c r="F1060" s="251"/>
      <c r="G1060" s="251"/>
      <c r="H1060" s="221"/>
      <c r="I1060" s="221"/>
      <c r="J1060" s="221"/>
      <c r="K1060" s="221"/>
      <c r="L1060" s="221"/>
      <c r="M1060" s="221"/>
      <c r="N1060" s="220"/>
      <c r="O1060" s="220"/>
      <c r="P1060" s="220"/>
      <c r="Q1060" s="220"/>
      <c r="R1060" s="221"/>
      <c r="S1060" s="221"/>
      <c r="T1060" s="221"/>
      <c r="U1060" s="221"/>
      <c r="V1060" s="221"/>
      <c r="W1060" s="221"/>
      <c r="X1060" s="221"/>
      <c r="Y1060" s="221"/>
      <c r="Z1060" s="210"/>
      <c r="AA1060" s="210"/>
      <c r="AB1060" s="210"/>
      <c r="AC1060" s="210"/>
      <c r="AD1060" s="210"/>
      <c r="AE1060" s="210"/>
      <c r="AF1060" s="210"/>
      <c r="AG1060" s="210" t="s">
        <v>179</v>
      </c>
      <c r="AH1060" s="210"/>
      <c r="AI1060" s="210"/>
      <c r="AJ1060" s="210"/>
      <c r="AK1060" s="210"/>
      <c r="AL1060" s="210"/>
      <c r="AM1060" s="210"/>
      <c r="AN1060" s="210"/>
      <c r="AO1060" s="210"/>
      <c r="AP1060" s="210"/>
      <c r="AQ1060" s="210"/>
      <c r="AR1060" s="210"/>
      <c r="AS1060" s="210"/>
      <c r="AT1060" s="210"/>
      <c r="AU1060" s="210"/>
      <c r="AV1060" s="210"/>
      <c r="AW1060" s="210"/>
      <c r="AX1060" s="210"/>
      <c r="AY1060" s="210"/>
      <c r="AZ1060" s="210"/>
      <c r="BA1060" s="210"/>
      <c r="BB1060" s="210"/>
      <c r="BC1060" s="210"/>
      <c r="BD1060" s="210"/>
      <c r="BE1060" s="210"/>
      <c r="BF1060" s="210"/>
      <c r="BG1060" s="210"/>
      <c r="BH1060" s="210"/>
    </row>
    <row r="1061" spans="1:60" outlineLevel="3" x14ac:dyDescent="0.25">
      <c r="A1061" s="217"/>
      <c r="B1061" s="218"/>
      <c r="C1061" s="264" t="s">
        <v>1053</v>
      </c>
      <c r="D1061" s="251"/>
      <c r="E1061" s="251"/>
      <c r="F1061" s="251"/>
      <c r="G1061" s="251"/>
      <c r="H1061" s="221"/>
      <c r="I1061" s="221"/>
      <c r="J1061" s="221"/>
      <c r="K1061" s="221"/>
      <c r="L1061" s="221"/>
      <c r="M1061" s="221"/>
      <c r="N1061" s="220"/>
      <c r="O1061" s="220"/>
      <c r="P1061" s="220"/>
      <c r="Q1061" s="220"/>
      <c r="R1061" s="221"/>
      <c r="S1061" s="221"/>
      <c r="T1061" s="221"/>
      <c r="U1061" s="221"/>
      <c r="V1061" s="221"/>
      <c r="W1061" s="221"/>
      <c r="X1061" s="221"/>
      <c r="Y1061" s="221"/>
      <c r="Z1061" s="210"/>
      <c r="AA1061" s="210"/>
      <c r="AB1061" s="210"/>
      <c r="AC1061" s="210"/>
      <c r="AD1061" s="210"/>
      <c r="AE1061" s="210"/>
      <c r="AF1061" s="210"/>
      <c r="AG1061" s="210" t="s">
        <v>179</v>
      </c>
      <c r="AH1061" s="210"/>
      <c r="AI1061" s="210"/>
      <c r="AJ1061" s="210"/>
      <c r="AK1061" s="210"/>
      <c r="AL1061" s="210"/>
      <c r="AM1061" s="210"/>
      <c r="AN1061" s="210"/>
      <c r="AO1061" s="210"/>
      <c r="AP1061" s="210"/>
      <c r="AQ1061" s="210"/>
      <c r="AR1061" s="210"/>
      <c r="AS1061" s="210"/>
      <c r="AT1061" s="210"/>
      <c r="AU1061" s="210"/>
      <c r="AV1061" s="210"/>
      <c r="AW1061" s="210"/>
      <c r="AX1061" s="210"/>
      <c r="AY1061" s="210"/>
      <c r="AZ1061" s="210"/>
      <c r="BA1061" s="210"/>
      <c r="BB1061" s="210"/>
      <c r="BC1061" s="210"/>
      <c r="BD1061" s="210"/>
      <c r="BE1061" s="210"/>
      <c r="BF1061" s="210"/>
      <c r="BG1061" s="210"/>
      <c r="BH1061" s="210"/>
    </row>
    <row r="1062" spans="1:60" outlineLevel="3" x14ac:dyDescent="0.25">
      <c r="A1062" s="217"/>
      <c r="B1062" s="218"/>
      <c r="C1062" s="264" t="s">
        <v>1054</v>
      </c>
      <c r="D1062" s="251"/>
      <c r="E1062" s="251"/>
      <c r="F1062" s="251"/>
      <c r="G1062" s="251"/>
      <c r="H1062" s="221"/>
      <c r="I1062" s="221"/>
      <c r="J1062" s="221"/>
      <c r="K1062" s="221"/>
      <c r="L1062" s="221"/>
      <c r="M1062" s="221"/>
      <c r="N1062" s="220"/>
      <c r="O1062" s="220"/>
      <c r="P1062" s="220"/>
      <c r="Q1062" s="220"/>
      <c r="R1062" s="221"/>
      <c r="S1062" s="221"/>
      <c r="T1062" s="221"/>
      <c r="U1062" s="221"/>
      <c r="V1062" s="221"/>
      <c r="W1062" s="221"/>
      <c r="X1062" s="221"/>
      <c r="Y1062" s="221"/>
      <c r="Z1062" s="210"/>
      <c r="AA1062" s="210"/>
      <c r="AB1062" s="210"/>
      <c r="AC1062" s="210"/>
      <c r="AD1062" s="210"/>
      <c r="AE1062" s="210"/>
      <c r="AF1062" s="210"/>
      <c r="AG1062" s="210" t="s">
        <v>179</v>
      </c>
      <c r="AH1062" s="210"/>
      <c r="AI1062" s="210"/>
      <c r="AJ1062" s="210"/>
      <c r="AK1062" s="210"/>
      <c r="AL1062" s="210"/>
      <c r="AM1062" s="210"/>
      <c r="AN1062" s="210"/>
      <c r="AO1062" s="210"/>
      <c r="AP1062" s="210"/>
      <c r="AQ1062" s="210"/>
      <c r="AR1062" s="210"/>
      <c r="AS1062" s="210"/>
      <c r="AT1062" s="210"/>
      <c r="AU1062" s="210"/>
      <c r="AV1062" s="210"/>
      <c r="AW1062" s="210"/>
      <c r="AX1062" s="210"/>
      <c r="AY1062" s="210"/>
      <c r="AZ1062" s="210"/>
      <c r="BA1062" s="210"/>
      <c r="BB1062" s="210"/>
      <c r="BC1062" s="210"/>
      <c r="BD1062" s="210"/>
      <c r="BE1062" s="210"/>
      <c r="BF1062" s="210"/>
      <c r="BG1062" s="210"/>
      <c r="BH1062" s="210"/>
    </row>
    <row r="1063" spans="1:60" outlineLevel="3" x14ac:dyDescent="0.25">
      <c r="A1063" s="217"/>
      <c r="B1063" s="218"/>
      <c r="C1063" s="264" t="s">
        <v>1055</v>
      </c>
      <c r="D1063" s="251"/>
      <c r="E1063" s="251"/>
      <c r="F1063" s="251"/>
      <c r="G1063" s="251"/>
      <c r="H1063" s="221"/>
      <c r="I1063" s="221"/>
      <c r="J1063" s="221"/>
      <c r="K1063" s="221"/>
      <c r="L1063" s="221"/>
      <c r="M1063" s="221"/>
      <c r="N1063" s="220"/>
      <c r="O1063" s="220"/>
      <c r="P1063" s="220"/>
      <c r="Q1063" s="220"/>
      <c r="R1063" s="221"/>
      <c r="S1063" s="221"/>
      <c r="T1063" s="221"/>
      <c r="U1063" s="221"/>
      <c r="V1063" s="221"/>
      <c r="W1063" s="221"/>
      <c r="X1063" s="221"/>
      <c r="Y1063" s="221"/>
      <c r="Z1063" s="210"/>
      <c r="AA1063" s="210"/>
      <c r="AB1063" s="210"/>
      <c r="AC1063" s="210"/>
      <c r="AD1063" s="210"/>
      <c r="AE1063" s="210"/>
      <c r="AF1063" s="210"/>
      <c r="AG1063" s="210" t="s">
        <v>179</v>
      </c>
      <c r="AH1063" s="210"/>
      <c r="AI1063" s="210"/>
      <c r="AJ1063" s="210"/>
      <c r="AK1063" s="210"/>
      <c r="AL1063" s="210"/>
      <c r="AM1063" s="210"/>
      <c r="AN1063" s="210"/>
      <c r="AO1063" s="210"/>
      <c r="AP1063" s="210"/>
      <c r="AQ1063" s="210"/>
      <c r="AR1063" s="210"/>
      <c r="AS1063" s="210"/>
      <c r="AT1063" s="210"/>
      <c r="AU1063" s="210"/>
      <c r="AV1063" s="210"/>
      <c r="AW1063" s="210"/>
      <c r="AX1063" s="210"/>
      <c r="AY1063" s="210"/>
      <c r="AZ1063" s="210"/>
      <c r="BA1063" s="210"/>
      <c r="BB1063" s="210"/>
      <c r="BC1063" s="210"/>
      <c r="BD1063" s="210"/>
      <c r="BE1063" s="210"/>
      <c r="BF1063" s="210"/>
      <c r="BG1063" s="210"/>
      <c r="BH1063" s="210"/>
    </row>
    <row r="1064" spans="1:60" outlineLevel="3" x14ac:dyDescent="0.25">
      <c r="A1064" s="217"/>
      <c r="B1064" s="218"/>
      <c r="C1064" s="264" t="s">
        <v>1056</v>
      </c>
      <c r="D1064" s="251"/>
      <c r="E1064" s="251"/>
      <c r="F1064" s="251"/>
      <c r="G1064" s="251"/>
      <c r="H1064" s="221"/>
      <c r="I1064" s="221"/>
      <c r="J1064" s="221"/>
      <c r="K1064" s="221"/>
      <c r="L1064" s="221"/>
      <c r="M1064" s="221"/>
      <c r="N1064" s="220"/>
      <c r="O1064" s="220"/>
      <c r="P1064" s="220"/>
      <c r="Q1064" s="220"/>
      <c r="R1064" s="221"/>
      <c r="S1064" s="221"/>
      <c r="T1064" s="221"/>
      <c r="U1064" s="221"/>
      <c r="V1064" s="221"/>
      <c r="W1064" s="221"/>
      <c r="X1064" s="221"/>
      <c r="Y1064" s="221"/>
      <c r="Z1064" s="210"/>
      <c r="AA1064" s="210"/>
      <c r="AB1064" s="210"/>
      <c r="AC1064" s="210"/>
      <c r="AD1064" s="210"/>
      <c r="AE1064" s="210"/>
      <c r="AF1064" s="210"/>
      <c r="AG1064" s="210" t="s">
        <v>179</v>
      </c>
      <c r="AH1064" s="210"/>
      <c r="AI1064" s="210"/>
      <c r="AJ1064" s="210"/>
      <c r="AK1064" s="210"/>
      <c r="AL1064" s="210"/>
      <c r="AM1064" s="210"/>
      <c r="AN1064" s="210"/>
      <c r="AO1064" s="210"/>
      <c r="AP1064" s="210"/>
      <c r="AQ1064" s="210"/>
      <c r="AR1064" s="210"/>
      <c r="AS1064" s="210"/>
      <c r="AT1064" s="210"/>
      <c r="AU1064" s="210"/>
      <c r="AV1064" s="210"/>
      <c r="AW1064" s="210"/>
      <c r="AX1064" s="210"/>
      <c r="AY1064" s="210"/>
      <c r="AZ1064" s="210"/>
      <c r="BA1064" s="210"/>
      <c r="BB1064" s="210"/>
      <c r="BC1064" s="210"/>
      <c r="BD1064" s="210"/>
      <c r="BE1064" s="210"/>
      <c r="BF1064" s="210"/>
      <c r="BG1064" s="210"/>
      <c r="BH1064" s="210"/>
    </row>
    <row r="1065" spans="1:60" outlineLevel="3" x14ac:dyDescent="0.25">
      <c r="A1065" s="217"/>
      <c r="B1065" s="218"/>
      <c r="C1065" s="264" t="s">
        <v>1057</v>
      </c>
      <c r="D1065" s="251"/>
      <c r="E1065" s="251"/>
      <c r="F1065" s="251"/>
      <c r="G1065" s="251"/>
      <c r="H1065" s="221"/>
      <c r="I1065" s="221"/>
      <c r="J1065" s="221"/>
      <c r="K1065" s="221"/>
      <c r="L1065" s="221"/>
      <c r="M1065" s="221"/>
      <c r="N1065" s="220"/>
      <c r="O1065" s="220"/>
      <c r="P1065" s="220"/>
      <c r="Q1065" s="220"/>
      <c r="R1065" s="221"/>
      <c r="S1065" s="221"/>
      <c r="T1065" s="221"/>
      <c r="U1065" s="221"/>
      <c r="V1065" s="221"/>
      <c r="W1065" s="221"/>
      <c r="X1065" s="221"/>
      <c r="Y1065" s="221"/>
      <c r="Z1065" s="210"/>
      <c r="AA1065" s="210"/>
      <c r="AB1065" s="210"/>
      <c r="AC1065" s="210"/>
      <c r="AD1065" s="210"/>
      <c r="AE1065" s="210"/>
      <c r="AF1065" s="210"/>
      <c r="AG1065" s="210" t="s">
        <v>179</v>
      </c>
      <c r="AH1065" s="210"/>
      <c r="AI1065" s="210"/>
      <c r="AJ1065" s="210"/>
      <c r="AK1065" s="210"/>
      <c r="AL1065" s="210"/>
      <c r="AM1065" s="210"/>
      <c r="AN1065" s="210"/>
      <c r="AO1065" s="210"/>
      <c r="AP1065" s="210"/>
      <c r="AQ1065" s="210"/>
      <c r="AR1065" s="210"/>
      <c r="AS1065" s="210"/>
      <c r="AT1065" s="210"/>
      <c r="AU1065" s="210"/>
      <c r="AV1065" s="210"/>
      <c r="AW1065" s="210"/>
      <c r="AX1065" s="210"/>
      <c r="AY1065" s="210"/>
      <c r="AZ1065" s="210"/>
      <c r="BA1065" s="210"/>
      <c r="BB1065" s="210"/>
      <c r="BC1065" s="210"/>
      <c r="BD1065" s="210"/>
      <c r="BE1065" s="210"/>
      <c r="BF1065" s="210"/>
      <c r="BG1065" s="210"/>
      <c r="BH1065" s="210"/>
    </row>
    <row r="1066" spans="1:60" outlineLevel="3" x14ac:dyDescent="0.25">
      <c r="A1066" s="217"/>
      <c r="B1066" s="218"/>
      <c r="C1066" s="264" t="s">
        <v>1058</v>
      </c>
      <c r="D1066" s="251"/>
      <c r="E1066" s="251"/>
      <c r="F1066" s="251"/>
      <c r="G1066" s="251"/>
      <c r="H1066" s="221"/>
      <c r="I1066" s="221"/>
      <c r="J1066" s="221"/>
      <c r="K1066" s="221"/>
      <c r="L1066" s="221"/>
      <c r="M1066" s="221"/>
      <c r="N1066" s="220"/>
      <c r="O1066" s="220"/>
      <c r="P1066" s="220"/>
      <c r="Q1066" s="220"/>
      <c r="R1066" s="221"/>
      <c r="S1066" s="221"/>
      <c r="T1066" s="221"/>
      <c r="U1066" s="221"/>
      <c r="V1066" s="221"/>
      <c r="W1066" s="221"/>
      <c r="X1066" s="221"/>
      <c r="Y1066" s="221"/>
      <c r="Z1066" s="210"/>
      <c r="AA1066" s="210"/>
      <c r="AB1066" s="210"/>
      <c r="AC1066" s="210"/>
      <c r="AD1066" s="210"/>
      <c r="AE1066" s="210"/>
      <c r="AF1066" s="210"/>
      <c r="AG1066" s="210" t="s">
        <v>179</v>
      </c>
      <c r="AH1066" s="210"/>
      <c r="AI1066" s="210"/>
      <c r="AJ1066" s="210"/>
      <c r="AK1066" s="210"/>
      <c r="AL1066" s="210"/>
      <c r="AM1066" s="210"/>
      <c r="AN1066" s="210"/>
      <c r="AO1066" s="210"/>
      <c r="AP1066" s="210"/>
      <c r="AQ1066" s="210"/>
      <c r="AR1066" s="210"/>
      <c r="AS1066" s="210"/>
      <c r="AT1066" s="210"/>
      <c r="AU1066" s="210"/>
      <c r="AV1066" s="210"/>
      <c r="AW1066" s="210"/>
      <c r="AX1066" s="210"/>
      <c r="AY1066" s="210"/>
      <c r="AZ1066" s="210"/>
      <c r="BA1066" s="210"/>
      <c r="BB1066" s="210"/>
      <c r="BC1066" s="210"/>
      <c r="BD1066" s="210"/>
      <c r="BE1066" s="210"/>
      <c r="BF1066" s="210"/>
      <c r="BG1066" s="210"/>
      <c r="BH1066" s="210"/>
    </row>
    <row r="1067" spans="1:60" outlineLevel="3" x14ac:dyDescent="0.25">
      <c r="A1067" s="217"/>
      <c r="B1067" s="218"/>
      <c r="C1067" s="264" t="s">
        <v>1059</v>
      </c>
      <c r="D1067" s="251"/>
      <c r="E1067" s="251"/>
      <c r="F1067" s="251"/>
      <c r="G1067" s="251"/>
      <c r="H1067" s="221"/>
      <c r="I1067" s="221"/>
      <c r="J1067" s="221"/>
      <c r="K1067" s="221"/>
      <c r="L1067" s="221"/>
      <c r="M1067" s="221"/>
      <c r="N1067" s="220"/>
      <c r="O1067" s="220"/>
      <c r="P1067" s="220"/>
      <c r="Q1067" s="220"/>
      <c r="R1067" s="221"/>
      <c r="S1067" s="221"/>
      <c r="T1067" s="221"/>
      <c r="U1067" s="221"/>
      <c r="V1067" s="221"/>
      <c r="W1067" s="221"/>
      <c r="X1067" s="221"/>
      <c r="Y1067" s="221"/>
      <c r="Z1067" s="210"/>
      <c r="AA1067" s="210"/>
      <c r="AB1067" s="210"/>
      <c r="AC1067" s="210"/>
      <c r="AD1067" s="210"/>
      <c r="AE1067" s="210"/>
      <c r="AF1067" s="210"/>
      <c r="AG1067" s="210" t="s">
        <v>179</v>
      </c>
      <c r="AH1067" s="210"/>
      <c r="AI1067" s="210"/>
      <c r="AJ1067" s="210"/>
      <c r="AK1067" s="210"/>
      <c r="AL1067" s="210"/>
      <c r="AM1067" s="210"/>
      <c r="AN1067" s="210"/>
      <c r="AO1067" s="210"/>
      <c r="AP1067" s="210"/>
      <c r="AQ1067" s="210"/>
      <c r="AR1067" s="210"/>
      <c r="AS1067" s="210"/>
      <c r="AT1067" s="210"/>
      <c r="AU1067" s="210"/>
      <c r="AV1067" s="210"/>
      <c r="AW1067" s="210"/>
      <c r="AX1067" s="210"/>
      <c r="AY1067" s="210"/>
      <c r="AZ1067" s="210"/>
      <c r="BA1067" s="210"/>
      <c r="BB1067" s="210"/>
      <c r="BC1067" s="210"/>
      <c r="BD1067" s="210"/>
      <c r="BE1067" s="210"/>
      <c r="BF1067" s="210"/>
      <c r="BG1067" s="210"/>
      <c r="BH1067" s="210"/>
    </row>
    <row r="1068" spans="1:60" outlineLevel="3" x14ac:dyDescent="0.25">
      <c r="A1068" s="217"/>
      <c r="B1068" s="218"/>
      <c r="C1068" s="264" t="s">
        <v>1060</v>
      </c>
      <c r="D1068" s="251"/>
      <c r="E1068" s="251"/>
      <c r="F1068" s="251"/>
      <c r="G1068" s="251"/>
      <c r="H1068" s="221"/>
      <c r="I1068" s="221"/>
      <c r="J1068" s="221"/>
      <c r="K1068" s="221"/>
      <c r="L1068" s="221"/>
      <c r="M1068" s="221"/>
      <c r="N1068" s="220"/>
      <c r="O1068" s="220"/>
      <c r="P1068" s="220"/>
      <c r="Q1068" s="220"/>
      <c r="R1068" s="221"/>
      <c r="S1068" s="221"/>
      <c r="T1068" s="221"/>
      <c r="U1068" s="221"/>
      <c r="V1068" s="221"/>
      <c r="W1068" s="221"/>
      <c r="X1068" s="221"/>
      <c r="Y1068" s="221"/>
      <c r="Z1068" s="210"/>
      <c r="AA1068" s="210"/>
      <c r="AB1068" s="210"/>
      <c r="AC1068" s="210"/>
      <c r="AD1068" s="210"/>
      <c r="AE1068" s="210"/>
      <c r="AF1068" s="210"/>
      <c r="AG1068" s="210" t="s">
        <v>179</v>
      </c>
      <c r="AH1068" s="210"/>
      <c r="AI1068" s="210"/>
      <c r="AJ1068" s="210"/>
      <c r="AK1068" s="210"/>
      <c r="AL1068" s="210"/>
      <c r="AM1068" s="210"/>
      <c r="AN1068" s="210"/>
      <c r="AO1068" s="210"/>
      <c r="AP1068" s="210"/>
      <c r="AQ1068" s="210"/>
      <c r="AR1068" s="210"/>
      <c r="AS1068" s="210"/>
      <c r="AT1068" s="210"/>
      <c r="AU1068" s="210"/>
      <c r="AV1068" s="210"/>
      <c r="AW1068" s="210"/>
      <c r="AX1068" s="210"/>
      <c r="AY1068" s="210"/>
      <c r="AZ1068" s="210"/>
      <c r="BA1068" s="210"/>
      <c r="BB1068" s="210"/>
      <c r="BC1068" s="210"/>
      <c r="BD1068" s="210"/>
      <c r="BE1068" s="210"/>
      <c r="BF1068" s="210"/>
      <c r="BG1068" s="210"/>
      <c r="BH1068" s="210"/>
    </row>
    <row r="1069" spans="1:60" outlineLevel="3" x14ac:dyDescent="0.25">
      <c r="A1069" s="217"/>
      <c r="B1069" s="218"/>
      <c r="C1069" s="264" t="s">
        <v>1061</v>
      </c>
      <c r="D1069" s="251"/>
      <c r="E1069" s="251"/>
      <c r="F1069" s="251"/>
      <c r="G1069" s="251"/>
      <c r="H1069" s="221"/>
      <c r="I1069" s="221"/>
      <c r="J1069" s="221"/>
      <c r="K1069" s="221"/>
      <c r="L1069" s="221"/>
      <c r="M1069" s="221"/>
      <c r="N1069" s="220"/>
      <c r="O1069" s="220"/>
      <c r="P1069" s="220"/>
      <c r="Q1069" s="220"/>
      <c r="R1069" s="221"/>
      <c r="S1069" s="221"/>
      <c r="T1069" s="221"/>
      <c r="U1069" s="221"/>
      <c r="V1069" s="221"/>
      <c r="W1069" s="221"/>
      <c r="X1069" s="221"/>
      <c r="Y1069" s="221"/>
      <c r="Z1069" s="210"/>
      <c r="AA1069" s="210"/>
      <c r="AB1069" s="210"/>
      <c r="AC1069" s="210"/>
      <c r="AD1069" s="210"/>
      <c r="AE1069" s="210"/>
      <c r="AF1069" s="210"/>
      <c r="AG1069" s="210" t="s">
        <v>179</v>
      </c>
      <c r="AH1069" s="210"/>
      <c r="AI1069" s="210"/>
      <c r="AJ1069" s="210"/>
      <c r="AK1069" s="210"/>
      <c r="AL1069" s="210"/>
      <c r="AM1069" s="210"/>
      <c r="AN1069" s="210"/>
      <c r="AO1069" s="210"/>
      <c r="AP1069" s="210"/>
      <c r="AQ1069" s="210"/>
      <c r="AR1069" s="210"/>
      <c r="AS1069" s="210"/>
      <c r="AT1069" s="210"/>
      <c r="AU1069" s="210"/>
      <c r="AV1069" s="210"/>
      <c r="AW1069" s="210"/>
      <c r="AX1069" s="210"/>
      <c r="AY1069" s="210"/>
      <c r="AZ1069" s="210"/>
      <c r="BA1069" s="210"/>
      <c r="BB1069" s="210"/>
      <c r="BC1069" s="210"/>
      <c r="BD1069" s="210"/>
      <c r="BE1069" s="210"/>
      <c r="BF1069" s="210"/>
      <c r="BG1069" s="210"/>
      <c r="BH1069" s="210"/>
    </row>
    <row r="1070" spans="1:60" outlineLevel="3" x14ac:dyDescent="0.25">
      <c r="A1070" s="217"/>
      <c r="B1070" s="218"/>
      <c r="C1070" s="264" t="s">
        <v>1062</v>
      </c>
      <c r="D1070" s="251"/>
      <c r="E1070" s="251"/>
      <c r="F1070" s="251"/>
      <c r="G1070" s="251"/>
      <c r="H1070" s="221"/>
      <c r="I1070" s="221"/>
      <c r="J1070" s="221"/>
      <c r="K1070" s="221"/>
      <c r="L1070" s="221"/>
      <c r="M1070" s="221"/>
      <c r="N1070" s="220"/>
      <c r="O1070" s="220"/>
      <c r="P1070" s="220"/>
      <c r="Q1070" s="220"/>
      <c r="R1070" s="221"/>
      <c r="S1070" s="221"/>
      <c r="T1070" s="221"/>
      <c r="U1070" s="221"/>
      <c r="V1070" s="221"/>
      <c r="W1070" s="221"/>
      <c r="X1070" s="221"/>
      <c r="Y1070" s="221"/>
      <c r="Z1070" s="210"/>
      <c r="AA1070" s="210"/>
      <c r="AB1070" s="210"/>
      <c r="AC1070" s="210"/>
      <c r="AD1070" s="210"/>
      <c r="AE1070" s="210"/>
      <c r="AF1070" s="210"/>
      <c r="AG1070" s="210" t="s">
        <v>179</v>
      </c>
      <c r="AH1070" s="210"/>
      <c r="AI1070" s="210"/>
      <c r="AJ1070" s="210"/>
      <c r="AK1070" s="210"/>
      <c r="AL1070" s="210"/>
      <c r="AM1070" s="210"/>
      <c r="AN1070" s="210"/>
      <c r="AO1070" s="210"/>
      <c r="AP1070" s="210"/>
      <c r="AQ1070" s="210"/>
      <c r="AR1070" s="210"/>
      <c r="AS1070" s="210"/>
      <c r="AT1070" s="210"/>
      <c r="AU1070" s="210"/>
      <c r="AV1070" s="210"/>
      <c r="AW1070" s="210"/>
      <c r="AX1070" s="210"/>
      <c r="AY1070" s="210"/>
      <c r="AZ1070" s="210"/>
      <c r="BA1070" s="210"/>
      <c r="BB1070" s="210"/>
      <c r="BC1070" s="210"/>
      <c r="BD1070" s="210"/>
      <c r="BE1070" s="210"/>
      <c r="BF1070" s="210"/>
      <c r="BG1070" s="210"/>
      <c r="BH1070" s="210"/>
    </row>
    <row r="1071" spans="1:60" ht="21" outlineLevel="3" x14ac:dyDescent="0.25">
      <c r="A1071" s="217"/>
      <c r="B1071" s="218"/>
      <c r="C1071" s="264" t="s">
        <v>1063</v>
      </c>
      <c r="D1071" s="251"/>
      <c r="E1071" s="251"/>
      <c r="F1071" s="251"/>
      <c r="G1071" s="251"/>
      <c r="H1071" s="221"/>
      <c r="I1071" s="221"/>
      <c r="J1071" s="221"/>
      <c r="K1071" s="221"/>
      <c r="L1071" s="221"/>
      <c r="M1071" s="221"/>
      <c r="N1071" s="220"/>
      <c r="O1071" s="220"/>
      <c r="P1071" s="220"/>
      <c r="Q1071" s="220"/>
      <c r="R1071" s="221"/>
      <c r="S1071" s="221"/>
      <c r="T1071" s="221"/>
      <c r="U1071" s="221"/>
      <c r="V1071" s="221"/>
      <c r="W1071" s="221"/>
      <c r="X1071" s="221"/>
      <c r="Y1071" s="221"/>
      <c r="Z1071" s="210"/>
      <c r="AA1071" s="210"/>
      <c r="AB1071" s="210"/>
      <c r="AC1071" s="210"/>
      <c r="AD1071" s="210"/>
      <c r="AE1071" s="210"/>
      <c r="AF1071" s="210"/>
      <c r="AG1071" s="210" t="s">
        <v>179</v>
      </c>
      <c r="AH1071" s="210"/>
      <c r="AI1071" s="210"/>
      <c r="AJ1071" s="210"/>
      <c r="AK1071" s="210"/>
      <c r="AL1071" s="210"/>
      <c r="AM1071" s="210"/>
      <c r="AN1071" s="210"/>
      <c r="AO1071" s="210"/>
      <c r="AP1071" s="210"/>
      <c r="AQ1071" s="210"/>
      <c r="AR1071" s="210"/>
      <c r="AS1071" s="210"/>
      <c r="AT1071" s="210"/>
      <c r="AU1071" s="210"/>
      <c r="AV1071" s="210"/>
      <c r="AW1071" s="210"/>
      <c r="AX1071" s="210"/>
      <c r="AY1071" s="210"/>
      <c r="AZ1071" s="210"/>
      <c r="BA1071" s="238" t="str">
        <f>C1071</f>
        <v xml:space="preserve"> - Drobný montážní materiál (kabelová oka, trubky na konstrukci a lištové krabice pro pospojování, přípojnice pospojování, bezhalogen lišty pro případy nemožných drážek, instalační krabice, kabelové štítky, výstražné tabulky apod.): 1 set</v>
      </c>
      <c r="BB1071" s="210"/>
      <c r="BC1071" s="210"/>
      <c r="BD1071" s="210"/>
      <c r="BE1071" s="210"/>
      <c r="BF1071" s="210"/>
      <c r="BG1071" s="210"/>
      <c r="BH1071" s="210"/>
    </row>
    <row r="1072" spans="1:60" ht="21" outlineLevel="3" x14ac:dyDescent="0.25">
      <c r="A1072" s="217"/>
      <c r="B1072" s="218"/>
      <c r="C1072" s="264" t="s">
        <v>1064</v>
      </c>
      <c r="D1072" s="251"/>
      <c r="E1072" s="251"/>
      <c r="F1072" s="251"/>
      <c r="G1072" s="251"/>
      <c r="H1072" s="221"/>
      <c r="I1072" s="221"/>
      <c r="J1072" s="221"/>
      <c r="K1072" s="221"/>
      <c r="L1072" s="221"/>
      <c r="M1072" s="221"/>
      <c r="N1072" s="220"/>
      <c r="O1072" s="220"/>
      <c r="P1072" s="220"/>
      <c r="Q1072" s="220"/>
      <c r="R1072" s="221"/>
      <c r="S1072" s="221"/>
      <c r="T1072" s="221"/>
      <c r="U1072" s="221"/>
      <c r="V1072" s="221"/>
      <c r="W1072" s="221"/>
      <c r="X1072" s="221"/>
      <c r="Y1072" s="221"/>
      <c r="Z1072" s="210"/>
      <c r="AA1072" s="210"/>
      <c r="AB1072" s="210"/>
      <c r="AC1072" s="210"/>
      <c r="AD1072" s="210"/>
      <c r="AE1072" s="210"/>
      <c r="AF1072" s="210"/>
      <c r="AG1072" s="210" t="s">
        <v>179</v>
      </c>
      <c r="AH1072" s="210"/>
      <c r="AI1072" s="210"/>
      <c r="AJ1072" s="210"/>
      <c r="AK1072" s="210"/>
      <c r="AL1072" s="210"/>
      <c r="AM1072" s="210"/>
      <c r="AN1072" s="210"/>
      <c r="AO1072" s="210"/>
      <c r="AP1072" s="210"/>
      <c r="AQ1072" s="210"/>
      <c r="AR1072" s="210"/>
      <c r="AS1072" s="210"/>
      <c r="AT1072" s="210"/>
      <c r="AU1072" s="210"/>
      <c r="AV1072" s="210"/>
      <c r="AW1072" s="210"/>
      <c r="AX1072" s="210"/>
      <c r="AY1072" s="210"/>
      <c r="AZ1072" s="210"/>
      <c r="BA1072" s="238" t="str">
        <f>C1072</f>
        <v xml:space="preserve"> - Nespecifikované montážní práce, ale i jinak běžně specifikované jako např. vyhledání stávajícího vývodu nebo krabice, změření zemního odporu apod.: 1 set</v>
      </c>
      <c r="BB1072" s="210"/>
      <c r="BC1072" s="210"/>
      <c r="BD1072" s="210"/>
      <c r="BE1072" s="210"/>
      <c r="BF1072" s="210"/>
      <c r="BG1072" s="210"/>
      <c r="BH1072" s="210"/>
    </row>
    <row r="1073" spans="1:60" outlineLevel="3" x14ac:dyDescent="0.25">
      <c r="A1073" s="217"/>
      <c r="B1073" s="218"/>
      <c r="C1073" s="264" t="s">
        <v>1065</v>
      </c>
      <c r="D1073" s="251"/>
      <c r="E1073" s="251"/>
      <c r="F1073" s="251"/>
      <c r="G1073" s="251"/>
      <c r="H1073" s="221"/>
      <c r="I1073" s="221"/>
      <c r="J1073" s="221"/>
      <c r="K1073" s="221"/>
      <c r="L1073" s="221"/>
      <c r="M1073" s="221"/>
      <c r="N1073" s="220"/>
      <c r="O1073" s="220"/>
      <c r="P1073" s="220"/>
      <c r="Q1073" s="220"/>
      <c r="R1073" s="221"/>
      <c r="S1073" s="221"/>
      <c r="T1073" s="221"/>
      <c r="U1073" s="221"/>
      <c r="V1073" s="221"/>
      <c r="W1073" s="221"/>
      <c r="X1073" s="221"/>
      <c r="Y1073" s="221"/>
      <c r="Z1073" s="210"/>
      <c r="AA1073" s="210"/>
      <c r="AB1073" s="210"/>
      <c r="AC1073" s="210"/>
      <c r="AD1073" s="210"/>
      <c r="AE1073" s="210"/>
      <c r="AF1073" s="210"/>
      <c r="AG1073" s="210" t="s">
        <v>179</v>
      </c>
      <c r="AH1073" s="210"/>
      <c r="AI1073" s="210"/>
      <c r="AJ1073" s="210"/>
      <c r="AK1073" s="210"/>
      <c r="AL1073" s="210"/>
      <c r="AM1073" s="210"/>
      <c r="AN1073" s="210"/>
      <c r="AO1073" s="210"/>
      <c r="AP1073" s="210"/>
      <c r="AQ1073" s="210"/>
      <c r="AR1073" s="210"/>
      <c r="AS1073" s="210"/>
      <c r="AT1073" s="210"/>
      <c r="AU1073" s="210"/>
      <c r="AV1073" s="210"/>
      <c r="AW1073" s="210"/>
      <c r="AX1073" s="210"/>
      <c r="AY1073" s="210"/>
      <c r="AZ1073" s="210"/>
      <c r="BA1073" s="210"/>
      <c r="BB1073" s="210"/>
      <c r="BC1073" s="210"/>
      <c r="BD1073" s="210"/>
      <c r="BE1073" s="210"/>
      <c r="BF1073" s="210"/>
      <c r="BG1073" s="210"/>
      <c r="BH1073" s="210"/>
    </row>
    <row r="1074" spans="1:60" outlineLevel="3" x14ac:dyDescent="0.25">
      <c r="A1074" s="217"/>
      <c r="B1074" s="218"/>
      <c r="C1074" s="264" t="s">
        <v>1066</v>
      </c>
      <c r="D1074" s="251"/>
      <c r="E1074" s="251"/>
      <c r="F1074" s="251"/>
      <c r="G1074" s="251"/>
      <c r="H1074" s="221"/>
      <c r="I1074" s="221"/>
      <c r="J1074" s="221"/>
      <c r="K1074" s="221"/>
      <c r="L1074" s="221"/>
      <c r="M1074" s="221"/>
      <c r="N1074" s="220"/>
      <c r="O1074" s="220"/>
      <c r="P1074" s="220"/>
      <c r="Q1074" s="220"/>
      <c r="R1074" s="221"/>
      <c r="S1074" s="221"/>
      <c r="T1074" s="221"/>
      <c r="U1074" s="221"/>
      <c r="V1074" s="221"/>
      <c r="W1074" s="221"/>
      <c r="X1074" s="221"/>
      <c r="Y1074" s="221"/>
      <c r="Z1074" s="210"/>
      <c r="AA1074" s="210"/>
      <c r="AB1074" s="210"/>
      <c r="AC1074" s="210"/>
      <c r="AD1074" s="210"/>
      <c r="AE1074" s="210"/>
      <c r="AF1074" s="210"/>
      <c r="AG1074" s="210" t="s">
        <v>179</v>
      </c>
      <c r="AH1074" s="210"/>
      <c r="AI1074" s="210"/>
      <c r="AJ1074" s="210"/>
      <c r="AK1074" s="210"/>
      <c r="AL1074" s="210"/>
      <c r="AM1074" s="210"/>
      <c r="AN1074" s="210"/>
      <c r="AO1074" s="210"/>
      <c r="AP1074" s="210"/>
      <c r="AQ1074" s="210"/>
      <c r="AR1074" s="210"/>
      <c r="AS1074" s="210"/>
      <c r="AT1074" s="210"/>
      <c r="AU1074" s="210"/>
      <c r="AV1074" s="210"/>
      <c r="AW1074" s="210"/>
      <c r="AX1074" s="210"/>
      <c r="AY1074" s="210"/>
      <c r="AZ1074" s="210"/>
      <c r="BA1074" s="210"/>
      <c r="BB1074" s="210"/>
      <c r="BC1074" s="210"/>
      <c r="BD1074" s="210"/>
      <c r="BE1074" s="210"/>
      <c r="BF1074" s="210"/>
      <c r="BG1074" s="210"/>
      <c r="BH1074" s="210"/>
    </row>
    <row r="1075" spans="1:60" outlineLevel="3" x14ac:dyDescent="0.25">
      <c r="A1075" s="217"/>
      <c r="B1075" s="218"/>
      <c r="C1075" s="264" t="s">
        <v>1067</v>
      </c>
      <c r="D1075" s="251"/>
      <c r="E1075" s="251"/>
      <c r="F1075" s="251"/>
      <c r="G1075" s="251"/>
      <c r="H1075" s="221"/>
      <c r="I1075" s="221"/>
      <c r="J1075" s="221"/>
      <c r="K1075" s="221"/>
      <c r="L1075" s="221"/>
      <c r="M1075" s="221"/>
      <c r="N1075" s="220"/>
      <c r="O1075" s="220"/>
      <c r="P1075" s="220"/>
      <c r="Q1075" s="220"/>
      <c r="R1075" s="221"/>
      <c r="S1075" s="221"/>
      <c r="T1075" s="221"/>
      <c r="U1075" s="221"/>
      <c r="V1075" s="221"/>
      <c r="W1075" s="221"/>
      <c r="X1075" s="221"/>
      <c r="Y1075" s="221"/>
      <c r="Z1075" s="210"/>
      <c r="AA1075" s="210"/>
      <c r="AB1075" s="210"/>
      <c r="AC1075" s="210"/>
      <c r="AD1075" s="210"/>
      <c r="AE1075" s="210"/>
      <c r="AF1075" s="210"/>
      <c r="AG1075" s="210" t="s">
        <v>179</v>
      </c>
      <c r="AH1075" s="210"/>
      <c r="AI1075" s="210"/>
      <c r="AJ1075" s="210"/>
      <c r="AK1075" s="210"/>
      <c r="AL1075" s="210"/>
      <c r="AM1075" s="210"/>
      <c r="AN1075" s="210"/>
      <c r="AO1075" s="210"/>
      <c r="AP1075" s="210"/>
      <c r="AQ1075" s="210"/>
      <c r="AR1075" s="210"/>
      <c r="AS1075" s="210"/>
      <c r="AT1075" s="210"/>
      <c r="AU1075" s="210"/>
      <c r="AV1075" s="210"/>
      <c r="AW1075" s="210"/>
      <c r="AX1075" s="210"/>
      <c r="AY1075" s="210"/>
      <c r="AZ1075" s="210"/>
      <c r="BA1075" s="210"/>
      <c r="BB1075" s="210"/>
      <c r="BC1075" s="210"/>
      <c r="BD1075" s="210"/>
      <c r="BE1075" s="210"/>
      <c r="BF1075" s="210"/>
      <c r="BG1075" s="210"/>
      <c r="BH1075" s="210"/>
    </row>
    <row r="1076" spans="1:60" outlineLevel="3" x14ac:dyDescent="0.25">
      <c r="A1076" s="217"/>
      <c r="B1076" s="218"/>
      <c r="C1076" s="264" t="s">
        <v>1068</v>
      </c>
      <c r="D1076" s="251"/>
      <c r="E1076" s="251"/>
      <c r="F1076" s="251"/>
      <c r="G1076" s="251"/>
      <c r="H1076" s="221"/>
      <c r="I1076" s="221"/>
      <c r="J1076" s="221"/>
      <c r="K1076" s="221"/>
      <c r="L1076" s="221"/>
      <c r="M1076" s="221"/>
      <c r="N1076" s="220"/>
      <c r="O1076" s="220"/>
      <c r="P1076" s="220"/>
      <c r="Q1076" s="220"/>
      <c r="R1076" s="221"/>
      <c r="S1076" s="221"/>
      <c r="T1076" s="221"/>
      <c r="U1076" s="221"/>
      <c r="V1076" s="221"/>
      <c r="W1076" s="221"/>
      <c r="X1076" s="221"/>
      <c r="Y1076" s="221"/>
      <c r="Z1076" s="210"/>
      <c r="AA1076" s="210"/>
      <c r="AB1076" s="210"/>
      <c r="AC1076" s="210"/>
      <c r="AD1076" s="210"/>
      <c r="AE1076" s="210"/>
      <c r="AF1076" s="210"/>
      <c r="AG1076" s="210" t="s">
        <v>179</v>
      </c>
      <c r="AH1076" s="210"/>
      <c r="AI1076" s="210"/>
      <c r="AJ1076" s="210"/>
      <c r="AK1076" s="210"/>
      <c r="AL1076" s="210"/>
      <c r="AM1076" s="210"/>
      <c r="AN1076" s="210"/>
      <c r="AO1076" s="210"/>
      <c r="AP1076" s="210"/>
      <c r="AQ1076" s="210"/>
      <c r="AR1076" s="210"/>
      <c r="AS1076" s="210"/>
      <c r="AT1076" s="210"/>
      <c r="AU1076" s="210"/>
      <c r="AV1076" s="210"/>
      <c r="AW1076" s="210"/>
      <c r="AX1076" s="210"/>
      <c r="AY1076" s="210"/>
      <c r="AZ1076" s="210"/>
      <c r="BA1076" s="210"/>
      <c r="BB1076" s="210"/>
      <c r="BC1076" s="210"/>
      <c r="BD1076" s="210"/>
      <c r="BE1076" s="210"/>
      <c r="BF1076" s="210"/>
      <c r="BG1076" s="210"/>
      <c r="BH1076" s="210"/>
    </row>
    <row r="1077" spans="1:60" outlineLevel="3" x14ac:dyDescent="0.25">
      <c r="A1077" s="217"/>
      <c r="B1077" s="218"/>
      <c r="C1077" s="264" t="s">
        <v>1069</v>
      </c>
      <c r="D1077" s="251"/>
      <c r="E1077" s="251"/>
      <c r="F1077" s="251"/>
      <c r="G1077" s="251"/>
      <c r="H1077" s="221"/>
      <c r="I1077" s="221"/>
      <c r="J1077" s="221"/>
      <c r="K1077" s="221"/>
      <c r="L1077" s="221"/>
      <c r="M1077" s="221"/>
      <c r="N1077" s="220"/>
      <c r="O1077" s="220"/>
      <c r="P1077" s="220"/>
      <c r="Q1077" s="220"/>
      <c r="R1077" s="221"/>
      <c r="S1077" s="221"/>
      <c r="T1077" s="221"/>
      <c r="U1077" s="221"/>
      <c r="V1077" s="221"/>
      <c r="W1077" s="221"/>
      <c r="X1077" s="221"/>
      <c r="Y1077" s="221"/>
      <c r="Z1077" s="210"/>
      <c r="AA1077" s="210"/>
      <c r="AB1077" s="210"/>
      <c r="AC1077" s="210"/>
      <c r="AD1077" s="210"/>
      <c r="AE1077" s="210"/>
      <c r="AF1077" s="210"/>
      <c r="AG1077" s="210" t="s">
        <v>179</v>
      </c>
      <c r="AH1077" s="210"/>
      <c r="AI1077" s="210"/>
      <c r="AJ1077" s="210"/>
      <c r="AK1077" s="210"/>
      <c r="AL1077" s="210"/>
      <c r="AM1077" s="210"/>
      <c r="AN1077" s="210"/>
      <c r="AO1077" s="210"/>
      <c r="AP1077" s="210"/>
      <c r="AQ1077" s="210"/>
      <c r="AR1077" s="210"/>
      <c r="AS1077" s="210"/>
      <c r="AT1077" s="210"/>
      <c r="AU1077" s="210"/>
      <c r="AV1077" s="210"/>
      <c r="AW1077" s="210"/>
      <c r="AX1077" s="210"/>
      <c r="AY1077" s="210"/>
      <c r="AZ1077" s="210"/>
      <c r="BA1077" s="210"/>
      <c r="BB1077" s="210"/>
      <c r="BC1077" s="210"/>
      <c r="BD1077" s="210"/>
      <c r="BE1077" s="210"/>
      <c r="BF1077" s="210"/>
      <c r="BG1077" s="210"/>
      <c r="BH1077" s="210"/>
    </row>
    <row r="1078" spans="1:60" outlineLevel="3" x14ac:dyDescent="0.25">
      <c r="A1078" s="217"/>
      <c r="B1078" s="218"/>
      <c r="C1078" s="264" t="s">
        <v>1070</v>
      </c>
      <c r="D1078" s="251"/>
      <c r="E1078" s="251"/>
      <c r="F1078" s="251"/>
      <c r="G1078" s="251"/>
      <c r="H1078" s="221"/>
      <c r="I1078" s="221"/>
      <c r="J1078" s="221"/>
      <c r="K1078" s="221"/>
      <c r="L1078" s="221"/>
      <c r="M1078" s="221"/>
      <c r="N1078" s="220"/>
      <c r="O1078" s="220"/>
      <c r="P1078" s="220"/>
      <c r="Q1078" s="220"/>
      <c r="R1078" s="221"/>
      <c r="S1078" s="221"/>
      <c r="T1078" s="221"/>
      <c r="U1078" s="221"/>
      <c r="V1078" s="221"/>
      <c r="W1078" s="221"/>
      <c r="X1078" s="221"/>
      <c r="Y1078" s="221"/>
      <c r="Z1078" s="210"/>
      <c r="AA1078" s="210"/>
      <c r="AB1078" s="210"/>
      <c r="AC1078" s="210"/>
      <c r="AD1078" s="210"/>
      <c r="AE1078" s="210"/>
      <c r="AF1078" s="210"/>
      <c r="AG1078" s="210" t="s">
        <v>179</v>
      </c>
      <c r="AH1078" s="210"/>
      <c r="AI1078" s="210"/>
      <c r="AJ1078" s="210"/>
      <c r="AK1078" s="210"/>
      <c r="AL1078" s="210"/>
      <c r="AM1078" s="210"/>
      <c r="AN1078" s="210"/>
      <c r="AO1078" s="210"/>
      <c r="AP1078" s="210"/>
      <c r="AQ1078" s="210"/>
      <c r="AR1078" s="210"/>
      <c r="AS1078" s="210"/>
      <c r="AT1078" s="210"/>
      <c r="AU1078" s="210"/>
      <c r="AV1078" s="210"/>
      <c r="AW1078" s="210"/>
      <c r="AX1078" s="210"/>
      <c r="AY1078" s="210"/>
      <c r="AZ1078" s="210"/>
      <c r="BA1078" s="210"/>
      <c r="BB1078" s="210"/>
      <c r="BC1078" s="210"/>
      <c r="BD1078" s="210"/>
      <c r="BE1078" s="210"/>
      <c r="BF1078" s="210"/>
      <c r="BG1078" s="210"/>
      <c r="BH1078" s="210"/>
    </row>
    <row r="1079" spans="1:60" outlineLevel="3" x14ac:dyDescent="0.25">
      <c r="A1079" s="217"/>
      <c r="B1079" s="218"/>
      <c r="C1079" s="264" t="s">
        <v>1071</v>
      </c>
      <c r="D1079" s="251"/>
      <c r="E1079" s="251"/>
      <c r="F1079" s="251"/>
      <c r="G1079" s="251"/>
      <c r="H1079" s="221"/>
      <c r="I1079" s="221"/>
      <c r="J1079" s="221"/>
      <c r="K1079" s="221"/>
      <c r="L1079" s="221"/>
      <c r="M1079" s="221"/>
      <c r="N1079" s="220"/>
      <c r="O1079" s="220"/>
      <c r="P1079" s="220"/>
      <c r="Q1079" s="220"/>
      <c r="R1079" s="221"/>
      <c r="S1079" s="221"/>
      <c r="T1079" s="221"/>
      <c r="U1079" s="221"/>
      <c r="V1079" s="221"/>
      <c r="W1079" s="221"/>
      <c r="X1079" s="221"/>
      <c r="Y1079" s="221"/>
      <c r="Z1079" s="210"/>
      <c r="AA1079" s="210"/>
      <c r="AB1079" s="210"/>
      <c r="AC1079" s="210"/>
      <c r="AD1079" s="210"/>
      <c r="AE1079" s="210"/>
      <c r="AF1079" s="210"/>
      <c r="AG1079" s="210" t="s">
        <v>179</v>
      </c>
      <c r="AH1079" s="210"/>
      <c r="AI1079" s="210"/>
      <c r="AJ1079" s="210"/>
      <c r="AK1079" s="210"/>
      <c r="AL1079" s="210"/>
      <c r="AM1079" s="210"/>
      <c r="AN1079" s="210"/>
      <c r="AO1079" s="210"/>
      <c r="AP1079" s="210"/>
      <c r="AQ1079" s="210"/>
      <c r="AR1079" s="210"/>
      <c r="AS1079" s="210"/>
      <c r="AT1079" s="210"/>
      <c r="AU1079" s="210"/>
      <c r="AV1079" s="210"/>
      <c r="AW1079" s="210"/>
      <c r="AX1079" s="210"/>
      <c r="AY1079" s="210"/>
      <c r="AZ1079" s="210"/>
      <c r="BA1079" s="210"/>
      <c r="BB1079" s="210"/>
      <c r="BC1079" s="210"/>
      <c r="BD1079" s="210"/>
      <c r="BE1079" s="210"/>
      <c r="BF1079" s="210"/>
      <c r="BG1079" s="210"/>
      <c r="BH1079" s="210"/>
    </row>
    <row r="1080" spans="1:60" outlineLevel="3" x14ac:dyDescent="0.25">
      <c r="A1080" s="217"/>
      <c r="B1080" s="218"/>
      <c r="C1080" s="264" t="s">
        <v>1072</v>
      </c>
      <c r="D1080" s="251"/>
      <c r="E1080" s="251"/>
      <c r="F1080" s="251"/>
      <c r="G1080" s="251"/>
      <c r="H1080" s="221"/>
      <c r="I1080" s="221"/>
      <c r="J1080" s="221"/>
      <c r="K1080" s="221"/>
      <c r="L1080" s="221"/>
      <c r="M1080" s="221"/>
      <c r="N1080" s="220"/>
      <c r="O1080" s="220"/>
      <c r="P1080" s="220"/>
      <c r="Q1080" s="220"/>
      <c r="R1080" s="221"/>
      <c r="S1080" s="221"/>
      <c r="T1080" s="221"/>
      <c r="U1080" s="221"/>
      <c r="V1080" s="221"/>
      <c r="W1080" s="221"/>
      <c r="X1080" s="221"/>
      <c r="Y1080" s="221"/>
      <c r="Z1080" s="210"/>
      <c r="AA1080" s="210"/>
      <c r="AB1080" s="210"/>
      <c r="AC1080" s="210"/>
      <c r="AD1080" s="210"/>
      <c r="AE1080" s="210"/>
      <c r="AF1080" s="210"/>
      <c r="AG1080" s="210" t="s">
        <v>179</v>
      </c>
      <c r="AH1080" s="210"/>
      <c r="AI1080" s="210"/>
      <c r="AJ1080" s="210"/>
      <c r="AK1080" s="210"/>
      <c r="AL1080" s="210"/>
      <c r="AM1080" s="210"/>
      <c r="AN1080" s="210"/>
      <c r="AO1080" s="210"/>
      <c r="AP1080" s="210"/>
      <c r="AQ1080" s="210"/>
      <c r="AR1080" s="210"/>
      <c r="AS1080" s="210"/>
      <c r="AT1080" s="210"/>
      <c r="AU1080" s="210"/>
      <c r="AV1080" s="210"/>
      <c r="AW1080" s="210"/>
      <c r="AX1080" s="210"/>
      <c r="AY1080" s="210"/>
      <c r="AZ1080" s="210"/>
      <c r="BA1080" s="210"/>
      <c r="BB1080" s="210"/>
      <c r="BC1080" s="210"/>
      <c r="BD1080" s="210"/>
      <c r="BE1080" s="210"/>
      <c r="BF1080" s="210"/>
      <c r="BG1080" s="210"/>
      <c r="BH1080" s="210"/>
    </row>
    <row r="1081" spans="1:60" outlineLevel="3" x14ac:dyDescent="0.25">
      <c r="A1081" s="217"/>
      <c r="B1081" s="218"/>
      <c r="C1081" s="264" t="s">
        <v>1073</v>
      </c>
      <c r="D1081" s="251"/>
      <c r="E1081" s="251"/>
      <c r="F1081" s="251"/>
      <c r="G1081" s="251"/>
      <c r="H1081" s="221"/>
      <c r="I1081" s="221"/>
      <c r="J1081" s="221"/>
      <c r="K1081" s="221"/>
      <c r="L1081" s="221"/>
      <c r="M1081" s="221"/>
      <c r="N1081" s="220"/>
      <c r="O1081" s="220"/>
      <c r="P1081" s="220"/>
      <c r="Q1081" s="220"/>
      <c r="R1081" s="221"/>
      <c r="S1081" s="221"/>
      <c r="T1081" s="221"/>
      <c r="U1081" s="221"/>
      <c r="V1081" s="221"/>
      <c r="W1081" s="221"/>
      <c r="X1081" s="221"/>
      <c r="Y1081" s="221"/>
      <c r="Z1081" s="210"/>
      <c r="AA1081" s="210"/>
      <c r="AB1081" s="210"/>
      <c r="AC1081" s="210"/>
      <c r="AD1081" s="210"/>
      <c r="AE1081" s="210"/>
      <c r="AF1081" s="210"/>
      <c r="AG1081" s="210" t="s">
        <v>179</v>
      </c>
      <c r="AH1081" s="210"/>
      <c r="AI1081" s="210"/>
      <c r="AJ1081" s="210"/>
      <c r="AK1081" s="210"/>
      <c r="AL1081" s="210"/>
      <c r="AM1081" s="210"/>
      <c r="AN1081" s="210"/>
      <c r="AO1081" s="210"/>
      <c r="AP1081" s="210"/>
      <c r="AQ1081" s="210"/>
      <c r="AR1081" s="210"/>
      <c r="AS1081" s="210"/>
      <c r="AT1081" s="210"/>
      <c r="AU1081" s="210"/>
      <c r="AV1081" s="210"/>
      <c r="AW1081" s="210"/>
      <c r="AX1081" s="210"/>
      <c r="AY1081" s="210"/>
      <c r="AZ1081" s="210"/>
      <c r="BA1081" s="210"/>
      <c r="BB1081" s="210"/>
      <c r="BC1081" s="210"/>
      <c r="BD1081" s="210"/>
      <c r="BE1081" s="210"/>
      <c r="BF1081" s="210"/>
      <c r="BG1081" s="210"/>
      <c r="BH1081" s="210"/>
    </row>
    <row r="1082" spans="1:60" x14ac:dyDescent="0.25">
      <c r="A1082" s="224" t="s">
        <v>168</v>
      </c>
      <c r="B1082" s="225" t="s">
        <v>134</v>
      </c>
      <c r="C1082" s="240" t="s">
        <v>135</v>
      </c>
      <c r="D1082" s="226"/>
      <c r="E1082" s="227"/>
      <c r="F1082" s="228"/>
      <c r="G1082" s="228">
        <f>SUMIF(AG1083:AG1092,"&lt;&gt;NOR",G1083:G1092)</f>
        <v>0</v>
      </c>
      <c r="H1082" s="228"/>
      <c r="I1082" s="228">
        <f>SUM(I1083:I1092)</f>
        <v>0</v>
      </c>
      <c r="J1082" s="228"/>
      <c r="K1082" s="228">
        <f>SUM(K1083:K1092)</f>
        <v>0</v>
      </c>
      <c r="L1082" s="228"/>
      <c r="M1082" s="228">
        <f>SUM(M1083:M1092)</f>
        <v>0</v>
      </c>
      <c r="N1082" s="227"/>
      <c r="O1082" s="227">
        <f>SUM(O1083:O1092)</f>
        <v>0</v>
      </c>
      <c r="P1082" s="227"/>
      <c r="Q1082" s="227">
        <f>SUM(Q1083:Q1092)</f>
        <v>0</v>
      </c>
      <c r="R1082" s="228"/>
      <c r="S1082" s="228"/>
      <c r="T1082" s="229"/>
      <c r="U1082" s="223"/>
      <c r="V1082" s="223">
        <f>SUM(V1083:V1092)</f>
        <v>92.29</v>
      </c>
      <c r="W1082" s="223"/>
      <c r="X1082" s="223"/>
      <c r="Y1082" s="223"/>
      <c r="AG1082" t="s">
        <v>169</v>
      </c>
    </row>
    <row r="1083" spans="1:60" outlineLevel="1" x14ac:dyDescent="0.25">
      <c r="A1083" s="254">
        <v>162</v>
      </c>
      <c r="B1083" s="255" t="s">
        <v>1074</v>
      </c>
      <c r="C1083" s="267" t="s">
        <v>1075</v>
      </c>
      <c r="D1083" s="256" t="s">
        <v>560</v>
      </c>
      <c r="E1083" s="257">
        <v>35.360019999999999</v>
      </c>
      <c r="F1083" s="258"/>
      <c r="G1083" s="259">
        <f>ROUND(E1083*F1083,2)</f>
        <v>0</v>
      </c>
      <c r="H1083" s="258"/>
      <c r="I1083" s="259">
        <f>ROUND(E1083*H1083,2)</f>
        <v>0</v>
      </c>
      <c r="J1083" s="258"/>
      <c r="K1083" s="259">
        <f>ROUND(E1083*J1083,2)</f>
        <v>0</v>
      </c>
      <c r="L1083" s="259">
        <v>21</v>
      </c>
      <c r="M1083" s="259">
        <f>G1083*(1+L1083/100)</f>
        <v>0</v>
      </c>
      <c r="N1083" s="257">
        <v>0</v>
      </c>
      <c r="O1083" s="257">
        <f>ROUND(E1083*N1083,2)</f>
        <v>0</v>
      </c>
      <c r="P1083" s="257">
        <v>0</v>
      </c>
      <c r="Q1083" s="257">
        <f>ROUND(E1083*P1083,2)</f>
        <v>0</v>
      </c>
      <c r="R1083" s="259" t="s">
        <v>647</v>
      </c>
      <c r="S1083" s="259" t="s">
        <v>173</v>
      </c>
      <c r="T1083" s="260" t="s">
        <v>173</v>
      </c>
      <c r="U1083" s="221">
        <v>0.93</v>
      </c>
      <c r="V1083" s="221">
        <f>ROUND(E1083*U1083,2)</f>
        <v>32.880000000000003</v>
      </c>
      <c r="W1083" s="221"/>
      <c r="X1083" s="221" t="s">
        <v>1076</v>
      </c>
      <c r="Y1083" s="221" t="s">
        <v>176</v>
      </c>
      <c r="Z1083" s="210"/>
      <c r="AA1083" s="210"/>
      <c r="AB1083" s="210"/>
      <c r="AC1083" s="210"/>
      <c r="AD1083" s="210"/>
      <c r="AE1083" s="210"/>
      <c r="AF1083" s="210"/>
      <c r="AG1083" s="210" t="s">
        <v>1077</v>
      </c>
      <c r="AH1083" s="210"/>
      <c r="AI1083" s="210"/>
      <c r="AJ1083" s="210"/>
      <c r="AK1083" s="210"/>
      <c r="AL1083" s="210"/>
      <c r="AM1083" s="210"/>
      <c r="AN1083" s="210"/>
      <c r="AO1083" s="210"/>
      <c r="AP1083" s="210"/>
      <c r="AQ1083" s="210"/>
      <c r="AR1083" s="210"/>
      <c r="AS1083" s="210"/>
      <c r="AT1083" s="210"/>
      <c r="AU1083" s="210"/>
      <c r="AV1083" s="210"/>
      <c r="AW1083" s="210"/>
      <c r="AX1083" s="210"/>
      <c r="AY1083" s="210"/>
      <c r="AZ1083" s="210"/>
      <c r="BA1083" s="210"/>
      <c r="BB1083" s="210"/>
      <c r="BC1083" s="210"/>
      <c r="BD1083" s="210"/>
      <c r="BE1083" s="210"/>
      <c r="BF1083" s="210"/>
      <c r="BG1083" s="210"/>
      <c r="BH1083" s="210"/>
    </row>
    <row r="1084" spans="1:60" outlineLevel="1" x14ac:dyDescent="0.25">
      <c r="A1084" s="231">
        <v>163</v>
      </c>
      <c r="B1084" s="232" t="s">
        <v>1078</v>
      </c>
      <c r="C1084" s="241" t="s">
        <v>1079</v>
      </c>
      <c r="D1084" s="233" t="s">
        <v>560</v>
      </c>
      <c r="E1084" s="234">
        <v>35.360019999999999</v>
      </c>
      <c r="F1084" s="235"/>
      <c r="G1084" s="236">
        <f>ROUND(E1084*F1084,2)</f>
        <v>0</v>
      </c>
      <c r="H1084" s="235"/>
      <c r="I1084" s="236">
        <f>ROUND(E1084*H1084,2)</f>
        <v>0</v>
      </c>
      <c r="J1084" s="235"/>
      <c r="K1084" s="236">
        <f>ROUND(E1084*J1084,2)</f>
        <v>0</v>
      </c>
      <c r="L1084" s="236">
        <v>21</v>
      </c>
      <c r="M1084" s="236">
        <f>G1084*(1+L1084/100)</f>
        <v>0</v>
      </c>
      <c r="N1084" s="234">
        <v>0</v>
      </c>
      <c r="O1084" s="234">
        <f>ROUND(E1084*N1084,2)</f>
        <v>0</v>
      </c>
      <c r="P1084" s="234">
        <v>0</v>
      </c>
      <c r="Q1084" s="234">
        <f>ROUND(E1084*P1084,2)</f>
        <v>0</v>
      </c>
      <c r="R1084" s="236" t="s">
        <v>647</v>
      </c>
      <c r="S1084" s="236" t="s">
        <v>173</v>
      </c>
      <c r="T1084" s="237" t="s">
        <v>173</v>
      </c>
      <c r="U1084" s="221">
        <v>0.49</v>
      </c>
      <c r="V1084" s="221">
        <f>ROUND(E1084*U1084,2)</f>
        <v>17.329999999999998</v>
      </c>
      <c r="W1084" s="221"/>
      <c r="X1084" s="221" t="s">
        <v>1076</v>
      </c>
      <c r="Y1084" s="221" t="s">
        <v>176</v>
      </c>
      <c r="Z1084" s="210"/>
      <c r="AA1084" s="210"/>
      <c r="AB1084" s="210"/>
      <c r="AC1084" s="210"/>
      <c r="AD1084" s="210"/>
      <c r="AE1084" s="210"/>
      <c r="AF1084" s="210"/>
      <c r="AG1084" s="210" t="s">
        <v>1077</v>
      </c>
      <c r="AH1084" s="210"/>
      <c r="AI1084" s="210"/>
      <c r="AJ1084" s="210"/>
      <c r="AK1084" s="210"/>
      <c r="AL1084" s="210"/>
      <c r="AM1084" s="210"/>
      <c r="AN1084" s="210"/>
      <c r="AO1084" s="210"/>
      <c r="AP1084" s="210"/>
      <c r="AQ1084" s="210"/>
      <c r="AR1084" s="210"/>
      <c r="AS1084" s="210"/>
      <c r="AT1084" s="210"/>
      <c r="AU1084" s="210"/>
      <c r="AV1084" s="210"/>
      <c r="AW1084" s="210"/>
      <c r="AX1084" s="210"/>
      <c r="AY1084" s="210"/>
      <c r="AZ1084" s="210"/>
      <c r="BA1084" s="210"/>
      <c r="BB1084" s="210"/>
      <c r="BC1084" s="210"/>
      <c r="BD1084" s="210"/>
      <c r="BE1084" s="210"/>
      <c r="BF1084" s="210"/>
      <c r="BG1084" s="210"/>
      <c r="BH1084" s="210"/>
    </row>
    <row r="1085" spans="1:60" outlineLevel="2" x14ac:dyDescent="0.25">
      <c r="A1085" s="217"/>
      <c r="B1085" s="218"/>
      <c r="C1085" s="242" t="s">
        <v>1080</v>
      </c>
      <c r="D1085" s="239"/>
      <c r="E1085" s="239"/>
      <c r="F1085" s="239"/>
      <c r="G1085" s="239"/>
      <c r="H1085" s="221"/>
      <c r="I1085" s="221"/>
      <c r="J1085" s="221"/>
      <c r="K1085" s="221"/>
      <c r="L1085" s="221"/>
      <c r="M1085" s="221"/>
      <c r="N1085" s="220"/>
      <c r="O1085" s="220"/>
      <c r="P1085" s="220"/>
      <c r="Q1085" s="220"/>
      <c r="R1085" s="221"/>
      <c r="S1085" s="221"/>
      <c r="T1085" s="221"/>
      <c r="U1085" s="221"/>
      <c r="V1085" s="221"/>
      <c r="W1085" s="221"/>
      <c r="X1085" s="221"/>
      <c r="Y1085" s="221"/>
      <c r="Z1085" s="210"/>
      <c r="AA1085" s="210"/>
      <c r="AB1085" s="210"/>
      <c r="AC1085" s="210"/>
      <c r="AD1085" s="210"/>
      <c r="AE1085" s="210"/>
      <c r="AF1085" s="210"/>
      <c r="AG1085" s="210" t="s">
        <v>179</v>
      </c>
      <c r="AH1085" s="210"/>
      <c r="AI1085" s="210"/>
      <c r="AJ1085" s="210"/>
      <c r="AK1085" s="210"/>
      <c r="AL1085" s="210"/>
      <c r="AM1085" s="210"/>
      <c r="AN1085" s="210"/>
      <c r="AO1085" s="210"/>
      <c r="AP1085" s="210"/>
      <c r="AQ1085" s="210"/>
      <c r="AR1085" s="210"/>
      <c r="AS1085" s="210"/>
      <c r="AT1085" s="210"/>
      <c r="AU1085" s="210"/>
      <c r="AV1085" s="210"/>
      <c r="AW1085" s="210"/>
      <c r="AX1085" s="210"/>
      <c r="AY1085" s="210"/>
      <c r="AZ1085" s="210"/>
      <c r="BA1085" s="210"/>
      <c r="BB1085" s="210"/>
      <c r="BC1085" s="210"/>
      <c r="BD1085" s="210"/>
      <c r="BE1085" s="210"/>
      <c r="BF1085" s="210"/>
      <c r="BG1085" s="210"/>
      <c r="BH1085" s="210"/>
    </row>
    <row r="1086" spans="1:60" outlineLevel="1" x14ac:dyDescent="0.25">
      <c r="A1086" s="254">
        <v>164</v>
      </c>
      <c r="B1086" s="255" t="s">
        <v>1081</v>
      </c>
      <c r="C1086" s="267" t="s">
        <v>1082</v>
      </c>
      <c r="D1086" s="256" t="s">
        <v>560</v>
      </c>
      <c r="E1086" s="257">
        <v>1025.44056</v>
      </c>
      <c r="F1086" s="258"/>
      <c r="G1086" s="259">
        <f>ROUND(E1086*F1086,2)</f>
        <v>0</v>
      </c>
      <c r="H1086" s="258"/>
      <c r="I1086" s="259">
        <f>ROUND(E1086*H1086,2)</f>
        <v>0</v>
      </c>
      <c r="J1086" s="258"/>
      <c r="K1086" s="259">
        <f>ROUND(E1086*J1086,2)</f>
        <v>0</v>
      </c>
      <c r="L1086" s="259">
        <v>21</v>
      </c>
      <c r="M1086" s="259">
        <f>G1086*(1+L1086/100)</f>
        <v>0</v>
      </c>
      <c r="N1086" s="257">
        <v>0</v>
      </c>
      <c r="O1086" s="257">
        <f>ROUND(E1086*N1086,2)</f>
        <v>0</v>
      </c>
      <c r="P1086" s="257">
        <v>0</v>
      </c>
      <c r="Q1086" s="257">
        <f>ROUND(E1086*P1086,2)</f>
        <v>0</v>
      </c>
      <c r="R1086" s="259" t="s">
        <v>647</v>
      </c>
      <c r="S1086" s="259" t="s">
        <v>173</v>
      </c>
      <c r="T1086" s="260" t="s">
        <v>173</v>
      </c>
      <c r="U1086" s="221">
        <v>0</v>
      </c>
      <c r="V1086" s="221">
        <f>ROUND(E1086*U1086,2)</f>
        <v>0</v>
      </c>
      <c r="W1086" s="221"/>
      <c r="X1086" s="221" t="s">
        <v>1076</v>
      </c>
      <c r="Y1086" s="221" t="s">
        <v>176</v>
      </c>
      <c r="Z1086" s="210"/>
      <c r="AA1086" s="210"/>
      <c r="AB1086" s="210"/>
      <c r="AC1086" s="210"/>
      <c r="AD1086" s="210"/>
      <c r="AE1086" s="210"/>
      <c r="AF1086" s="210"/>
      <c r="AG1086" s="210" t="s">
        <v>1077</v>
      </c>
      <c r="AH1086" s="210"/>
      <c r="AI1086" s="210"/>
      <c r="AJ1086" s="210"/>
      <c r="AK1086" s="210"/>
      <c r="AL1086" s="210"/>
      <c r="AM1086" s="210"/>
      <c r="AN1086" s="210"/>
      <c r="AO1086" s="210"/>
      <c r="AP1086" s="210"/>
      <c r="AQ1086" s="210"/>
      <c r="AR1086" s="210"/>
      <c r="AS1086" s="210"/>
      <c r="AT1086" s="210"/>
      <c r="AU1086" s="210"/>
      <c r="AV1086" s="210"/>
      <c r="AW1086" s="210"/>
      <c r="AX1086" s="210"/>
      <c r="AY1086" s="210"/>
      <c r="AZ1086" s="210"/>
      <c r="BA1086" s="210"/>
      <c r="BB1086" s="210"/>
      <c r="BC1086" s="210"/>
      <c r="BD1086" s="210"/>
      <c r="BE1086" s="210"/>
      <c r="BF1086" s="210"/>
      <c r="BG1086" s="210"/>
      <c r="BH1086" s="210"/>
    </row>
    <row r="1087" spans="1:60" ht="20.399999999999999" outlineLevel="1" x14ac:dyDescent="0.25">
      <c r="A1087" s="231">
        <v>165</v>
      </c>
      <c r="B1087" s="232" t="s">
        <v>1083</v>
      </c>
      <c r="C1087" s="241" t="s">
        <v>1084</v>
      </c>
      <c r="D1087" s="233" t="s">
        <v>560</v>
      </c>
      <c r="E1087" s="234">
        <v>35.360019999999999</v>
      </c>
      <c r="F1087" s="235"/>
      <c r="G1087" s="236">
        <f>ROUND(E1087*F1087,2)</f>
        <v>0</v>
      </c>
      <c r="H1087" s="235"/>
      <c r="I1087" s="236">
        <f>ROUND(E1087*H1087,2)</f>
        <v>0</v>
      </c>
      <c r="J1087" s="235"/>
      <c r="K1087" s="236">
        <f>ROUND(E1087*J1087,2)</f>
        <v>0</v>
      </c>
      <c r="L1087" s="236">
        <v>21</v>
      </c>
      <c r="M1087" s="236">
        <f>G1087*(1+L1087/100)</f>
        <v>0</v>
      </c>
      <c r="N1087" s="234">
        <v>0</v>
      </c>
      <c r="O1087" s="234">
        <f>ROUND(E1087*N1087,2)</f>
        <v>0</v>
      </c>
      <c r="P1087" s="234">
        <v>0</v>
      </c>
      <c r="Q1087" s="234">
        <f>ROUND(E1087*P1087,2)</f>
        <v>0</v>
      </c>
      <c r="R1087" s="236" t="s">
        <v>1085</v>
      </c>
      <c r="S1087" s="236" t="s">
        <v>173</v>
      </c>
      <c r="T1087" s="237" t="s">
        <v>173</v>
      </c>
      <c r="U1087" s="221">
        <v>0.83</v>
      </c>
      <c r="V1087" s="221">
        <f>ROUND(E1087*U1087,2)</f>
        <v>29.35</v>
      </c>
      <c r="W1087" s="221"/>
      <c r="X1087" s="221" t="s">
        <v>1076</v>
      </c>
      <c r="Y1087" s="221" t="s">
        <v>176</v>
      </c>
      <c r="Z1087" s="210"/>
      <c r="AA1087" s="210"/>
      <c r="AB1087" s="210"/>
      <c r="AC1087" s="210"/>
      <c r="AD1087" s="210"/>
      <c r="AE1087" s="210"/>
      <c r="AF1087" s="210"/>
      <c r="AG1087" s="210" t="s">
        <v>1077</v>
      </c>
      <c r="AH1087" s="210"/>
      <c r="AI1087" s="210"/>
      <c r="AJ1087" s="210"/>
      <c r="AK1087" s="210"/>
      <c r="AL1087" s="210"/>
      <c r="AM1087" s="210"/>
      <c r="AN1087" s="210"/>
      <c r="AO1087" s="210"/>
      <c r="AP1087" s="210"/>
      <c r="AQ1087" s="210"/>
      <c r="AR1087" s="210"/>
      <c r="AS1087" s="210"/>
      <c r="AT1087" s="210"/>
      <c r="AU1087" s="210"/>
      <c r="AV1087" s="210"/>
      <c r="AW1087" s="210"/>
      <c r="AX1087" s="210"/>
      <c r="AY1087" s="210"/>
      <c r="AZ1087" s="210"/>
      <c r="BA1087" s="210"/>
      <c r="BB1087" s="210"/>
      <c r="BC1087" s="210"/>
      <c r="BD1087" s="210"/>
      <c r="BE1087" s="210"/>
      <c r="BF1087" s="210"/>
      <c r="BG1087" s="210"/>
      <c r="BH1087" s="210"/>
    </row>
    <row r="1088" spans="1:60" outlineLevel="2" x14ac:dyDescent="0.25">
      <c r="A1088" s="217"/>
      <c r="B1088" s="218"/>
      <c r="C1088" s="261" t="s">
        <v>1086</v>
      </c>
      <c r="D1088" s="250"/>
      <c r="E1088" s="250"/>
      <c r="F1088" s="250"/>
      <c r="G1088" s="250"/>
      <c r="H1088" s="221"/>
      <c r="I1088" s="221"/>
      <c r="J1088" s="221"/>
      <c r="K1088" s="221"/>
      <c r="L1088" s="221"/>
      <c r="M1088" s="221"/>
      <c r="N1088" s="220"/>
      <c r="O1088" s="220"/>
      <c r="P1088" s="220"/>
      <c r="Q1088" s="220"/>
      <c r="R1088" s="221"/>
      <c r="S1088" s="221"/>
      <c r="T1088" s="221"/>
      <c r="U1088" s="221"/>
      <c r="V1088" s="221"/>
      <c r="W1088" s="221"/>
      <c r="X1088" s="221"/>
      <c r="Y1088" s="221"/>
      <c r="Z1088" s="210"/>
      <c r="AA1088" s="210"/>
      <c r="AB1088" s="210"/>
      <c r="AC1088" s="210"/>
      <c r="AD1088" s="210"/>
      <c r="AE1088" s="210"/>
      <c r="AF1088" s="210"/>
      <c r="AG1088" s="210" t="s">
        <v>218</v>
      </c>
      <c r="AH1088" s="210"/>
      <c r="AI1088" s="210"/>
      <c r="AJ1088" s="210"/>
      <c r="AK1088" s="210"/>
      <c r="AL1088" s="210"/>
      <c r="AM1088" s="210"/>
      <c r="AN1088" s="210"/>
      <c r="AO1088" s="210"/>
      <c r="AP1088" s="210"/>
      <c r="AQ1088" s="210"/>
      <c r="AR1088" s="210"/>
      <c r="AS1088" s="210"/>
      <c r="AT1088" s="210"/>
      <c r="AU1088" s="210"/>
      <c r="AV1088" s="210"/>
      <c r="AW1088" s="210"/>
      <c r="AX1088" s="210"/>
      <c r="AY1088" s="210"/>
      <c r="AZ1088" s="210"/>
      <c r="BA1088" s="238" t="str">
        <f>C1088</f>
        <v>nebo vybouraných hmot nošením nebo přehazováním k místu nakládky přístupnému normálním dopravním prostředkům do 10 m,</v>
      </c>
      <c r="BB1088" s="210"/>
      <c r="BC1088" s="210"/>
      <c r="BD1088" s="210"/>
      <c r="BE1088" s="210"/>
      <c r="BF1088" s="210"/>
      <c r="BG1088" s="210"/>
      <c r="BH1088" s="210"/>
    </row>
    <row r="1089" spans="1:60" outlineLevel="2" x14ac:dyDescent="0.25">
      <c r="A1089" s="217"/>
      <c r="B1089" s="218"/>
      <c r="C1089" s="264" t="s">
        <v>1087</v>
      </c>
      <c r="D1089" s="251"/>
      <c r="E1089" s="251"/>
      <c r="F1089" s="251"/>
      <c r="G1089" s="251"/>
      <c r="H1089" s="221"/>
      <c r="I1089" s="221"/>
      <c r="J1089" s="221"/>
      <c r="K1089" s="221"/>
      <c r="L1089" s="221"/>
      <c r="M1089" s="221"/>
      <c r="N1089" s="220"/>
      <c r="O1089" s="220"/>
      <c r="P1089" s="220"/>
      <c r="Q1089" s="220"/>
      <c r="R1089" s="221"/>
      <c r="S1089" s="221"/>
      <c r="T1089" s="221"/>
      <c r="U1089" s="221"/>
      <c r="V1089" s="221"/>
      <c r="W1089" s="221"/>
      <c r="X1089" s="221"/>
      <c r="Y1089" s="221"/>
      <c r="Z1089" s="210"/>
      <c r="AA1089" s="210"/>
      <c r="AB1089" s="210"/>
      <c r="AC1089" s="210"/>
      <c r="AD1089" s="210"/>
      <c r="AE1089" s="210"/>
      <c r="AF1089" s="210"/>
      <c r="AG1089" s="210" t="s">
        <v>179</v>
      </c>
      <c r="AH1089" s="210"/>
      <c r="AI1089" s="210"/>
      <c r="AJ1089" s="210"/>
      <c r="AK1089" s="210"/>
      <c r="AL1089" s="210"/>
      <c r="AM1089" s="210"/>
      <c r="AN1089" s="210"/>
      <c r="AO1089" s="210"/>
      <c r="AP1089" s="210"/>
      <c r="AQ1089" s="210"/>
      <c r="AR1089" s="210"/>
      <c r="AS1089" s="210"/>
      <c r="AT1089" s="210"/>
      <c r="AU1089" s="210"/>
      <c r="AV1089" s="210"/>
      <c r="AW1089" s="210"/>
      <c r="AX1089" s="210"/>
      <c r="AY1089" s="210"/>
      <c r="AZ1089" s="210"/>
      <c r="BA1089" s="238" t="str">
        <f>C1089</f>
        <v>S naložením suti nebo vybouraných hmot do dopravního prostředku a na jejich vyložením, popřípadě přeložením na normální dopravní prostředek.</v>
      </c>
      <c r="BB1089" s="210"/>
      <c r="BC1089" s="210"/>
      <c r="BD1089" s="210"/>
      <c r="BE1089" s="210"/>
      <c r="BF1089" s="210"/>
      <c r="BG1089" s="210"/>
      <c r="BH1089" s="210"/>
    </row>
    <row r="1090" spans="1:60" ht="20.399999999999999" outlineLevel="1" x14ac:dyDescent="0.25">
      <c r="A1090" s="231">
        <v>166</v>
      </c>
      <c r="B1090" s="232" t="s">
        <v>1088</v>
      </c>
      <c r="C1090" s="241" t="s">
        <v>1089</v>
      </c>
      <c r="D1090" s="233" t="s">
        <v>560</v>
      </c>
      <c r="E1090" s="234">
        <v>35.360019999999999</v>
      </c>
      <c r="F1090" s="235"/>
      <c r="G1090" s="236">
        <f>ROUND(E1090*F1090,2)</f>
        <v>0</v>
      </c>
      <c r="H1090" s="235"/>
      <c r="I1090" s="236">
        <f>ROUND(E1090*H1090,2)</f>
        <v>0</v>
      </c>
      <c r="J1090" s="235"/>
      <c r="K1090" s="236">
        <f>ROUND(E1090*J1090,2)</f>
        <v>0</v>
      </c>
      <c r="L1090" s="236">
        <v>21</v>
      </c>
      <c r="M1090" s="236">
        <f>G1090*(1+L1090/100)</f>
        <v>0</v>
      </c>
      <c r="N1090" s="234">
        <v>0</v>
      </c>
      <c r="O1090" s="234">
        <f>ROUND(E1090*N1090,2)</f>
        <v>0</v>
      </c>
      <c r="P1090" s="234">
        <v>0</v>
      </c>
      <c r="Q1090" s="234">
        <f>ROUND(E1090*P1090,2)</f>
        <v>0</v>
      </c>
      <c r="R1090" s="236" t="s">
        <v>1085</v>
      </c>
      <c r="S1090" s="236" t="s">
        <v>173</v>
      </c>
      <c r="T1090" s="237" t="s">
        <v>173</v>
      </c>
      <c r="U1090" s="221">
        <v>0.36</v>
      </c>
      <c r="V1090" s="221">
        <f>ROUND(E1090*U1090,2)</f>
        <v>12.73</v>
      </c>
      <c r="W1090" s="221"/>
      <c r="X1090" s="221" t="s">
        <v>1076</v>
      </c>
      <c r="Y1090" s="221" t="s">
        <v>176</v>
      </c>
      <c r="Z1090" s="210"/>
      <c r="AA1090" s="210"/>
      <c r="AB1090" s="210"/>
      <c r="AC1090" s="210"/>
      <c r="AD1090" s="210"/>
      <c r="AE1090" s="210"/>
      <c r="AF1090" s="210"/>
      <c r="AG1090" s="210" t="s">
        <v>1077</v>
      </c>
      <c r="AH1090" s="210"/>
      <c r="AI1090" s="210"/>
      <c r="AJ1090" s="210"/>
      <c r="AK1090" s="210"/>
      <c r="AL1090" s="210"/>
      <c r="AM1090" s="210"/>
      <c r="AN1090" s="210"/>
      <c r="AO1090" s="210"/>
      <c r="AP1090" s="210"/>
      <c r="AQ1090" s="210"/>
      <c r="AR1090" s="210"/>
      <c r="AS1090" s="210"/>
      <c r="AT1090" s="210"/>
      <c r="AU1090" s="210"/>
      <c r="AV1090" s="210"/>
      <c r="AW1090" s="210"/>
      <c r="AX1090" s="210"/>
      <c r="AY1090" s="210"/>
      <c r="AZ1090" s="210"/>
      <c r="BA1090" s="210"/>
      <c r="BB1090" s="210"/>
      <c r="BC1090" s="210"/>
      <c r="BD1090" s="210"/>
      <c r="BE1090" s="210"/>
      <c r="BF1090" s="210"/>
      <c r="BG1090" s="210"/>
      <c r="BH1090" s="210"/>
    </row>
    <row r="1091" spans="1:60" outlineLevel="2" x14ac:dyDescent="0.25">
      <c r="A1091" s="217"/>
      <c r="B1091" s="218"/>
      <c r="C1091" s="261" t="s">
        <v>1086</v>
      </c>
      <c r="D1091" s="250"/>
      <c r="E1091" s="250"/>
      <c r="F1091" s="250"/>
      <c r="G1091" s="250"/>
      <c r="H1091" s="221"/>
      <c r="I1091" s="221"/>
      <c r="J1091" s="221"/>
      <c r="K1091" s="221"/>
      <c r="L1091" s="221"/>
      <c r="M1091" s="221"/>
      <c r="N1091" s="220"/>
      <c r="O1091" s="220"/>
      <c r="P1091" s="220"/>
      <c r="Q1091" s="220"/>
      <c r="R1091" s="221"/>
      <c r="S1091" s="221"/>
      <c r="T1091" s="221"/>
      <c r="U1091" s="221"/>
      <c r="V1091" s="221"/>
      <c r="W1091" s="221"/>
      <c r="X1091" s="221"/>
      <c r="Y1091" s="221"/>
      <c r="Z1091" s="210"/>
      <c r="AA1091" s="210"/>
      <c r="AB1091" s="210"/>
      <c r="AC1091" s="210"/>
      <c r="AD1091" s="210"/>
      <c r="AE1091" s="210"/>
      <c r="AF1091" s="210"/>
      <c r="AG1091" s="210" t="s">
        <v>218</v>
      </c>
      <c r="AH1091" s="210"/>
      <c r="AI1091" s="210"/>
      <c r="AJ1091" s="210"/>
      <c r="AK1091" s="210"/>
      <c r="AL1091" s="210"/>
      <c r="AM1091" s="210"/>
      <c r="AN1091" s="210"/>
      <c r="AO1091" s="210"/>
      <c r="AP1091" s="210"/>
      <c r="AQ1091" s="210"/>
      <c r="AR1091" s="210"/>
      <c r="AS1091" s="210"/>
      <c r="AT1091" s="210"/>
      <c r="AU1091" s="210"/>
      <c r="AV1091" s="210"/>
      <c r="AW1091" s="210"/>
      <c r="AX1091" s="210"/>
      <c r="AY1091" s="210"/>
      <c r="AZ1091" s="210"/>
      <c r="BA1091" s="238" t="str">
        <f>C1091</f>
        <v>nebo vybouraných hmot nošením nebo přehazováním k místu nakládky přístupnému normálním dopravním prostředkům do 10 m,</v>
      </c>
      <c r="BB1091" s="210"/>
      <c r="BC1091" s="210"/>
      <c r="BD1091" s="210"/>
      <c r="BE1091" s="210"/>
      <c r="BF1091" s="210"/>
      <c r="BG1091" s="210"/>
      <c r="BH1091" s="210"/>
    </row>
    <row r="1092" spans="1:60" outlineLevel="1" x14ac:dyDescent="0.25">
      <c r="A1092" s="231">
        <v>167</v>
      </c>
      <c r="B1092" s="232" t="s">
        <v>1090</v>
      </c>
      <c r="C1092" s="241" t="s">
        <v>1091</v>
      </c>
      <c r="D1092" s="233" t="s">
        <v>560</v>
      </c>
      <c r="E1092" s="234">
        <v>35.360019999999999</v>
      </c>
      <c r="F1092" s="235"/>
      <c r="G1092" s="236">
        <f>ROUND(E1092*F1092,2)</f>
        <v>0</v>
      </c>
      <c r="H1092" s="235"/>
      <c r="I1092" s="236">
        <f>ROUND(E1092*H1092,2)</f>
        <v>0</v>
      </c>
      <c r="J1092" s="235"/>
      <c r="K1092" s="236">
        <f>ROUND(E1092*J1092,2)</f>
        <v>0</v>
      </c>
      <c r="L1092" s="236">
        <v>21</v>
      </c>
      <c r="M1092" s="236">
        <f>G1092*(1+L1092/100)</f>
        <v>0</v>
      </c>
      <c r="N1092" s="234">
        <v>0</v>
      </c>
      <c r="O1092" s="234">
        <f>ROUND(E1092*N1092,2)</f>
        <v>0</v>
      </c>
      <c r="P1092" s="234">
        <v>0</v>
      </c>
      <c r="Q1092" s="234">
        <f>ROUND(E1092*P1092,2)</f>
        <v>0</v>
      </c>
      <c r="R1092" s="236"/>
      <c r="S1092" s="236" t="s">
        <v>173</v>
      </c>
      <c r="T1092" s="237" t="s">
        <v>174</v>
      </c>
      <c r="U1092" s="221">
        <v>0</v>
      </c>
      <c r="V1092" s="221">
        <f>ROUND(E1092*U1092,2)</f>
        <v>0</v>
      </c>
      <c r="W1092" s="221"/>
      <c r="X1092" s="221" t="s">
        <v>1076</v>
      </c>
      <c r="Y1092" s="221" t="s">
        <v>176</v>
      </c>
      <c r="Z1092" s="210"/>
      <c r="AA1092" s="210"/>
      <c r="AB1092" s="210"/>
      <c r="AC1092" s="210"/>
      <c r="AD1092" s="210"/>
      <c r="AE1092" s="210"/>
      <c r="AF1092" s="210"/>
      <c r="AG1092" s="210" t="s">
        <v>1077</v>
      </c>
      <c r="AH1092" s="210"/>
      <c r="AI1092" s="210"/>
      <c r="AJ1092" s="210"/>
      <c r="AK1092" s="210"/>
      <c r="AL1092" s="210"/>
      <c r="AM1092" s="210"/>
      <c r="AN1092" s="210"/>
      <c r="AO1092" s="210"/>
      <c r="AP1092" s="210"/>
      <c r="AQ1092" s="210"/>
      <c r="AR1092" s="210"/>
      <c r="AS1092" s="210"/>
      <c r="AT1092" s="210"/>
      <c r="AU1092" s="210"/>
      <c r="AV1092" s="210"/>
      <c r="AW1092" s="210"/>
      <c r="AX1092" s="210"/>
      <c r="AY1092" s="210"/>
      <c r="AZ1092" s="210"/>
      <c r="BA1092" s="210"/>
      <c r="BB1092" s="210"/>
      <c r="BC1092" s="210"/>
      <c r="BD1092" s="210"/>
      <c r="BE1092" s="210"/>
      <c r="BF1092" s="210"/>
      <c r="BG1092" s="210"/>
      <c r="BH1092" s="210"/>
    </row>
    <row r="1093" spans="1:60" x14ac:dyDescent="0.25">
      <c r="A1093" s="3"/>
      <c r="B1093" s="4"/>
      <c r="C1093" s="243"/>
      <c r="D1093" s="6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AE1093">
        <v>12</v>
      </c>
      <c r="AF1093">
        <v>21</v>
      </c>
      <c r="AG1093" t="s">
        <v>154</v>
      </c>
    </row>
    <row r="1094" spans="1:60" x14ac:dyDescent="0.25">
      <c r="A1094" s="213"/>
      <c r="B1094" s="214" t="s">
        <v>29</v>
      </c>
      <c r="C1094" s="244"/>
      <c r="D1094" s="215"/>
      <c r="E1094" s="216"/>
      <c r="F1094" s="216"/>
      <c r="G1094" s="230">
        <f>G8+G52+G106+G186+G404+G414+G487+G511+G514+G517+G625+G628+G725+G743+G756+G767+G803+G810+G813+G835+G840+G851+G858+G931+G938+G967+G983+G1046+G1053+G1082</f>
        <v>0</v>
      </c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AE1094">
        <f>SUMIF(L7:L1092,AE1093,G7:G1092)</f>
        <v>0</v>
      </c>
      <c r="AF1094">
        <f>SUMIF(L7:L1092,AF1093,G7:G1092)</f>
        <v>0</v>
      </c>
      <c r="AG1094" t="s">
        <v>208</v>
      </c>
    </row>
    <row r="1095" spans="1:60" x14ac:dyDescent="0.25">
      <c r="C1095" s="245"/>
      <c r="D1095" s="10"/>
      <c r="AG1095" t="s">
        <v>209</v>
      </c>
    </row>
    <row r="1096" spans="1:60" x14ac:dyDescent="0.25">
      <c r="D1096" s="10"/>
    </row>
    <row r="1097" spans="1:60" x14ac:dyDescent="0.25">
      <c r="D1097" s="10"/>
    </row>
    <row r="1098" spans="1:60" x14ac:dyDescent="0.25">
      <c r="D1098" s="10"/>
    </row>
    <row r="1099" spans="1:60" x14ac:dyDescent="0.25">
      <c r="D1099" s="10"/>
    </row>
    <row r="1100" spans="1:60" x14ac:dyDescent="0.25">
      <c r="D1100" s="10"/>
    </row>
    <row r="1101" spans="1:60" x14ac:dyDescent="0.25">
      <c r="D1101" s="10"/>
    </row>
    <row r="1102" spans="1:60" x14ac:dyDescent="0.25">
      <c r="D1102" s="10"/>
    </row>
    <row r="1103" spans="1:60" x14ac:dyDescent="0.25">
      <c r="D1103" s="10"/>
    </row>
    <row r="1104" spans="1:60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vW6oFJpTo4TXkXWcC961HCJNV7B+ClwzsW+TxQd5iY8kuZy+b4tN5chPcOf0pP1N+9qaYZ3wdqvuLJEty82x9A==" saltValue="XR7Euc1bvEXpd3RiC6FIFw==" spinCount="100000" sheet="1" formatRows="0"/>
  <mergeCells count="121">
    <mergeCell ref="C1091:G1091"/>
    <mergeCell ref="C1079:G1079"/>
    <mergeCell ref="C1080:G1080"/>
    <mergeCell ref="C1081:G1081"/>
    <mergeCell ref="C1085:G1085"/>
    <mergeCell ref="C1088:G1088"/>
    <mergeCell ref="C1089:G1089"/>
    <mergeCell ref="C1073:G1073"/>
    <mergeCell ref="C1074:G1074"/>
    <mergeCell ref="C1075:G1075"/>
    <mergeCell ref="C1076:G1076"/>
    <mergeCell ref="C1077:G1077"/>
    <mergeCell ref="C1078:G1078"/>
    <mergeCell ref="C1067:G1067"/>
    <mergeCell ref="C1068:G1068"/>
    <mergeCell ref="C1069:G1069"/>
    <mergeCell ref="C1070:G1070"/>
    <mergeCell ref="C1071:G1071"/>
    <mergeCell ref="C1072:G1072"/>
    <mergeCell ref="C1061:G1061"/>
    <mergeCell ref="C1062:G1062"/>
    <mergeCell ref="C1063:G1063"/>
    <mergeCell ref="C1064:G1064"/>
    <mergeCell ref="C1065:G1065"/>
    <mergeCell ref="C1066:G1066"/>
    <mergeCell ref="C1055:G1055"/>
    <mergeCell ref="C1056:G1056"/>
    <mergeCell ref="C1057:G1057"/>
    <mergeCell ref="C1058:G1058"/>
    <mergeCell ref="C1059:G1059"/>
    <mergeCell ref="C1060:G1060"/>
    <mergeCell ref="C831:G831"/>
    <mergeCell ref="C839:G839"/>
    <mergeCell ref="C903:G903"/>
    <mergeCell ref="C930:G930"/>
    <mergeCell ref="C940:G940"/>
    <mergeCell ref="C981:G981"/>
    <mergeCell ref="C775:G775"/>
    <mergeCell ref="C779:G779"/>
    <mergeCell ref="C802:G802"/>
    <mergeCell ref="C805:G805"/>
    <mergeCell ref="C806:G806"/>
    <mergeCell ref="C809:G809"/>
    <mergeCell ref="C761:G761"/>
    <mergeCell ref="C762:G762"/>
    <mergeCell ref="C763:G763"/>
    <mergeCell ref="C764:G764"/>
    <mergeCell ref="C765:G765"/>
    <mergeCell ref="C766:G766"/>
    <mergeCell ref="C753:G753"/>
    <mergeCell ref="C754:G754"/>
    <mergeCell ref="C755:G755"/>
    <mergeCell ref="C758:G758"/>
    <mergeCell ref="C759:G759"/>
    <mergeCell ref="C760:G760"/>
    <mergeCell ref="C747:G747"/>
    <mergeCell ref="C748:G748"/>
    <mergeCell ref="C749:G749"/>
    <mergeCell ref="C750:G750"/>
    <mergeCell ref="C751:G751"/>
    <mergeCell ref="C752:G752"/>
    <mergeCell ref="C637:G637"/>
    <mergeCell ref="C689:G689"/>
    <mergeCell ref="C724:G724"/>
    <mergeCell ref="C742:G742"/>
    <mergeCell ref="C745:G745"/>
    <mergeCell ref="C746:G746"/>
    <mergeCell ref="C534:G534"/>
    <mergeCell ref="C542:G542"/>
    <mergeCell ref="C559:G559"/>
    <mergeCell ref="C560:G560"/>
    <mergeCell ref="C627:G627"/>
    <mergeCell ref="C633:G633"/>
    <mergeCell ref="C496:G496"/>
    <mergeCell ref="C499:G499"/>
    <mergeCell ref="C503:G503"/>
    <mergeCell ref="C507:G507"/>
    <mergeCell ref="C522:G522"/>
    <mergeCell ref="C528:G528"/>
    <mergeCell ref="C425:G425"/>
    <mergeCell ref="C432:G432"/>
    <mergeCell ref="C436:G436"/>
    <mergeCell ref="C484:G484"/>
    <mergeCell ref="C489:G489"/>
    <mergeCell ref="C492:G492"/>
    <mergeCell ref="C367:G367"/>
    <mergeCell ref="C370:G370"/>
    <mergeCell ref="C383:G383"/>
    <mergeCell ref="C409:G409"/>
    <mergeCell ref="C416:G416"/>
    <mergeCell ref="C420:G420"/>
    <mergeCell ref="C241:G241"/>
    <mergeCell ref="C248:G248"/>
    <mergeCell ref="C269:G269"/>
    <mergeCell ref="C302:G302"/>
    <mergeCell ref="C306:G306"/>
    <mergeCell ref="C338:G338"/>
    <mergeCell ref="C90:G90"/>
    <mergeCell ref="C110:G110"/>
    <mergeCell ref="C117:G117"/>
    <mergeCell ref="C182:G182"/>
    <mergeCell ref="C188:G188"/>
    <mergeCell ref="C217:G217"/>
    <mergeCell ref="C55:G55"/>
    <mergeCell ref="C65:G65"/>
    <mergeCell ref="C70:G70"/>
    <mergeCell ref="C75:G75"/>
    <mergeCell ref="C80:G80"/>
    <mergeCell ref="C85:G85"/>
    <mergeCell ref="C20:G20"/>
    <mergeCell ref="C28:G28"/>
    <mergeCell ref="C39:G39"/>
    <mergeCell ref="C40:G40"/>
    <mergeCell ref="C45:G45"/>
    <mergeCell ref="C54:G54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36A91-553B-4F9E-BE03-2945A7A573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210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52</v>
      </c>
      <c r="C3" s="199" t="s">
        <v>53</v>
      </c>
      <c r="D3" s="197"/>
      <c r="E3" s="197"/>
      <c r="F3" s="197"/>
      <c r="G3" s="198"/>
      <c r="AC3" s="174" t="s">
        <v>141</v>
      </c>
      <c r="AG3" t="s">
        <v>144</v>
      </c>
    </row>
    <row r="4" spans="1:60" ht="25.05" customHeight="1" x14ac:dyDescent="0.25">
      <c r="A4" s="200" t="s">
        <v>9</v>
      </c>
      <c r="B4" s="201" t="s">
        <v>47</v>
      </c>
      <c r="C4" s="202" t="s">
        <v>51</v>
      </c>
      <c r="D4" s="203"/>
      <c r="E4" s="203"/>
      <c r="F4" s="203"/>
      <c r="G4" s="204"/>
      <c r="AG4" t="s">
        <v>145</v>
      </c>
    </row>
    <row r="5" spans="1:60" x14ac:dyDescent="0.25">
      <c r="D5" s="10"/>
    </row>
    <row r="6" spans="1:60" ht="39.6" x14ac:dyDescent="0.25">
      <c r="A6" s="206" t="s">
        <v>146</v>
      </c>
      <c r="B6" s="208" t="s">
        <v>147</v>
      </c>
      <c r="C6" s="208" t="s">
        <v>148</v>
      </c>
      <c r="D6" s="207" t="s">
        <v>149</v>
      </c>
      <c r="E6" s="206" t="s">
        <v>150</v>
      </c>
      <c r="F6" s="205" t="s">
        <v>151</v>
      </c>
      <c r="G6" s="206" t="s">
        <v>29</v>
      </c>
      <c r="H6" s="209" t="s">
        <v>30</v>
      </c>
      <c r="I6" s="209" t="s">
        <v>152</v>
      </c>
      <c r="J6" s="209" t="s">
        <v>31</v>
      </c>
      <c r="K6" s="209" t="s">
        <v>153</v>
      </c>
      <c r="L6" s="209" t="s">
        <v>154</v>
      </c>
      <c r="M6" s="209" t="s">
        <v>155</v>
      </c>
      <c r="N6" s="209" t="s">
        <v>156</v>
      </c>
      <c r="O6" s="209" t="s">
        <v>157</v>
      </c>
      <c r="P6" s="209" t="s">
        <v>158</v>
      </c>
      <c r="Q6" s="209" t="s">
        <v>159</v>
      </c>
      <c r="R6" s="209" t="s">
        <v>160</v>
      </c>
      <c r="S6" s="209" t="s">
        <v>161</v>
      </c>
      <c r="T6" s="209" t="s">
        <v>162</v>
      </c>
      <c r="U6" s="209" t="s">
        <v>163</v>
      </c>
      <c r="V6" s="209" t="s">
        <v>164</v>
      </c>
      <c r="W6" s="209" t="s">
        <v>165</v>
      </c>
      <c r="X6" s="209" t="s">
        <v>166</v>
      </c>
      <c r="Y6" s="209" t="s">
        <v>167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4" t="s">
        <v>168</v>
      </c>
      <c r="B8" s="225" t="s">
        <v>70</v>
      </c>
      <c r="C8" s="240" t="s">
        <v>71</v>
      </c>
      <c r="D8" s="226"/>
      <c r="E8" s="227"/>
      <c r="F8" s="228"/>
      <c r="G8" s="228">
        <f>SUMIF(AG9:AG91,"&lt;&gt;NOR",G9:G91)</f>
        <v>0</v>
      </c>
      <c r="H8" s="228"/>
      <c r="I8" s="228">
        <f>SUM(I9:I91)</f>
        <v>0</v>
      </c>
      <c r="J8" s="228"/>
      <c r="K8" s="228">
        <f>SUM(K9:K91)</f>
        <v>0</v>
      </c>
      <c r="L8" s="228"/>
      <c r="M8" s="228">
        <f>SUM(M9:M91)</f>
        <v>0</v>
      </c>
      <c r="N8" s="227"/>
      <c r="O8" s="227">
        <f>SUM(O9:O91)</f>
        <v>10.85</v>
      </c>
      <c r="P8" s="227"/>
      <c r="Q8" s="227">
        <f>SUM(Q9:Q91)</f>
        <v>75.69</v>
      </c>
      <c r="R8" s="228"/>
      <c r="S8" s="228"/>
      <c r="T8" s="229"/>
      <c r="U8" s="223"/>
      <c r="V8" s="223">
        <f>SUM(V9:V91)</f>
        <v>68.17</v>
      </c>
      <c r="W8" s="223"/>
      <c r="X8" s="223"/>
      <c r="Y8" s="223"/>
      <c r="AG8" t="s">
        <v>169</v>
      </c>
    </row>
    <row r="9" spans="1:60" ht="20.399999999999999" outlineLevel="1" x14ac:dyDescent="0.25">
      <c r="A9" s="231">
        <v>1</v>
      </c>
      <c r="B9" s="232" t="s">
        <v>1092</v>
      </c>
      <c r="C9" s="241" t="s">
        <v>1093</v>
      </c>
      <c r="D9" s="233" t="s">
        <v>252</v>
      </c>
      <c r="E9" s="234">
        <v>55.7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0.13800000000000001</v>
      </c>
      <c r="Q9" s="234">
        <f>ROUND(E9*P9,2)</f>
        <v>7.69</v>
      </c>
      <c r="R9" s="236" t="s">
        <v>1094</v>
      </c>
      <c r="S9" s="236" t="s">
        <v>173</v>
      </c>
      <c r="T9" s="237" t="s">
        <v>173</v>
      </c>
      <c r="U9" s="221">
        <v>0.16</v>
      </c>
      <c r="V9" s="221">
        <f>ROUND(E9*U9,2)</f>
        <v>8.91</v>
      </c>
      <c r="W9" s="221"/>
      <c r="X9" s="221" t="s">
        <v>215</v>
      </c>
      <c r="Y9" s="221" t="s">
        <v>176</v>
      </c>
      <c r="Z9" s="210"/>
      <c r="AA9" s="210"/>
      <c r="AB9" s="210"/>
      <c r="AC9" s="210"/>
      <c r="AD9" s="210"/>
      <c r="AE9" s="210"/>
      <c r="AF9" s="210"/>
      <c r="AG9" s="210" t="s">
        <v>216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61" t="s">
        <v>1095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2" t="s">
        <v>1096</v>
      </c>
      <c r="D11" s="246"/>
      <c r="E11" s="247">
        <v>55.7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0.399999999999999" outlineLevel="1" x14ac:dyDescent="0.25">
      <c r="A12" s="231">
        <v>2</v>
      </c>
      <c r="B12" s="232" t="s">
        <v>1097</v>
      </c>
      <c r="C12" s="241" t="s">
        <v>1098</v>
      </c>
      <c r="D12" s="233" t="s">
        <v>252</v>
      </c>
      <c r="E12" s="234">
        <v>145.9</v>
      </c>
      <c r="F12" s="235"/>
      <c r="G12" s="236">
        <f>ROUND(E12*F12,2)</f>
        <v>0</v>
      </c>
      <c r="H12" s="235"/>
      <c r="I12" s="236">
        <f>ROUND(E12*H12,2)</f>
        <v>0</v>
      </c>
      <c r="J12" s="235"/>
      <c r="K12" s="236">
        <f>ROUND(E12*J12,2)</f>
        <v>0</v>
      </c>
      <c r="L12" s="236">
        <v>21</v>
      </c>
      <c r="M12" s="236">
        <f>G12*(1+L12/100)</f>
        <v>0</v>
      </c>
      <c r="N12" s="234">
        <v>0</v>
      </c>
      <c r="O12" s="234">
        <f>ROUND(E12*N12,2)</f>
        <v>0</v>
      </c>
      <c r="P12" s="234">
        <v>0.24</v>
      </c>
      <c r="Q12" s="234">
        <f>ROUND(E12*P12,2)</f>
        <v>35.020000000000003</v>
      </c>
      <c r="R12" s="236" t="s">
        <v>1094</v>
      </c>
      <c r="S12" s="236" t="s">
        <v>173</v>
      </c>
      <c r="T12" s="237" t="s">
        <v>173</v>
      </c>
      <c r="U12" s="221">
        <v>0.03</v>
      </c>
      <c r="V12" s="221">
        <f>ROUND(E12*U12,2)</f>
        <v>4.38</v>
      </c>
      <c r="W12" s="221"/>
      <c r="X12" s="221" t="s">
        <v>215</v>
      </c>
      <c r="Y12" s="221" t="s">
        <v>176</v>
      </c>
      <c r="Z12" s="210"/>
      <c r="AA12" s="210"/>
      <c r="AB12" s="210"/>
      <c r="AC12" s="210"/>
      <c r="AD12" s="210"/>
      <c r="AE12" s="210"/>
      <c r="AF12" s="210"/>
      <c r="AG12" s="210" t="s">
        <v>216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17"/>
      <c r="B13" s="218"/>
      <c r="C13" s="262" t="s">
        <v>1099</v>
      </c>
      <c r="D13" s="246"/>
      <c r="E13" s="247">
        <v>145.9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220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31">
        <v>3</v>
      </c>
      <c r="B14" s="232" t="s">
        <v>1100</v>
      </c>
      <c r="C14" s="241" t="s">
        <v>1101</v>
      </c>
      <c r="D14" s="233" t="s">
        <v>213</v>
      </c>
      <c r="E14" s="234">
        <v>20.16</v>
      </c>
      <c r="F14" s="235"/>
      <c r="G14" s="236">
        <f>ROUND(E14*F14,2)</f>
        <v>0</v>
      </c>
      <c r="H14" s="235"/>
      <c r="I14" s="236">
        <f>ROUND(E14*H14,2)</f>
        <v>0</v>
      </c>
      <c r="J14" s="235"/>
      <c r="K14" s="236">
        <f>ROUND(E14*J14,2)</f>
        <v>0</v>
      </c>
      <c r="L14" s="236">
        <v>21</v>
      </c>
      <c r="M14" s="236">
        <f>G14*(1+L14/100)</f>
        <v>0</v>
      </c>
      <c r="N14" s="234">
        <v>0</v>
      </c>
      <c r="O14" s="234">
        <f>ROUND(E14*N14,2)</f>
        <v>0</v>
      </c>
      <c r="P14" s="234">
        <v>1.6</v>
      </c>
      <c r="Q14" s="234">
        <f>ROUND(E14*P14,2)</f>
        <v>32.26</v>
      </c>
      <c r="R14" s="236" t="s">
        <v>1085</v>
      </c>
      <c r="S14" s="236" t="s">
        <v>173</v>
      </c>
      <c r="T14" s="237" t="s">
        <v>173</v>
      </c>
      <c r="U14" s="221">
        <v>0.38</v>
      </c>
      <c r="V14" s="221">
        <f>ROUND(E14*U14,2)</f>
        <v>7.66</v>
      </c>
      <c r="W14" s="221"/>
      <c r="X14" s="221" t="s">
        <v>215</v>
      </c>
      <c r="Y14" s="221" t="s">
        <v>176</v>
      </c>
      <c r="Z14" s="210"/>
      <c r="AA14" s="210"/>
      <c r="AB14" s="210"/>
      <c r="AC14" s="210"/>
      <c r="AD14" s="210"/>
      <c r="AE14" s="210"/>
      <c r="AF14" s="210"/>
      <c r="AG14" s="210" t="s">
        <v>216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61" t="s">
        <v>1102</v>
      </c>
      <c r="D15" s="250"/>
      <c r="E15" s="250"/>
      <c r="F15" s="250"/>
      <c r="G15" s="250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218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62" t="s">
        <v>1103</v>
      </c>
      <c r="D16" s="246"/>
      <c r="E16" s="247">
        <v>5.57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220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17"/>
      <c r="B17" s="218"/>
      <c r="C17" s="262" t="s">
        <v>1104</v>
      </c>
      <c r="D17" s="246"/>
      <c r="E17" s="247">
        <v>14.59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31">
        <v>4</v>
      </c>
      <c r="B18" s="232" t="s">
        <v>1105</v>
      </c>
      <c r="C18" s="241" t="s">
        <v>1106</v>
      </c>
      <c r="D18" s="233" t="s">
        <v>266</v>
      </c>
      <c r="E18" s="234">
        <v>5.78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0.125</v>
      </c>
      <c r="Q18" s="234">
        <f>ROUND(E18*P18,2)</f>
        <v>0.72</v>
      </c>
      <c r="R18" s="236" t="s">
        <v>1094</v>
      </c>
      <c r="S18" s="236" t="s">
        <v>173</v>
      </c>
      <c r="T18" s="237" t="s">
        <v>173</v>
      </c>
      <c r="U18" s="221">
        <v>0.08</v>
      </c>
      <c r="V18" s="221">
        <f>ROUND(E18*U18,2)</f>
        <v>0.46</v>
      </c>
      <c r="W18" s="221"/>
      <c r="X18" s="221" t="s">
        <v>215</v>
      </c>
      <c r="Y18" s="221" t="s">
        <v>176</v>
      </c>
      <c r="Z18" s="210"/>
      <c r="AA18" s="210"/>
      <c r="AB18" s="210"/>
      <c r="AC18" s="210"/>
      <c r="AD18" s="210"/>
      <c r="AE18" s="210"/>
      <c r="AF18" s="210"/>
      <c r="AG18" s="210" t="s">
        <v>216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61" t="s">
        <v>1107</v>
      </c>
      <c r="D19" s="250"/>
      <c r="E19" s="250"/>
      <c r="F19" s="250"/>
      <c r="G19" s="250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218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38" t="str">
        <f>C19</f>
        <v>s vybouráním lože, s přemístěním hmot na skládku na vzdálenost do 3 m nebo naložením na dopravní prostředek</v>
      </c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2" t="s">
        <v>1108</v>
      </c>
      <c r="D20" s="246"/>
      <c r="E20" s="247">
        <v>5.78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220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1">
        <v>5</v>
      </c>
      <c r="B21" s="232" t="s">
        <v>1109</v>
      </c>
      <c r="C21" s="241" t="s">
        <v>1110</v>
      </c>
      <c r="D21" s="233" t="s">
        <v>213</v>
      </c>
      <c r="E21" s="234">
        <v>7.9640000000000004</v>
      </c>
      <c r="F21" s="235"/>
      <c r="G21" s="236">
        <f>ROUND(E21*F21,2)</f>
        <v>0</v>
      </c>
      <c r="H21" s="235"/>
      <c r="I21" s="236">
        <f>ROUND(E21*H21,2)</f>
        <v>0</v>
      </c>
      <c r="J21" s="235"/>
      <c r="K21" s="236">
        <f>ROUND(E21*J21,2)</f>
        <v>0</v>
      </c>
      <c r="L21" s="236">
        <v>21</v>
      </c>
      <c r="M21" s="236">
        <f>G21*(1+L21/100)</f>
        <v>0</v>
      </c>
      <c r="N21" s="234">
        <v>0</v>
      </c>
      <c r="O21" s="234">
        <f>ROUND(E21*N21,2)</f>
        <v>0</v>
      </c>
      <c r="P21" s="234">
        <v>0</v>
      </c>
      <c r="Q21" s="234">
        <f>ROUND(E21*P21,2)</f>
        <v>0</v>
      </c>
      <c r="R21" s="236" t="s">
        <v>214</v>
      </c>
      <c r="S21" s="236" t="s">
        <v>173</v>
      </c>
      <c r="T21" s="237" t="s">
        <v>173</v>
      </c>
      <c r="U21" s="221">
        <v>0.1</v>
      </c>
      <c r="V21" s="221">
        <f>ROUND(E21*U21,2)</f>
        <v>0.8</v>
      </c>
      <c r="W21" s="221"/>
      <c r="X21" s="221" t="s">
        <v>215</v>
      </c>
      <c r="Y21" s="221" t="s">
        <v>176</v>
      </c>
      <c r="Z21" s="210"/>
      <c r="AA21" s="210"/>
      <c r="AB21" s="210"/>
      <c r="AC21" s="210"/>
      <c r="AD21" s="210"/>
      <c r="AE21" s="210"/>
      <c r="AF21" s="210"/>
      <c r="AG21" s="210" t="s">
        <v>216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1" outlineLevel="2" x14ac:dyDescent="0.25">
      <c r="A22" s="217"/>
      <c r="B22" s="218"/>
      <c r="C22" s="261" t="s">
        <v>1111</v>
      </c>
      <c r="D22" s="250"/>
      <c r="E22" s="250"/>
      <c r="F22" s="250"/>
      <c r="G22" s="250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38" t="str">
        <f>C22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62" t="s">
        <v>1112</v>
      </c>
      <c r="D23" s="246"/>
      <c r="E23" s="247"/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220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17"/>
      <c r="B24" s="218"/>
      <c r="C24" s="262" t="s">
        <v>1113</v>
      </c>
      <c r="D24" s="246"/>
      <c r="E24" s="247">
        <v>7.9640000000000004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220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1">
        <v>6</v>
      </c>
      <c r="B25" s="232" t="s">
        <v>1114</v>
      </c>
      <c r="C25" s="241" t="s">
        <v>1115</v>
      </c>
      <c r="D25" s="233" t="s">
        <v>213</v>
      </c>
      <c r="E25" s="234">
        <v>39.82</v>
      </c>
      <c r="F25" s="235"/>
      <c r="G25" s="236">
        <f>ROUND(E25*F25,2)</f>
        <v>0</v>
      </c>
      <c r="H25" s="235"/>
      <c r="I25" s="236">
        <f>ROUND(E25*H25,2)</f>
        <v>0</v>
      </c>
      <c r="J25" s="235"/>
      <c r="K25" s="236">
        <f>ROUND(E25*J25,2)</f>
        <v>0</v>
      </c>
      <c r="L25" s="236">
        <v>21</v>
      </c>
      <c r="M25" s="236">
        <f>G25*(1+L25/100)</f>
        <v>0</v>
      </c>
      <c r="N25" s="234">
        <v>0</v>
      </c>
      <c r="O25" s="234">
        <f>ROUND(E25*N25,2)</f>
        <v>0</v>
      </c>
      <c r="P25" s="234">
        <v>0</v>
      </c>
      <c r="Q25" s="234">
        <f>ROUND(E25*P25,2)</f>
        <v>0</v>
      </c>
      <c r="R25" s="236" t="s">
        <v>214</v>
      </c>
      <c r="S25" s="236" t="s">
        <v>173</v>
      </c>
      <c r="T25" s="237" t="s">
        <v>173</v>
      </c>
      <c r="U25" s="221">
        <v>0.31</v>
      </c>
      <c r="V25" s="221">
        <f>ROUND(E25*U25,2)</f>
        <v>12.34</v>
      </c>
      <c r="W25" s="221"/>
      <c r="X25" s="221" t="s">
        <v>215</v>
      </c>
      <c r="Y25" s="221" t="s">
        <v>176</v>
      </c>
      <c r="Z25" s="210"/>
      <c r="AA25" s="210"/>
      <c r="AB25" s="210"/>
      <c r="AC25" s="210"/>
      <c r="AD25" s="210"/>
      <c r="AE25" s="210"/>
      <c r="AF25" s="210"/>
      <c r="AG25" s="210" t="s">
        <v>216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1" outlineLevel="2" x14ac:dyDescent="0.25">
      <c r="A26" s="217"/>
      <c r="B26" s="218"/>
      <c r="C26" s="261" t="s">
        <v>1111</v>
      </c>
      <c r="D26" s="250"/>
      <c r="E26" s="250"/>
      <c r="F26" s="250"/>
      <c r="G26" s="250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38" t="str">
        <f>C26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62" t="s">
        <v>1116</v>
      </c>
      <c r="D27" s="246"/>
      <c r="E27" s="247"/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5">
      <c r="A28" s="217"/>
      <c r="B28" s="218"/>
      <c r="C28" s="262" t="s">
        <v>1117</v>
      </c>
      <c r="D28" s="246"/>
      <c r="E28" s="247">
        <v>31.192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220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17"/>
      <c r="B29" s="218"/>
      <c r="C29" s="262" t="s">
        <v>1118</v>
      </c>
      <c r="D29" s="246"/>
      <c r="E29" s="247">
        <v>8.6280000000000001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31">
        <v>7</v>
      </c>
      <c r="B30" s="232" t="s">
        <v>211</v>
      </c>
      <c r="C30" s="241" t="s">
        <v>212</v>
      </c>
      <c r="D30" s="233" t="s">
        <v>213</v>
      </c>
      <c r="E30" s="234">
        <v>12.768000000000001</v>
      </c>
      <c r="F30" s="235"/>
      <c r="G30" s="236">
        <f>ROUND(E30*F30,2)</f>
        <v>0</v>
      </c>
      <c r="H30" s="235"/>
      <c r="I30" s="236">
        <f>ROUND(E30*H30,2)</f>
        <v>0</v>
      </c>
      <c r="J30" s="235"/>
      <c r="K30" s="236">
        <f>ROUND(E30*J30,2)</f>
        <v>0</v>
      </c>
      <c r="L30" s="236">
        <v>21</v>
      </c>
      <c r="M30" s="236">
        <f>G30*(1+L30/100)</f>
        <v>0</v>
      </c>
      <c r="N30" s="234">
        <v>0</v>
      </c>
      <c r="O30" s="234">
        <f>ROUND(E30*N30,2)</f>
        <v>0</v>
      </c>
      <c r="P30" s="234">
        <v>0</v>
      </c>
      <c r="Q30" s="234">
        <f>ROUND(E30*P30,2)</f>
        <v>0</v>
      </c>
      <c r="R30" s="236" t="s">
        <v>214</v>
      </c>
      <c r="S30" s="236" t="s">
        <v>173</v>
      </c>
      <c r="T30" s="237" t="s">
        <v>173</v>
      </c>
      <c r="U30" s="221">
        <v>0.5</v>
      </c>
      <c r="V30" s="221">
        <f>ROUND(E30*U30,2)</f>
        <v>6.38</v>
      </c>
      <c r="W30" s="221"/>
      <c r="X30" s="221" t="s">
        <v>215</v>
      </c>
      <c r="Y30" s="221" t="s">
        <v>176</v>
      </c>
      <c r="Z30" s="210"/>
      <c r="AA30" s="210"/>
      <c r="AB30" s="210"/>
      <c r="AC30" s="210"/>
      <c r="AD30" s="210"/>
      <c r="AE30" s="210"/>
      <c r="AF30" s="210"/>
      <c r="AG30" s="210" t="s">
        <v>216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1" outlineLevel="2" x14ac:dyDescent="0.25">
      <c r="A31" s="217"/>
      <c r="B31" s="218"/>
      <c r="C31" s="261" t="s">
        <v>217</v>
      </c>
      <c r="D31" s="250"/>
      <c r="E31" s="250"/>
      <c r="F31" s="250"/>
      <c r="G31" s="250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38" t="str">
        <f>C31</f>
        <v>zapažených i nezapažených s urovnáním dna do předepsaného profilu a spádu, s přehozením výkopku na přilehlém terénu na vzdálenost do 3 m od podélné osy rýhy nebo s naložením výkopku na dopravní prostředek.</v>
      </c>
      <c r="BB31" s="210"/>
      <c r="BC31" s="210"/>
      <c r="BD31" s="210"/>
      <c r="BE31" s="210"/>
      <c r="BF31" s="210"/>
      <c r="BG31" s="210"/>
      <c r="BH31" s="210"/>
    </row>
    <row r="32" spans="1:60" ht="20.399999999999999" outlineLevel="2" x14ac:dyDescent="0.25">
      <c r="A32" s="217"/>
      <c r="B32" s="218"/>
      <c r="C32" s="262" t="s">
        <v>1119</v>
      </c>
      <c r="D32" s="246"/>
      <c r="E32" s="247">
        <v>12.768000000000001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220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1">
        <v>8</v>
      </c>
      <c r="B33" s="232" t="s">
        <v>224</v>
      </c>
      <c r="C33" s="241" t="s">
        <v>225</v>
      </c>
      <c r="D33" s="233" t="s">
        <v>213</v>
      </c>
      <c r="E33" s="234">
        <v>2.5535999999999999</v>
      </c>
      <c r="F33" s="235"/>
      <c r="G33" s="236">
        <f>ROUND(E33*F33,2)</f>
        <v>0</v>
      </c>
      <c r="H33" s="235"/>
      <c r="I33" s="236">
        <f>ROUND(E33*H33,2)</f>
        <v>0</v>
      </c>
      <c r="J33" s="235"/>
      <c r="K33" s="236">
        <f>ROUND(E33*J33,2)</f>
        <v>0</v>
      </c>
      <c r="L33" s="236">
        <v>21</v>
      </c>
      <c r="M33" s="236">
        <f>G33*(1+L33/100)</f>
        <v>0</v>
      </c>
      <c r="N33" s="234">
        <v>0</v>
      </c>
      <c r="O33" s="234">
        <f>ROUND(E33*N33,2)</f>
        <v>0</v>
      </c>
      <c r="P33" s="234">
        <v>0</v>
      </c>
      <c r="Q33" s="234">
        <f>ROUND(E33*P33,2)</f>
        <v>0</v>
      </c>
      <c r="R33" s="236" t="s">
        <v>214</v>
      </c>
      <c r="S33" s="236" t="s">
        <v>173</v>
      </c>
      <c r="T33" s="237" t="s">
        <v>173</v>
      </c>
      <c r="U33" s="221">
        <v>0.6</v>
      </c>
      <c r="V33" s="221">
        <f>ROUND(E33*U33,2)</f>
        <v>1.53</v>
      </c>
      <c r="W33" s="221"/>
      <c r="X33" s="221" t="s">
        <v>215</v>
      </c>
      <c r="Y33" s="221" t="s">
        <v>176</v>
      </c>
      <c r="Z33" s="210"/>
      <c r="AA33" s="210"/>
      <c r="AB33" s="210"/>
      <c r="AC33" s="210"/>
      <c r="AD33" s="210"/>
      <c r="AE33" s="210"/>
      <c r="AF33" s="210"/>
      <c r="AG33" s="210" t="s">
        <v>216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1" outlineLevel="2" x14ac:dyDescent="0.25">
      <c r="A34" s="217"/>
      <c r="B34" s="218"/>
      <c r="C34" s="261" t="s">
        <v>217</v>
      </c>
      <c r="D34" s="250"/>
      <c r="E34" s="250"/>
      <c r="F34" s="250"/>
      <c r="G34" s="25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38" t="str">
        <f>C34</f>
        <v>zapažených i nezapažených s urovnáním dna do předepsaného profilu a spádu, s přehozením výkopku na přilehlém terénu na vzdálenost do 3 m od podélné osy rýhy nebo s naložením výkopku na dopravní prostředek.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17"/>
      <c r="B35" s="218"/>
      <c r="C35" s="262" t="s">
        <v>226</v>
      </c>
      <c r="D35" s="246"/>
      <c r="E35" s="247"/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220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62" t="s">
        <v>1120</v>
      </c>
      <c r="D36" s="246"/>
      <c r="E36" s="247">
        <v>2.5535999999999999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220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1">
        <v>9</v>
      </c>
      <c r="B37" s="232" t="s">
        <v>228</v>
      </c>
      <c r="C37" s="241" t="s">
        <v>229</v>
      </c>
      <c r="D37" s="233" t="s">
        <v>213</v>
      </c>
      <c r="E37" s="234">
        <v>55.306609999999999</v>
      </c>
      <c r="F37" s="235"/>
      <c r="G37" s="236">
        <f>ROUND(E37*F37,2)</f>
        <v>0</v>
      </c>
      <c r="H37" s="235"/>
      <c r="I37" s="236">
        <f>ROUND(E37*H37,2)</f>
        <v>0</v>
      </c>
      <c r="J37" s="235"/>
      <c r="K37" s="236">
        <f>ROUND(E37*J37,2)</f>
        <v>0</v>
      </c>
      <c r="L37" s="236">
        <v>21</v>
      </c>
      <c r="M37" s="236">
        <f>G37*(1+L37/100)</f>
        <v>0</v>
      </c>
      <c r="N37" s="234">
        <v>0</v>
      </c>
      <c r="O37" s="234">
        <f>ROUND(E37*N37,2)</f>
        <v>0</v>
      </c>
      <c r="P37" s="234">
        <v>0</v>
      </c>
      <c r="Q37" s="234">
        <f>ROUND(E37*P37,2)</f>
        <v>0</v>
      </c>
      <c r="R37" s="236" t="s">
        <v>214</v>
      </c>
      <c r="S37" s="236" t="s">
        <v>173</v>
      </c>
      <c r="T37" s="237" t="s">
        <v>173</v>
      </c>
      <c r="U37" s="221">
        <v>0.01</v>
      </c>
      <c r="V37" s="221">
        <f>ROUND(E37*U37,2)</f>
        <v>0.55000000000000004</v>
      </c>
      <c r="W37" s="221"/>
      <c r="X37" s="221" t="s">
        <v>215</v>
      </c>
      <c r="Y37" s="221" t="s">
        <v>176</v>
      </c>
      <c r="Z37" s="210"/>
      <c r="AA37" s="210"/>
      <c r="AB37" s="210"/>
      <c r="AC37" s="210"/>
      <c r="AD37" s="210"/>
      <c r="AE37" s="210"/>
      <c r="AF37" s="210"/>
      <c r="AG37" s="210" t="s">
        <v>216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5">
      <c r="A38" s="217"/>
      <c r="B38" s="218"/>
      <c r="C38" s="261" t="s">
        <v>230</v>
      </c>
      <c r="D38" s="250"/>
      <c r="E38" s="250"/>
      <c r="F38" s="250"/>
      <c r="G38" s="25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62" t="s">
        <v>231</v>
      </c>
      <c r="D39" s="246"/>
      <c r="E39" s="247"/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220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5">
      <c r="A40" s="217"/>
      <c r="B40" s="218"/>
      <c r="C40" s="262" t="s">
        <v>1121</v>
      </c>
      <c r="D40" s="246"/>
      <c r="E40" s="247">
        <v>39.82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220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5">
      <c r="A41" s="217"/>
      <c r="B41" s="218"/>
      <c r="C41" s="262" t="s">
        <v>1122</v>
      </c>
      <c r="D41" s="246"/>
      <c r="E41" s="247">
        <v>7.9640000000000004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220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5">
      <c r="A42" s="217"/>
      <c r="B42" s="218"/>
      <c r="C42" s="262" t="s">
        <v>1123</v>
      </c>
      <c r="D42" s="246"/>
      <c r="E42" s="247">
        <v>12.768000000000001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220</v>
      </c>
      <c r="AH42" s="210">
        <v>5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17"/>
      <c r="B43" s="218"/>
      <c r="C43" s="262" t="s">
        <v>1124</v>
      </c>
      <c r="D43" s="246"/>
      <c r="E43" s="247">
        <v>2.5535999999999999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220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17"/>
      <c r="B44" s="218"/>
      <c r="C44" s="262" t="s">
        <v>234</v>
      </c>
      <c r="D44" s="246"/>
      <c r="E44" s="247"/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220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5">
      <c r="A45" s="217"/>
      <c r="B45" s="218"/>
      <c r="C45" s="262" t="s">
        <v>235</v>
      </c>
      <c r="D45" s="246"/>
      <c r="E45" s="247"/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220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5">
      <c r="A46" s="217"/>
      <c r="B46" s="218"/>
      <c r="C46" s="262" t="s">
        <v>1125</v>
      </c>
      <c r="D46" s="246"/>
      <c r="E46" s="247">
        <v>-7.7989899999999999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220</v>
      </c>
      <c r="AH46" s="210">
        <v>5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0.399999999999999" outlineLevel="1" x14ac:dyDescent="0.25">
      <c r="A47" s="231">
        <v>10</v>
      </c>
      <c r="B47" s="232" t="s">
        <v>237</v>
      </c>
      <c r="C47" s="241" t="s">
        <v>238</v>
      </c>
      <c r="D47" s="233" t="s">
        <v>213</v>
      </c>
      <c r="E47" s="234">
        <v>1106.1322</v>
      </c>
      <c r="F47" s="235"/>
      <c r="G47" s="236">
        <f>ROUND(E47*F47,2)</f>
        <v>0</v>
      </c>
      <c r="H47" s="235"/>
      <c r="I47" s="236">
        <f>ROUND(E47*H47,2)</f>
        <v>0</v>
      </c>
      <c r="J47" s="235"/>
      <c r="K47" s="236">
        <f>ROUND(E47*J47,2)</f>
        <v>0</v>
      </c>
      <c r="L47" s="236">
        <v>21</v>
      </c>
      <c r="M47" s="236">
        <f>G47*(1+L47/100)</f>
        <v>0</v>
      </c>
      <c r="N47" s="234">
        <v>0</v>
      </c>
      <c r="O47" s="234">
        <f>ROUND(E47*N47,2)</f>
        <v>0</v>
      </c>
      <c r="P47" s="234">
        <v>0</v>
      </c>
      <c r="Q47" s="234">
        <f>ROUND(E47*P47,2)</f>
        <v>0</v>
      </c>
      <c r="R47" s="236" t="s">
        <v>214</v>
      </c>
      <c r="S47" s="236" t="s">
        <v>173</v>
      </c>
      <c r="T47" s="237" t="s">
        <v>173</v>
      </c>
      <c r="U47" s="221">
        <v>0</v>
      </c>
      <c r="V47" s="221">
        <f>ROUND(E47*U47,2)</f>
        <v>0</v>
      </c>
      <c r="W47" s="221"/>
      <c r="X47" s="221" t="s">
        <v>215</v>
      </c>
      <c r="Y47" s="221" t="s">
        <v>176</v>
      </c>
      <c r="Z47" s="210"/>
      <c r="AA47" s="210"/>
      <c r="AB47" s="210"/>
      <c r="AC47" s="210"/>
      <c r="AD47" s="210"/>
      <c r="AE47" s="210"/>
      <c r="AF47" s="210"/>
      <c r="AG47" s="210" t="s">
        <v>216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5">
      <c r="A48" s="217"/>
      <c r="B48" s="218"/>
      <c r="C48" s="261" t="s">
        <v>230</v>
      </c>
      <c r="D48" s="250"/>
      <c r="E48" s="250"/>
      <c r="F48" s="250"/>
      <c r="G48" s="250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5">
      <c r="A49" s="217"/>
      <c r="B49" s="218"/>
      <c r="C49" s="262" t="s">
        <v>231</v>
      </c>
      <c r="D49" s="246"/>
      <c r="E49" s="247"/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220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17"/>
      <c r="B50" s="218"/>
      <c r="C50" s="262" t="s">
        <v>1121</v>
      </c>
      <c r="D50" s="246"/>
      <c r="E50" s="247">
        <v>39.82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220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17"/>
      <c r="B51" s="218"/>
      <c r="C51" s="262" t="s">
        <v>1122</v>
      </c>
      <c r="D51" s="246"/>
      <c r="E51" s="247">
        <v>7.9640000000000004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220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5">
      <c r="A52" s="217"/>
      <c r="B52" s="218"/>
      <c r="C52" s="262" t="s">
        <v>1123</v>
      </c>
      <c r="D52" s="246"/>
      <c r="E52" s="247">
        <v>12.768000000000001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220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5">
      <c r="A53" s="217"/>
      <c r="B53" s="218"/>
      <c r="C53" s="262" t="s">
        <v>1124</v>
      </c>
      <c r="D53" s="246"/>
      <c r="E53" s="247">
        <v>2.5535999999999999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220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5">
      <c r="A54" s="217"/>
      <c r="B54" s="218"/>
      <c r="C54" s="262" t="s">
        <v>234</v>
      </c>
      <c r="D54" s="246"/>
      <c r="E54" s="247"/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220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17"/>
      <c r="B55" s="218"/>
      <c r="C55" s="262" t="s">
        <v>235</v>
      </c>
      <c r="D55" s="246"/>
      <c r="E55" s="247"/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220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5">
      <c r="A56" s="217"/>
      <c r="B56" s="218"/>
      <c r="C56" s="262" t="s">
        <v>1125</v>
      </c>
      <c r="D56" s="246"/>
      <c r="E56" s="247">
        <v>-7.7989899999999999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220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17"/>
      <c r="B57" s="218"/>
      <c r="C57" s="263" t="s">
        <v>239</v>
      </c>
      <c r="D57" s="248"/>
      <c r="E57" s="249">
        <v>55.306609999999999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220</v>
      </c>
      <c r="AH57" s="210">
        <v>1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17"/>
      <c r="B58" s="218"/>
      <c r="C58" s="262" t="s">
        <v>1126</v>
      </c>
      <c r="D58" s="246"/>
      <c r="E58" s="247">
        <v>1050.8255899999999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220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5">
      <c r="A59" s="231">
        <v>11</v>
      </c>
      <c r="B59" s="232" t="s">
        <v>241</v>
      </c>
      <c r="C59" s="241" t="s">
        <v>242</v>
      </c>
      <c r="D59" s="233" t="s">
        <v>213</v>
      </c>
      <c r="E59" s="234">
        <v>7.7989899999999999</v>
      </c>
      <c r="F59" s="235"/>
      <c r="G59" s="236">
        <f>ROUND(E59*F59,2)</f>
        <v>0</v>
      </c>
      <c r="H59" s="235"/>
      <c r="I59" s="236">
        <f>ROUND(E59*H59,2)</f>
        <v>0</v>
      </c>
      <c r="J59" s="235"/>
      <c r="K59" s="236">
        <f>ROUND(E59*J59,2)</f>
        <v>0</v>
      </c>
      <c r="L59" s="236">
        <v>21</v>
      </c>
      <c r="M59" s="236">
        <f>G59*(1+L59/100)</f>
        <v>0</v>
      </c>
      <c r="N59" s="234">
        <v>0</v>
      </c>
      <c r="O59" s="234">
        <f>ROUND(E59*N59,2)</f>
        <v>0</v>
      </c>
      <c r="P59" s="234">
        <v>0</v>
      </c>
      <c r="Q59" s="234">
        <f>ROUND(E59*P59,2)</f>
        <v>0</v>
      </c>
      <c r="R59" s="236" t="s">
        <v>214</v>
      </c>
      <c r="S59" s="236" t="s">
        <v>173</v>
      </c>
      <c r="T59" s="237" t="s">
        <v>173</v>
      </c>
      <c r="U59" s="221">
        <v>0.2</v>
      </c>
      <c r="V59" s="221">
        <f>ROUND(E59*U59,2)</f>
        <v>1.56</v>
      </c>
      <c r="W59" s="221"/>
      <c r="X59" s="221" t="s">
        <v>215</v>
      </c>
      <c r="Y59" s="221" t="s">
        <v>176</v>
      </c>
      <c r="Z59" s="210"/>
      <c r="AA59" s="210"/>
      <c r="AB59" s="210"/>
      <c r="AC59" s="210"/>
      <c r="AD59" s="210"/>
      <c r="AE59" s="210"/>
      <c r="AF59" s="210"/>
      <c r="AG59" s="210" t="s">
        <v>216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5">
      <c r="A60" s="217"/>
      <c r="B60" s="218"/>
      <c r="C60" s="261" t="s">
        <v>243</v>
      </c>
      <c r="D60" s="250"/>
      <c r="E60" s="250"/>
      <c r="F60" s="250"/>
      <c r="G60" s="250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17"/>
      <c r="B61" s="218"/>
      <c r="C61" s="264" t="s">
        <v>244</v>
      </c>
      <c r="D61" s="251"/>
      <c r="E61" s="251"/>
      <c r="F61" s="251"/>
      <c r="G61" s="25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179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5">
      <c r="A62" s="217"/>
      <c r="B62" s="218"/>
      <c r="C62" s="262" t="s">
        <v>1127</v>
      </c>
      <c r="D62" s="246"/>
      <c r="E62" s="247">
        <v>6.3840000000000003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220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2" t="s">
        <v>1128</v>
      </c>
      <c r="D63" s="246"/>
      <c r="E63" s="247">
        <v>1.41499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220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1">
        <v>12</v>
      </c>
      <c r="B64" s="232" t="s">
        <v>1129</v>
      </c>
      <c r="C64" s="241" t="s">
        <v>1130</v>
      </c>
      <c r="D64" s="233" t="s">
        <v>213</v>
      </c>
      <c r="E64" s="234">
        <v>6.3840000000000003</v>
      </c>
      <c r="F64" s="235"/>
      <c r="G64" s="236">
        <f>ROUND(E64*F64,2)</f>
        <v>0</v>
      </c>
      <c r="H64" s="235"/>
      <c r="I64" s="236">
        <f>ROUND(E64*H64,2)</f>
        <v>0</v>
      </c>
      <c r="J64" s="235"/>
      <c r="K64" s="236">
        <f>ROUND(E64*J64,2)</f>
        <v>0</v>
      </c>
      <c r="L64" s="236">
        <v>21</v>
      </c>
      <c r="M64" s="236">
        <f>G64*(1+L64/100)</f>
        <v>0</v>
      </c>
      <c r="N64" s="234">
        <v>1.7</v>
      </c>
      <c r="O64" s="234">
        <f>ROUND(E64*N64,2)</f>
        <v>10.85</v>
      </c>
      <c r="P64" s="234">
        <v>0</v>
      </c>
      <c r="Q64" s="234">
        <f>ROUND(E64*P64,2)</f>
        <v>0</v>
      </c>
      <c r="R64" s="236" t="s">
        <v>214</v>
      </c>
      <c r="S64" s="236" t="s">
        <v>173</v>
      </c>
      <c r="T64" s="237" t="s">
        <v>173</v>
      </c>
      <c r="U64" s="221">
        <v>1.59</v>
      </c>
      <c r="V64" s="221">
        <f>ROUND(E64*U64,2)</f>
        <v>10.15</v>
      </c>
      <c r="W64" s="221"/>
      <c r="X64" s="221" t="s">
        <v>215</v>
      </c>
      <c r="Y64" s="221" t="s">
        <v>176</v>
      </c>
      <c r="Z64" s="210"/>
      <c r="AA64" s="210"/>
      <c r="AB64" s="210"/>
      <c r="AC64" s="210"/>
      <c r="AD64" s="210"/>
      <c r="AE64" s="210"/>
      <c r="AF64" s="210"/>
      <c r="AG64" s="210" t="s">
        <v>216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1" outlineLevel="2" x14ac:dyDescent="0.25">
      <c r="A65" s="217"/>
      <c r="B65" s="218"/>
      <c r="C65" s="261" t="s">
        <v>1131</v>
      </c>
      <c r="D65" s="250"/>
      <c r="E65" s="250"/>
      <c r="F65" s="250"/>
      <c r="G65" s="250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38" t="str">
        <f>C65</f>
        <v>sypaninou z vhodných hornin tř. 1 - 4 nebo materiálem připraveným podél výkopu ve vzdálenosti do 3 m od jeho kraje, pro jakoukoliv hloubku výkopu a jakoukoliv míru zhutnění,</v>
      </c>
      <c r="BB65" s="210"/>
      <c r="BC65" s="210"/>
      <c r="BD65" s="210"/>
      <c r="BE65" s="210"/>
      <c r="BF65" s="210"/>
      <c r="BG65" s="210"/>
      <c r="BH65" s="210"/>
    </row>
    <row r="66" spans="1:60" outlineLevel="2" x14ac:dyDescent="0.25">
      <c r="A66" s="217"/>
      <c r="B66" s="218"/>
      <c r="C66" s="262" t="s">
        <v>1132</v>
      </c>
      <c r="D66" s="246"/>
      <c r="E66" s="247">
        <v>6.3840000000000003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220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31">
        <v>13</v>
      </c>
      <c r="B67" s="232" t="s">
        <v>1133</v>
      </c>
      <c r="C67" s="241" t="s">
        <v>1134</v>
      </c>
      <c r="D67" s="233" t="s">
        <v>213</v>
      </c>
      <c r="E67" s="234">
        <v>6.3840000000000003</v>
      </c>
      <c r="F67" s="235"/>
      <c r="G67" s="236">
        <f>ROUND(E67*F67,2)</f>
        <v>0</v>
      </c>
      <c r="H67" s="235"/>
      <c r="I67" s="236">
        <f>ROUND(E67*H67,2)</f>
        <v>0</v>
      </c>
      <c r="J67" s="235"/>
      <c r="K67" s="236">
        <f>ROUND(E67*J67,2)</f>
        <v>0</v>
      </c>
      <c r="L67" s="236">
        <v>21</v>
      </c>
      <c r="M67" s="236">
        <f>G67*(1+L67/100)</f>
        <v>0</v>
      </c>
      <c r="N67" s="234">
        <v>0</v>
      </c>
      <c r="O67" s="234">
        <f>ROUND(E67*N67,2)</f>
        <v>0</v>
      </c>
      <c r="P67" s="234">
        <v>0</v>
      </c>
      <c r="Q67" s="234">
        <f>ROUND(E67*P67,2)</f>
        <v>0</v>
      </c>
      <c r="R67" s="236" t="s">
        <v>214</v>
      </c>
      <c r="S67" s="236" t="s">
        <v>173</v>
      </c>
      <c r="T67" s="237" t="s">
        <v>173</v>
      </c>
      <c r="U67" s="221">
        <v>0.94</v>
      </c>
      <c r="V67" s="221">
        <f>ROUND(E67*U67,2)</f>
        <v>6</v>
      </c>
      <c r="W67" s="221"/>
      <c r="X67" s="221" t="s">
        <v>215</v>
      </c>
      <c r="Y67" s="221" t="s">
        <v>176</v>
      </c>
      <c r="Z67" s="210"/>
      <c r="AA67" s="210"/>
      <c r="AB67" s="210"/>
      <c r="AC67" s="210"/>
      <c r="AD67" s="210"/>
      <c r="AE67" s="210"/>
      <c r="AF67" s="210"/>
      <c r="AG67" s="210" t="s">
        <v>216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1" outlineLevel="2" x14ac:dyDescent="0.25">
      <c r="A68" s="217"/>
      <c r="B68" s="218"/>
      <c r="C68" s="261" t="s">
        <v>1131</v>
      </c>
      <c r="D68" s="250"/>
      <c r="E68" s="250"/>
      <c r="F68" s="250"/>
      <c r="G68" s="250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218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38" t="str">
        <f>C68</f>
        <v>sypaninou z vhodných hornin tř. 1 - 4 nebo materiálem připraveným podél výkopu ve vzdálenosti do 3 m od jeho kraje, pro jakoukoliv hloubku výkopu a jakoukoliv míru zhutnění,</v>
      </c>
      <c r="BB68" s="210"/>
      <c r="BC68" s="210"/>
      <c r="BD68" s="210"/>
      <c r="BE68" s="210"/>
      <c r="BF68" s="210"/>
      <c r="BG68" s="210"/>
      <c r="BH68" s="210"/>
    </row>
    <row r="69" spans="1:60" outlineLevel="2" x14ac:dyDescent="0.25">
      <c r="A69" s="217"/>
      <c r="B69" s="218"/>
      <c r="C69" s="262" t="s">
        <v>1135</v>
      </c>
      <c r="D69" s="246"/>
      <c r="E69" s="247">
        <v>6.3840000000000003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220</v>
      </c>
      <c r="AH69" s="210">
        <v>5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31">
        <v>14</v>
      </c>
      <c r="B70" s="232" t="s">
        <v>1136</v>
      </c>
      <c r="C70" s="241" t="s">
        <v>1137</v>
      </c>
      <c r="D70" s="233" t="s">
        <v>252</v>
      </c>
      <c r="E70" s="234">
        <v>32.64</v>
      </c>
      <c r="F70" s="235"/>
      <c r="G70" s="236">
        <f>ROUND(E70*F70,2)</f>
        <v>0</v>
      </c>
      <c r="H70" s="235"/>
      <c r="I70" s="236">
        <f>ROUND(E70*H70,2)</f>
        <v>0</v>
      </c>
      <c r="J70" s="235"/>
      <c r="K70" s="236">
        <f>ROUND(E70*J70,2)</f>
        <v>0</v>
      </c>
      <c r="L70" s="236">
        <v>21</v>
      </c>
      <c r="M70" s="236">
        <f>G70*(1+L70/100)</f>
        <v>0</v>
      </c>
      <c r="N70" s="234">
        <v>0</v>
      </c>
      <c r="O70" s="234">
        <f>ROUND(E70*N70,2)</f>
        <v>0</v>
      </c>
      <c r="P70" s="234">
        <v>0</v>
      </c>
      <c r="Q70" s="234">
        <f>ROUND(E70*P70,2)</f>
        <v>0</v>
      </c>
      <c r="R70" s="236" t="s">
        <v>1138</v>
      </c>
      <c r="S70" s="236" t="s">
        <v>173</v>
      </c>
      <c r="T70" s="237" t="s">
        <v>173</v>
      </c>
      <c r="U70" s="221">
        <v>0.1</v>
      </c>
      <c r="V70" s="221">
        <f>ROUND(E70*U70,2)</f>
        <v>3.26</v>
      </c>
      <c r="W70" s="221"/>
      <c r="X70" s="221" t="s">
        <v>215</v>
      </c>
      <c r="Y70" s="221" t="s">
        <v>176</v>
      </c>
      <c r="Z70" s="210"/>
      <c r="AA70" s="210"/>
      <c r="AB70" s="210"/>
      <c r="AC70" s="210"/>
      <c r="AD70" s="210"/>
      <c r="AE70" s="210"/>
      <c r="AF70" s="210"/>
      <c r="AG70" s="210" t="s">
        <v>216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61" t="s">
        <v>1139</v>
      </c>
      <c r="D71" s="250"/>
      <c r="E71" s="250"/>
      <c r="F71" s="250"/>
      <c r="G71" s="250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218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5">
      <c r="A72" s="217"/>
      <c r="B72" s="218"/>
      <c r="C72" s="262" t="s">
        <v>1140</v>
      </c>
      <c r="D72" s="246"/>
      <c r="E72" s="247">
        <v>32.64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1">
        <v>15</v>
      </c>
      <c r="B73" s="232" t="s">
        <v>1141</v>
      </c>
      <c r="C73" s="241" t="s">
        <v>1142</v>
      </c>
      <c r="D73" s="233" t="s">
        <v>252</v>
      </c>
      <c r="E73" s="234">
        <v>209.6</v>
      </c>
      <c r="F73" s="235"/>
      <c r="G73" s="236">
        <f>ROUND(E73*F73,2)</f>
        <v>0</v>
      </c>
      <c r="H73" s="235"/>
      <c r="I73" s="236">
        <f>ROUND(E73*H73,2)</f>
        <v>0</v>
      </c>
      <c r="J73" s="235"/>
      <c r="K73" s="236">
        <f>ROUND(E73*J73,2)</f>
        <v>0</v>
      </c>
      <c r="L73" s="236">
        <v>21</v>
      </c>
      <c r="M73" s="236">
        <f>G73*(1+L73/100)</f>
        <v>0</v>
      </c>
      <c r="N73" s="234">
        <v>0</v>
      </c>
      <c r="O73" s="234">
        <f>ROUND(E73*N73,2)</f>
        <v>0</v>
      </c>
      <c r="P73" s="234">
        <v>0</v>
      </c>
      <c r="Q73" s="234">
        <f>ROUND(E73*P73,2)</f>
        <v>0</v>
      </c>
      <c r="R73" s="236" t="s">
        <v>214</v>
      </c>
      <c r="S73" s="236" t="s">
        <v>173</v>
      </c>
      <c r="T73" s="237" t="s">
        <v>173</v>
      </c>
      <c r="U73" s="221">
        <v>0.02</v>
      </c>
      <c r="V73" s="221">
        <f>ROUND(E73*U73,2)</f>
        <v>4.1900000000000004</v>
      </c>
      <c r="W73" s="221"/>
      <c r="X73" s="221" t="s">
        <v>215</v>
      </c>
      <c r="Y73" s="221" t="s">
        <v>176</v>
      </c>
      <c r="Z73" s="210"/>
      <c r="AA73" s="210"/>
      <c r="AB73" s="210"/>
      <c r="AC73" s="210"/>
      <c r="AD73" s="210"/>
      <c r="AE73" s="210"/>
      <c r="AF73" s="210"/>
      <c r="AG73" s="210" t="s">
        <v>216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17"/>
      <c r="B74" s="218"/>
      <c r="C74" s="261" t="s">
        <v>1143</v>
      </c>
      <c r="D74" s="250"/>
      <c r="E74" s="250"/>
      <c r="F74" s="250"/>
      <c r="G74" s="250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218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5">
      <c r="A75" s="217"/>
      <c r="B75" s="218"/>
      <c r="C75" s="262" t="s">
        <v>1116</v>
      </c>
      <c r="D75" s="246"/>
      <c r="E75" s="247"/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220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5">
      <c r="A76" s="217"/>
      <c r="B76" s="218"/>
      <c r="C76" s="262" t="s">
        <v>1144</v>
      </c>
      <c r="D76" s="246"/>
      <c r="E76" s="247">
        <v>155.96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220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5">
      <c r="A77" s="217"/>
      <c r="B77" s="218"/>
      <c r="C77" s="262" t="s">
        <v>1145</v>
      </c>
      <c r="D77" s="246"/>
      <c r="E77" s="247">
        <v>43.14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220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17"/>
      <c r="B78" s="218"/>
      <c r="C78" s="262" t="s">
        <v>1146</v>
      </c>
      <c r="D78" s="246"/>
      <c r="E78" s="247">
        <v>10.5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220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5">
      <c r="A79" s="231">
        <v>16</v>
      </c>
      <c r="B79" s="232" t="s">
        <v>247</v>
      </c>
      <c r="C79" s="241" t="s">
        <v>248</v>
      </c>
      <c r="D79" s="233" t="s">
        <v>213</v>
      </c>
      <c r="E79" s="234">
        <v>55.306609999999999</v>
      </c>
      <c r="F79" s="235"/>
      <c r="G79" s="236">
        <f>ROUND(E79*F79,2)</f>
        <v>0</v>
      </c>
      <c r="H79" s="235"/>
      <c r="I79" s="236">
        <f>ROUND(E79*H79,2)</f>
        <v>0</v>
      </c>
      <c r="J79" s="235"/>
      <c r="K79" s="236">
        <f>ROUND(E79*J79,2)</f>
        <v>0</v>
      </c>
      <c r="L79" s="236">
        <v>21</v>
      </c>
      <c r="M79" s="236">
        <f>G79*(1+L79/100)</f>
        <v>0</v>
      </c>
      <c r="N79" s="234">
        <v>0</v>
      </c>
      <c r="O79" s="234">
        <f>ROUND(E79*N79,2)</f>
        <v>0</v>
      </c>
      <c r="P79" s="234">
        <v>0</v>
      </c>
      <c r="Q79" s="234">
        <f>ROUND(E79*P79,2)</f>
        <v>0</v>
      </c>
      <c r="R79" s="236" t="s">
        <v>214</v>
      </c>
      <c r="S79" s="236" t="s">
        <v>173</v>
      </c>
      <c r="T79" s="237" t="s">
        <v>173</v>
      </c>
      <c r="U79" s="221">
        <v>0</v>
      </c>
      <c r="V79" s="221">
        <f>ROUND(E79*U79,2)</f>
        <v>0</v>
      </c>
      <c r="W79" s="221"/>
      <c r="X79" s="221" t="s">
        <v>215</v>
      </c>
      <c r="Y79" s="221" t="s">
        <v>176</v>
      </c>
      <c r="Z79" s="210"/>
      <c r="AA79" s="210"/>
      <c r="AB79" s="210"/>
      <c r="AC79" s="210"/>
      <c r="AD79" s="210"/>
      <c r="AE79" s="210"/>
      <c r="AF79" s="210"/>
      <c r="AG79" s="210" t="s">
        <v>216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5">
      <c r="A80" s="217"/>
      <c r="B80" s="218"/>
      <c r="C80" s="242" t="s">
        <v>249</v>
      </c>
      <c r="D80" s="239"/>
      <c r="E80" s="239"/>
      <c r="F80" s="239"/>
      <c r="G80" s="239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179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17"/>
      <c r="B81" s="218"/>
      <c r="C81" s="262" t="s">
        <v>231</v>
      </c>
      <c r="D81" s="246"/>
      <c r="E81" s="247"/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220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5">
      <c r="A82" s="217"/>
      <c r="B82" s="218"/>
      <c r="C82" s="262" t="s">
        <v>1121</v>
      </c>
      <c r="D82" s="246"/>
      <c r="E82" s="247">
        <v>39.82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220</v>
      </c>
      <c r="AH82" s="210">
        <v>5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5">
      <c r="A83" s="217"/>
      <c r="B83" s="218"/>
      <c r="C83" s="262" t="s">
        <v>1122</v>
      </c>
      <c r="D83" s="246"/>
      <c r="E83" s="247">
        <v>7.9640000000000004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220</v>
      </c>
      <c r="AH83" s="210">
        <v>5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5">
      <c r="A84" s="217"/>
      <c r="B84" s="218"/>
      <c r="C84" s="262" t="s">
        <v>1123</v>
      </c>
      <c r="D84" s="246"/>
      <c r="E84" s="247">
        <v>12.768000000000001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220</v>
      </c>
      <c r="AH84" s="210">
        <v>5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17"/>
      <c r="B85" s="218"/>
      <c r="C85" s="262" t="s">
        <v>1124</v>
      </c>
      <c r="D85" s="246"/>
      <c r="E85" s="247">
        <v>2.5535999999999999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220</v>
      </c>
      <c r="AH85" s="210">
        <v>5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5">
      <c r="A86" s="217"/>
      <c r="B86" s="218"/>
      <c r="C86" s="262" t="s">
        <v>234</v>
      </c>
      <c r="D86" s="246"/>
      <c r="E86" s="247"/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220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17"/>
      <c r="B87" s="218"/>
      <c r="C87" s="262" t="s">
        <v>235</v>
      </c>
      <c r="D87" s="246"/>
      <c r="E87" s="247"/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220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5">
      <c r="A88" s="217"/>
      <c r="B88" s="218"/>
      <c r="C88" s="262" t="s">
        <v>1125</v>
      </c>
      <c r="D88" s="246"/>
      <c r="E88" s="247">
        <v>-7.7989899999999999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220</v>
      </c>
      <c r="AH88" s="210">
        <v>5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1">
        <v>17</v>
      </c>
      <c r="B89" s="232" t="s">
        <v>1147</v>
      </c>
      <c r="C89" s="241" t="s">
        <v>1148</v>
      </c>
      <c r="D89" s="233" t="s">
        <v>296</v>
      </c>
      <c r="E89" s="234">
        <v>0.81599999999999995</v>
      </c>
      <c r="F89" s="235"/>
      <c r="G89" s="236">
        <f>ROUND(E89*F89,2)</f>
        <v>0</v>
      </c>
      <c r="H89" s="235"/>
      <c r="I89" s="236">
        <f>ROUND(E89*H89,2)</f>
        <v>0</v>
      </c>
      <c r="J89" s="235"/>
      <c r="K89" s="236">
        <f>ROUND(E89*J89,2)</f>
        <v>0</v>
      </c>
      <c r="L89" s="236">
        <v>21</v>
      </c>
      <c r="M89" s="236">
        <f>G89*(1+L89/100)</f>
        <v>0</v>
      </c>
      <c r="N89" s="234">
        <v>1E-3</v>
      </c>
      <c r="O89" s="234">
        <f>ROUND(E89*N89,2)</f>
        <v>0</v>
      </c>
      <c r="P89" s="234">
        <v>0</v>
      </c>
      <c r="Q89" s="234">
        <f>ROUND(E89*P89,2)</f>
        <v>0</v>
      </c>
      <c r="R89" s="236" t="s">
        <v>297</v>
      </c>
      <c r="S89" s="236" t="s">
        <v>173</v>
      </c>
      <c r="T89" s="237" t="s">
        <v>173</v>
      </c>
      <c r="U89" s="221">
        <v>0</v>
      </c>
      <c r="V89" s="221">
        <f>ROUND(E89*U89,2)</f>
        <v>0</v>
      </c>
      <c r="W89" s="221"/>
      <c r="X89" s="221" t="s">
        <v>298</v>
      </c>
      <c r="Y89" s="221" t="s">
        <v>176</v>
      </c>
      <c r="Z89" s="210"/>
      <c r="AA89" s="210"/>
      <c r="AB89" s="210"/>
      <c r="AC89" s="210"/>
      <c r="AD89" s="210"/>
      <c r="AE89" s="210"/>
      <c r="AF89" s="210"/>
      <c r="AG89" s="210" t="s">
        <v>299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5">
      <c r="A90" s="217"/>
      <c r="B90" s="218"/>
      <c r="C90" s="262" t="s">
        <v>1149</v>
      </c>
      <c r="D90" s="246"/>
      <c r="E90" s="247"/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220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5">
      <c r="A91" s="217"/>
      <c r="B91" s="218"/>
      <c r="C91" s="262" t="s">
        <v>1150</v>
      </c>
      <c r="D91" s="246"/>
      <c r="E91" s="247">
        <v>0.81599999999999995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220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5">
      <c r="A92" s="224" t="s">
        <v>168</v>
      </c>
      <c r="B92" s="225" t="s">
        <v>76</v>
      </c>
      <c r="C92" s="240" t="s">
        <v>77</v>
      </c>
      <c r="D92" s="226"/>
      <c r="E92" s="227"/>
      <c r="F92" s="228"/>
      <c r="G92" s="228">
        <f>SUMIF(AG93:AG139,"&lt;&gt;NOR",G93:G139)</f>
        <v>0</v>
      </c>
      <c r="H92" s="228"/>
      <c r="I92" s="228">
        <f>SUM(I93:I139)</f>
        <v>0</v>
      </c>
      <c r="J92" s="228"/>
      <c r="K92" s="228">
        <f>SUM(K93:K139)</f>
        <v>0</v>
      </c>
      <c r="L92" s="228"/>
      <c r="M92" s="228">
        <f>SUM(M93:M139)</f>
        <v>0</v>
      </c>
      <c r="N92" s="227"/>
      <c r="O92" s="227">
        <f>SUM(O93:O139)</f>
        <v>179.65999999999997</v>
      </c>
      <c r="P92" s="227"/>
      <c r="Q92" s="227">
        <f>SUM(Q93:Q139)</f>
        <v>0</v>
      </c>
      <c r="R92" s="228"/>
      <c r="S92" s="228"/>
      <c r="T92" s="229"/>
      <c r="U92" s="223"/>
      <c r="V92" s="223">
        <f>SUM(V93:V139)</f>
        <v>164.68000000000004</v>
      </c>
      <c r="W92" s="223"/>
      <c r="X92" s="223"/>
      <c r="Y92" s="223"/>
      <c r="AG92" t="s">
        <v>169</v>
      </c>
    </row>
    <row r="93" spans="1:60" outlineLevel="1" x14ac:dyDescent="0.25">
      <c r="A93" s="231">
        <v>18</v>
      </c>
      <c r="B93" s="232" t="s">
        <v>1151</v>
      </c>
      <c r="C93" s="241" t="s">
        <v>1152</v>
      </c>
      <c r="D93" s="233" t="s">
        <v>252</v>
      </c>
      <c r="E93" s="234">
        <v>199.1</v>
      </c>
      <c r="F93" s="235"/>
      <c r="G93" s="236">
        <f>ROUND(E93*F93,2)</f>
        <v>0</v>
      </c>
      <c r="H93" s="235"/>
      <c r="I93" s="236">
        <f>ROUND(E93*H93,2)</f>
        <v>0</v>
      </c>
      <c r="J93" s="235"/>
      <c r="K93" s="236">
        <f>ROUND(E93*J93,2)</f>
        <v>0</v>
      </c>
      <c r="L93" s="236">
        <v>21</v>
      </c>
      <c r="M93" s="236">
        <f>G93*(1+L93/100)</f>
        <v>0</v>
      </c>
      <c r="N93" s="234">
        <v>0.32250000000000001</v>
      </c>
      <c r="O93" s="234">
        <f>ROUND(E93*N93,2)</f>
        <v>64.209999999999994</v>
      </c>
      <c r="P93" s="234">
        <v>0</v>
      </c>
      <c r="Q93" s="234">
        <f>ROUND(E93*P93,2)</f>
        <v>0</v>
      </c>
      <c r="R93" s="236" t="s">
        <v>1094</v>
      </c>
      <c r="S93" s="236" t="s">
        <v>173</v>
      </c>
      <c r="T93" s="237" t="s">
        <v>173</v>
      </c>
      <c r="U93" s="221">
        <v>0.02</v>
      </c>
      <c r="V93" s="221">
        <f>ROUND(E93*U93,2)</f>
        <v>3.98</v>
      </c>
      <c r="W93" s="221"/>
      <c r="X93" s="221" t="s">
        <v>215</v>
      </c>
      <c r="Y93" s="221" t="s">
        <v>176</v>
      </c>
      <c r="Z93" s="210"/>
      <c r="AA93" s="210"/>
      <c r="AB93" s="210"/>
      <c r="AC93" s="210"/>
      <c r="AD93" s="210"/>
      <c r="AE93" s="210"/>
      <c r="AF93" s="210"/>
      <c r="AG93" s="210" t="s">
        <v>216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5">
      <c r="A94" s="217"/>
      <c r="B94" s="218"/>
      <c r="C94" s="261" t="s">
        <v>1153</v>
      </c>
      <c r="D94" s="250"/>
      <c r="E94" s="250"/>
      <c r="F94" s="250"/>
      <c r="G94" s="250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218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5">
      <c r="A95" s="217"/>
      <c r="B95" s="218"/>
      <c r="C95" s="262" t="s">
        <v>1144</v>
      </c>
      <c r="D95" s="246"/>
      <c r="E95" s="247">
        <v>155.96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220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5">
      <c r="A96" s="217"/>
      <c r="B96" s="218"/>
      <c r="C96" s="262" t="s">
        <v>1145</v>
      </c>
      <c r="D96" s="246"/>
      <c r="E96" s="247">
        <v>43.14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220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0.399999999999999" outlineLevel="1" x14ac:dyDescent="0.25">
      <c r="A97" s="231">
        <v>19</v>
      </c>
      <c r="B97" s="232" t="s">
        <v>1154</v>
      </c>
      <c r="C97" s="241" t="s">
        <v>1155</v>
      </c>
      <c r="D97" s="233" t="s">
        <v>252</v>
      </c>
      <c r="E97" s="234">
        <v>199.1</v>
      </c>
      <c r="F97" s="235"/>
      <c r="G97" s="236">
        <f>ROUND(E97*F97,2)</f>
        <v>0</v>
      </c>
      <c r="H97" s="235"/>
      <c r="I97" s="236">
        <f>ROUND(E97*H97,2)</f>
        <v>0</v>
      </c>
      <c r="J97" s="235"/>
      <c r="K97" s="236">
        <f>ROUND(E97*J97,2)</f>
        <v>0</v>
      </c>
      <c r="L97" s="236">
        <v>21</v>
      </c>
      <c r="M97" s="236">
        <f>G97*(1+L97/100)</f>
        <v>0</v>
      </c>
      <c r="N97" s="234">
        <v>0.29899999999999999</v>
      </c>
      <c r="O97" s="234">
        <f>ROUND(E97*N97,2)</f>
        <v>59.53</v>
      </c>
      <c r="P97" s="234">
        <v>0</v>
      </c>
      <c r="Q97" s="234">
        <f>ROUND(E97*P97,2)</f>
        <v>0</v>
      </c>
      <c r="R97" s="236" t="s">
        <v>1094</v>
      </c>
      <c r="S97" s="236" t="s">
        <v>173</v>
      </c>
      <c r="T97" s="237" t="s">
        <v>173</v>
      </c>
      <c r="U97" s="221">
        <v>2.5999999999999999E-2</v>
      </c>
      <c r="V97" s="221">
        <f>ROUND(E97*U97,2)</f>
        <v>5.18</v>
      </c>
      <c r="W97" s="221"/>
      <c r="X97" s="221" t="s">
        <v>215</v>
      </c>
      <c r="Y97" s="221" t="s">
        <v>176</v>
      </c>
      <c r="Z97" s="210"/>
      <c r="AA97" s="210"/>
      <c r="AB97" s="210"/>
      <c r="AC97" s="210"/>
      <c r="AD97" s="210"/>
      <c r="AE97" s="210"/>
      <c r="AF97" s="210"/>
      <c r="AG97" s="210" t="s">
        <v>216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5">
      <c r="A98" s="217"/>
      <c r="B98" s="218"/>
      <c r="C98" s="262" t="s">
        <v>1156</v>
      </c>
      <c r="D98" s="246"/>
      <c r="E98" s="247"/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5">
      <c r="A99" s="217"/>
      <c r="B99" s="218"/>
      <c r="C99" s="262" t="s">
        <v>1157</v>
      </c>
      <c r="D99" s="246"/>
      <c r="E99" s="247"/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220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5">
      <c r="A100" s="217"/>
      <c r="B100" s="218"/>
      <c r="C100" s="262" t="s">
        <v>1158</v>
      </c>
      <c r="D100" s="246"/>
      <c r="E100" s="247">
        <v>199.1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220</v>
      </c>
      <c r="AH100" s="210">
        <v>5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0.399999999999999" outlineLevel="1" x14ac:dyDescent="0.25">
      <c r="A101" s="231">
        <v>20</v>
      </c>
      <c r="B101" s="232" t="s">
        <v>1159</v>
      </c>
      <c r="C101" s="241" t="s">
        <v>1160</v>
      </c>
      <c r="D101" s="233" t="s">
        <v>252</v>
      </c>
      <c r="E101" s="234">
        <v>10.5</v>
      </c>
      <c r="F101" s="235"/>
      <c r="G101" s="236">
        <f>ROUND(E101*F101,2)</f>
        <v>0</v>
      </c>
      <c r="H101" s="235"/>
      <c r="I101" s="236">
        <f>ROUND(E101*H101,2)</f>
        <v>0</v>
      </c>
      <c r="J101" s="235"/>
      <c r="K101" s="236">
        <f>ROUND(E101*J101,2)</f>
        <v>0</v>
      </c>
      <c r="L101" s="236">
        <v>21</v>
      </c>
      <c r="M101" s="236">
        <f>G101*(1+L101/100)</f>
        <v>0</v>
      </c>
      <c r="N101" s="234">
        <v>0.378</v>
      </c>
      <c r="O101" s="234">
        <f>ROUND(E101*N101,2)</f>
        <v>3.97</v>
      </c>
      <c r="P101" s="234">
        <v>0</v>
      </c>
      <c r="Q101" s="234">
        <f>ROUND(E101*P101,2)</f>
        <v>0</v>
      </c>
      <c r="R101" s="236" t="s">
        <v>1094</v>
      </c>
      <c r="S101" s="236" t="s">
        <v>173</v>
      </c>
      <c r="T101" s="237" t="s">
        <v>173</v>
      </c>
      <c r="U101" s="221">
        <v>0.03</v>
      </c>
      <c r="V101" s="221">
        <f>ROUND(E101*U101,2)</f>
        <v>0.32</v>
      </c>
      <c r="W101" s="221"/>
      <c r="X101" s="221" t="s">
        <v>215</v>
      </c>
      <c r="Y101" s="221" t="s">
        <v>176</v>
      </c>
      <c r="Z101" s="210"/>
      <c r="AA101" s="210"/>
      <c r="AB101" s="210"/>
      <c r="AC101" s="210"/>
      <c r="AD101" s="210"/>
      <c r="AE101" s="210"/>
      <c r="AF101" s="210"/>
      <c r="AG101" s="210" t="s">
        <v>216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5">
      <c r="A102" s="217"/>
      <c r="B102" s="218"/>
      <c r="C102" s="262" t="s">
        <v>1146</v>
      </c>
      <c r="D102" s="246"/>
      <c r="E102" s="247">
        <v>10.5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220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5">
      <c r="A103" s="231">
        <v>21</v>
      </c>
      <c r="B103" s="232" t="s">
        <v>1161</v>
      </c>
      <c r="C103" s="241" t="s">
        <v>1162</v>
      </c>
      <c r="D103" s="233" t="s">
        <v>252</v>
      </c>
      <c r="E103" s="234">
        <v>155.96</v>
      </c>
      <c r="F103" s="235"/>
      <c r="G103" s="236">
        <f>ROUND(E103*F103,2)</f>
        <v>0</v>
      </c>
      <c r="H103" s="235"/>
      <c r="I103" s="236">
        <f>ROUND(E103*H103,2)</f>
        <v>0</v>
      </c>
      <c r="J103" s="235"/>
      <c r="K103" s="236">
        <f>ROUND(E103*J103,2)</f>
        <v>0</v>
      </c>
      <c r="L103" s="236">
        <v>21</v>
      </c>
      <c r="M103" s="236">
        <f>G103*(1+L103/100)</f>
        <v>0</v>
      </c>
      <c r="N103" s="234">
        <v>7.3899999999999993E-2</v>
      </c>
      <c r="O103" s="234">
        <f>ROUND(E103*N103,2)</f>
        <v>11.53</v>
      </c>
      <c r="P103" s="234">
        <v>0</v>
      </c>
      <c r="Q103" s="234">
        <f>ROUND(E103*P103,2)</f>
        <v>0</v>
      </c>
      <c r="R103" s="236" t="s">
        <v>1094</v>
      </c>
      <c r="S103" s="236" t="s">
        <v>173</v>
      </c>
      <c r="T103" s="237" t="s">
        <v>173</v>
      </c>
      <c r="U103" s="221">
        <v>0.48</v>
      </c>
      <c r="V103" s="221">
        <f>ROUND(E103*U103,2)</f>
        <v>74.86</v>
      </c>
      <c r="W103" s="221"/>
      <c r="X103" s="221" t="s">
        <v>215</v>
      </c>
      <c r="Y103" s="221" t="s">
        <v>176</v>
      </c>
      <c r="Z103" s="210"/>
      <c r="AA103" s="210"/>
      <c r="AB103" s="210"/>
      <c r="AC103" s="210"/>
      <c r="AD103" s="210"/>
      <c r="AE103" s="210"/>
      <c r="AF103" s="210"/>
      <c r="AG103" s="210" t="s">
        <v>216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1" outlineLevel="2" x14ac:dyDescent="0.25">
      <c r="A104" s="217"/>
      <c r="B104" s="218"/>
      <c r="C104" s="261" t="s">
        <v>1163</v>
      </c>
      <c r="D104" s="250"/>
      <c r="E104" s="250"/>
      <c r="F104" s="250"/>
      <c r="G104" s="250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218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38" t="str">
        <f>C104</f>
        <v>s provedením lože z kameniva drceného, s vyplněním spár, s dvojitým hutněním a se smetením přebytečného materiálu na krajnici. S dodáním hmot pro lože a výplň spár.</v>
      </c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5">
      <c r="A105" s="217"/>
      <c r="B105" s="218"/>
      <c r="C105" s="262" t="s">
        <v>1144</v>
      </c>
      <c r="D105" s="246"/>
      <c r="E105" s="247">
        <v>155.96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220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5">
      <c r="A106" s="231">
        <v>22</v>
      </c>
      <c r="B106" s="232" t="s">
        <v>1164</v>
      </c>
      <c r="C106" s="241" t="s">
        <v>1165</v>
      </c>
      <c r="D106" s="233" t="s">
        <v>266</v>
      </c>
      <c r="E106" s="234">
        <v>111.235</v>
      </c>
      <c r="F106" s="235"/>
      <c r="G106" s="236">
        <f>ROUND(E106*F106,2)</f>
        <v>0</v>
      </c>
      <c r="H106" s="235"/>
      <c r="I106" s="236">
        <f>ROUND(E106*H106,2)</f>
        <v>0</v>
      </c>
      <c r="J106" s="235"/>
      <c r="K106" s="236">
        <f>ROUND(E106*J106,2)</f>
        <v>0</v>
      </c>
      <c r="L106" s="236">
        <v>21</v>
      </c>
      <c r="M106" s="236">
        <f>G106*(1+L106/100)</f>
        <v>0</v>
      </c>
      <c r="N106" s="234">
        <v>3.6000000000000002E-4</v>
      </c>
      <c r="O106" s="234">
        <f>ROUND(E106*N106,2)</f>
        <v>0.04</v>
      </c>
      <c r="P106" s="234">
        <v>0</v>
      </c>
      <c r="Q106" s="234">
        <f>ROUND(E106*P106,2)</f>
        <v>0</v>
      </c>
      <c r="R106" s="236" t="s">
        <v>1094</v>
      </c>
      <c r="S106" s="236" t="s">
        <v>173</v>
      </c>
      <c r="T106" s="237" t="s">
        <v>173</v>
      </c>
      <c r="U106" s="221">
        <v>0.43</v>
      </c>
      <c r="V106" s="221">
        <f>ROUND(E106*U106,2)</f>
        <v>47.83</v>
      </c>
      <c r="W106" s="221"/>
      <c r="X106" s="221" t="s">
        <v>215</v>
      </c>
      <c r="Y106" s="221" t="s">
        <v>176</v>
      </c>
      <c r="Z106" s="210"/>
      <c r="AA106" s="210"/>
      <c r="AB106" s="210"/>
      <c r="AC106" s="210"/>
      <c r="AD106" s="210"/>
      <c r="AE106" s="210"/>
      <c r="AF106" s="210"/>
      <c r="AG106" s="210" t="s">
        <v>216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5">
      <c r="A107" s="217"/>
      <c r="B107" s="218"/>
      <c r="C107" s="262" t="s">
        <v>1166</v>
      </c>
      <c r="D107" s="246"/>
      <c r="E107" s="247">
        <v>50.13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220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5">
      <c r="A108" s="217"/>
      <c r="B108" s="218"/>
      <c r="C108" s="262" t="s">
        <v>1167</v>
      </c>
      <c r="D108" s="246"/>
      <c r="E108" s="247">
        <v>34.005000000000003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220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5">
      <c r="A109" s="217"/>
      <c r="B109" s="218"/>
      <c r="C109" s="262" t="s">
        <v>1168</v>
      </c>
      <c r="D109" s="246"/>
      <c r="E109" s="247">
        <v>27.1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220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0.399999999999999" outlineLevel="1" x14ac:dyDescent="0.25">
      <c r="A110" s="231">
        <v>23</v>
      </c>
      <c r="B110" s="232" t="s">
        <v>1169</v>
      </c>
      <c r="C110" s="241" t="s">
        <v>1170</v>
      </c>
      <c r="D110" s="233" t="s">
        <v>252</v>
      </c>
      <c r="E110" s="234">
        <v>10.5</v>
      </c>
      <c r="F110" s="235"/>
      <c r="G110" s="236">
        <f>ROUND(E110*F110,2)</f>
        <v>0</v>
      </c>
      <c r="H110" s="235"/>
      <c r="I110" s="236">
        <f>ROUND(E110*H110,2)</f>
        <v>0</v>
      </c>
      <c r="J110" s="235"/>
      <c r="K110" s="236">
        <f>ROUND(E110*J110,2)</f>
        <v>0</v>
      </c>
      <c r="L110" s="236">
        <v>21</v>
      </c>
      <c r="M110" s="236">
        <f>G110*(1+L110/100)</f>
        <v>0</v>
      </c>
      <c r="N110" s="234">
        <v>0.18107999999999999</v>
      </c>
      <c r="O110" s="234">
        <f>ROUND(E110*N110,2)</f>
        <v>1.9</v>
      </c>
      <c r="P110" s="234">
        <v>0</v>
      </c>
      <c r="Q110" s="234">
        <f>ROUND(E110*P110,2)</f>
        <v>0</v>
      </c>
      <c r="R110" s="236" t="s">
        <v>1094</v>
      </c>
      <c r="S110" s="236" t="s">
        <v>173</v>
      </c>
      <c r="T110" s="237" t="s">
        <v>173</v>
      </c>
      <c r="U110" s="221">
        <v>0.38</v>
      </c>
      <c r="V110" s="221">
        <f>ROUND(E110*U110,2)</f>
        <v>3.99</v>
      </c>
      <c r="W110" s="221"/>
      <c r="X110" s="221" t="s">
        <v>215</v>
      </c>
      <c r="Y110" s="221" t="s">
        <v>176</v>
      </c>
      <c r="Z110" s="210"/>
      <c r="AA110" s="210"/>
      <c r="AB110" s="210"/>
      <c r="AC110" s="210"/>
      <c r="AD110" s="210"/>
      <c r="AE110" s="210"/>
      <c r="AF110" s="210"/>
      <c r="AG110" s="210" t="s">
        <v>909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1" outlineLevel="2" x14ac:dyDescent="0.25">
      <c r="A111" s="217"/>
      <c r="B111" s="218"/>
      <c r="C111" s="261" t="s">
        <v>1171</v>
      </c>
      <c r="D111" s="250"/>
      <c r="E111" s="250"/>
      <c r="F111" s="250"/>
      <c r="G111" s="250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218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38" t="str">
        <f>C111</f>
        <v>komunikací pro pěší do velikosti dlaždic 0,25 m2 s provedením lože do tl. 30 mm, s vyplněním spár a se smetením přebytečného materiálu na vzdálenost do 3 m</v>
      </c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5">
      <c r="A112" s="217"/>
      <c r="B112" s="218"/>
      <c r="C112" s="262" t="s">
        <v>1146</v>
      </c>
      <c r="D112" s="246"/>
      <c r="E112" s="247">
        <v>10.5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220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5">
      <c r="A113" s="231">
        <v>24</v>
      </c>
      <c r="B113" s="232" t="s">
        <v>1172</v>
      </c>
      <c r="C113" s="241" t="s">
        <v>1173</v>
      </c>
      <c r="D113" s="233" t="s">
        <v>252</v>
      </c>
      <c r="E113" s="234">
        <v>43.14</v>
      </c>
      <c r="F113" s="235"/>
      <c r="G113" s="236">
        <f>ROUND(E113*F113,2)</f>
        <v>0</v>
      </c>
      <c r="H113" s="235"/>
      <c r="I113" s="236">
        <f>ROUND(E113*H113,2)</f>
        <v>0</v>
      </c>
      <c r="J113" s="235"/>
      <c r="K113" s="236">
        <f>ROUND(E113*J113,2)</f>
        <v>0</v>
      </c>
      <c r="L113" s="236">
        <v>21</v>
      </c>
      <c r="M113" s="236">
        <f>G113*(1+L113/100)</f>
        <v>0</v>
      </c>
      <c r="N113" s="234">
        <v>3.15E-2</v>
      </c>
      <c r="O113" s="234">
        <f>ROUND(E113*N113,2)</f>
        <v>1.36</v>
      </c>
      <c r="P113" s="234">
        <v>0</v>
      </c>
      <c r="Q113" s="234">
        <f>ROUND(E113*P113,2)</f>
        <v>0</v>
      </c>
      <c r="R113" s="236" t="s">
        <v>1094</v>
      </c>
      <c r="S113" s="236" t="s">
        <v>173</v>
      </c>
      <c r="T113" s="237" t="s">
        <v>173</v>
      </c>
      <c r="U113" s="221">
        <v>0.61499999999999999</v>
      </c>
      <c r="V113" s="221">
        <f>ROUND(E113*U113,2)</f>
        <v>26.53</v>
      </c>
      <c r="W113" s="221"/>
      <c r="X113" s="221" t="s">
        <v>215</v>
      </c>
      <c r="Y113" s="221" t="s">
        <v>176</v>
      </c>
      <c r="Z113" s="210"/>
      <c r="AA113" s="210"/>
      <c r="AB113" s="210"/>
      <c r="AC113" s="210"/>
      <c r="AD113" s="210"/>
      <c r="AE113" s="210"/>
      <c r="AF113" s="210"/>
      <c r="AG113" s="210" t="s">
        <v>216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5">
      <c r="A114" s="217"/>
      <c r="B114" s="218"/>
      <c r="C114" s="261" t="s">
        <v>1174</v>
      </c>
      <c r="D114" s="250"/>
      <c r="E114" s="250"/>
      <c r="F114" s="250"/>
      <c r="G114" s="250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218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17"/>
      <c r="B115" s="218"/>
      <c r="C115" s="262" t="s">
        <v>1145</v>
      </c>
      <c r="D115" s="246"/>
      <c r="E115" s="247">
        <v>43.14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220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0.399999999999999" outlineLevel="1" x14ac:dyDescent="0.25">
      <c r="A116" s="231">
        <v>25</v>
      </c>
      <c r="B116" s="232" t="s">
        <v>1175</v>
      </c>
      <c r="C116" s="241" t="s">
        <v>1176</v>
      </c>
      <c r="D116" s="233" t="s">
        <v>311</v>
      </c>
      <c r="E116" s="234">
        <v>2</v>
      </c>
      <c r="F116" s="235"/>
      <c r="G116" s="236">
        <f>ROUND(E116*F116,2)</f>
        <v>0</v>
      </c>
      <c r="H116" s="235"/>
      <c r="I116" s="236">
        <f>ROUND(E116*H116,2)</f>
        <v>0</v>
      </c>
      <c r="J116" s="235"/>
      <c r="K116" s="236">
        <f>ROUND(E116*J116,2)</f>
        <v>0</v>
      </c>
      <c r="L116" s="236">
        <v>21</v>
      </c>
      <c r="M116" s="236">
        <f>G116*(1+L116/100)</f>
        <v>0</v>
      </c>
      <c r="N116" s="234">
        <v>6.3000000000000003E-4</v>
      </c>
      <c r="O116" s="234">
        <f>ROUND(E116*N116,2)</f>
        <v>0</v>
      </c>
      <c r="P116" s="234">
        <v>0</v>
      </c>
      <c r="Q116" s="234">
        <f>ROUND(E116*P116,2)</f>
        <v>0</v>
      </c>
      <c r="R116" s="236" t="s">
        <v>1094</v>
      </c>
      <c r="S116" s="236" t="s">
        <v>173</v>
      </c>
      <c r="T116" s="237" t="s">
        <v>173</v>
      </c>
      <c r="U116" s="221">
        <v>0.02</v>
      </c>
      <c r="V116" s="221">
        <f>ROUND(E116*U116,2)</f>
        <v>0.04</v>
      </c>
      <c r="W116" s="221"/>
      <c r="X116" s="221" t="s">
        <v>215</v>
      </c>
      <c r="Y116" s="221" t="s">
        <v>176</v>
      </c>
      <c r="Z116" s="210"/>
      <c r="AA116" s="210"/>
      <c r="AB116" s="210"/>
      <c r="AC116" s="210"/>
      <c r="AD116" s="210"/>
      <c r="AE116" s="210"/>
      <c r="AF116" s="210"/>
      <c r="AG116" s="210" t="s">
        <v>216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5">
      <c r="A117" s="217"/>
      <c r="B117" s="218"/>
      <c r="C117" s="262" t="s">
        <v>1177</v>
      </c>
      <c r="D117" s="246"/>
      <c r="E117" s="247">
        <v>1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220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5">
      <c r="A118" s="217"/>
      <c r="B118" s="218"/>
      <c r="C118" s="262" t="s">
        <v>1178</v>
      </c>
      <c r="D118" s="246"/>
      <c r="E118" s="247">
        <v>1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220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0.399999999999999" outlineLevel="1" x14ac:dyDescent="0.25">
      <c r="A119" s="231">
        <v>26</v>
      </c>
      <c r="B119" s="232" t="s">
        <v>1179</v>
      </c>
      <c r="C119" s="241" t="s">
        <v>1180</v>
      </c>
      <c r="D119" s="233" t="s">
        <v>311</v>
      </c>
      <c r="E119" s="234">
        <v>6</v>
      </c>
      <c r="F119" s="235"/>
      <c r="G119" s="236">
        <f>ROUND(E119*F119,2)</f>
        <v>0</v>
      </c>
      <c r="H119" s="235"/>
      <c r="I119" s="236">
        <f>ROUND(E119*H119,2)</f>
        <v>0</v>
      </c>
      <c r="J119" s="235"/>
      <c r="K119" s="236">
        <f>ROUND(E119*J119,2)</f>
        <v>0</v>
      </c>
      <c r="L119" s="236">
        <v>21</v>
      </c>
      <c r="M119" s="236">
        <f>G119*(1+L119/100)</f>
        <v>0</v>
      </c>
      <c r="N119" s="234">
        <v>3.0500000000000002E-3</v>
      </c>
      <c r="O119" s="234">
        <f>ROUND(E119*N119,2)</f>
        <v>0.02</v>
      </c>
      <c r="P119" s="234">
        <v>0</v>
      </c>
      <c r="Q119" s="234">
        <f>ROUND(E119*P119,2)</f>
        <v>0</v>
      </c>
      <c r="R119" s="236" t="s">
        <v>1094</v>
      </c>
      <c r="S119" s="236" t="s">
        <v>173</v>
      </c>
      <c r="T119" s="237" t="s">
        <v>173</v>
      </c>
      <c r="U119" s="221">
        <v>0.05</v>
      </c>
      <c r="V119" s="221">
        <f>ROUND(E119*U119,2)</f>
        <v>0.3</v>
      </c>
      <c r="W119" s="221"/>
      <c r="X119" s="221" t="s">
        <v>215</v>
      </c>
      <c r="Y119" s="221" t="s">
        <v>176</v>
      </c>
      <c r="Z119" s="210"/>
      <c r="AA119" s="210"/>
      <c r="AB119" s="210"/>
      <c r="AC119" s="210"/>
      <c r="AD119" s="210"/>
      <c r="AE119" s="210"/>
      <c r="AF119" s="210"/>
      <c r="AG119" s="210" t="s">
        <v>216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5">
      <c r="A120" s="217"/>
      <c r="B120" s="218"/>
      <c r="C120" s="262" t="s">
        <v>1181</v>
      </c>
      <c r="D120" s="246"/>
      <c r="E120" s="247">
        <v>6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220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0.399999999999999" outlineLevel="1" x14ac:dyDescent="0.25">
      <c r="A121" s="231">
        <v>27</v>
      </c>
      <c r="B121" s="232" t="s">
        <v>1182</v>
      </c>
      <c r="C121" s="241" t="s">
        <v>1183</v>
      </c>
      <c r="D121" s="233" t="s">
        <v>266</v>
      </c>
      <c r="E121" s="234">
        <v>3</v>
      </c>
      <c r="F121" s="235"/>
      <c r="G121" s="236">
        <f>ROUND(E121*F121,2)</f>
        <v>0</v>
      </c>
      <c r="H121" s="235"/>
      <c r="I121" s="236">
        <f>ROUND(E121*H121,2)</f>
        <v>0</v>
      </c>
      <c r="J121" s="235"/>
      <c r="K121" s="236">
        <f>ROUND(E121*J121,2)</f>
        <v>0</v>
      </c>
      <c r="L121" s="236">
        <v>21</v>
      </c>
      <c r="M121" s="236">
        <f>G121*(1+L121/100)</f>
        <v>0</v>
      </c>
      <c r="N121" s="234">
        <v>0.11259</v>
      </c>
      <c r="O121" s="234">
        <f>ROUND(E121*N121,2)</f>
        <v>0.34</v>
      </c>
      <c r="P121" s="234">
        <v>0</v>
      </c>
      <c r="Q121" s="234">
        <f>ROUND(E121*P121,2)</f>
        <v>0</v>
      </c>
      <c r="R121" s="236" t="s">
        <v>1094</v>
      </c>
      <c r="S121" s="236" t="s">
        <v>173</v>
      </c>
      <c r="T121" s="237" t="s">
        <v>173</v>
      </c>
      <c r="U121" s="221">
        <v>0.55000000000000004</v>
      </c>
      <c r="V121" s="221">
        <f>ROUND(E121*U121,2)</f>
        <v>1.65</v>
      </c>
      <c r="W121" s="221"/>
      <c r="X121" s="221" t="s">
        <v>215</v>
      </c>
      <c r="Y121" s="221" t="s">
        <v>176</v>
      </c>
      <c r="Z121" s="210"/>
      <c r="AA121" s="210"/>
      <c r="AB121" s="210"/>
      <c r="AC121" s="210"/>
      <c r="AD121" s="210"/>
      <c r="AE121" s="210"/>
      <c r="AF121" s="210"/>
      <c r="AG121" s="210" t="s">
        <v>216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5">
      <c r="A122" s="217"/>
      <c r="B122" s="218"/>
      <c r="C122" s="262" t="s">
        <v>1184</v>
      </c>
      <c r="D122" s="246"/>
      <c r="E122" s="247">
        <v>3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220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0.399999999999999" outlineLevel="1" x14ac:dyDescent="0.25">
      <c r="A123" s="231">
        <v>28</v>
      </c>
      <c r="B123" s="232" t="s">
        <v>1185</v>
      </c>
      <c r="C123" s="241" t="s">
        <v>1186</v>
      </c>
      <c r="D123" s="233" t="s">
        <v>311</v>
      </c>
      <c r="E123" s="234">
        <v>1</v>
      </c>
      <c r="F123" s="235"/>
      <c r="G123" s="236">
        <f>ROUND(E123*F123,2)</f>
        <v>0</v>
      </c>
      <c r="H123" s="235"/>
      <c r="I123" s="236">
        <f>ROUND(E123*H123,2)</f>
        <v>0</v>
      </c>
      <c r="J123" s="235"/>
      <c r="K123" s="236">
        <f>ROUND(E123*J123,2)</f>
        <v>0</v>
      </c>
      <c r="L123" s="236">
        <v>21</v>
      </c>
      <c r="M123" s="236">
        <f>G123*(1+L123/100)</f>
        <v>0</v>
      </c>
      <c r="N123" s="234">
        <v>7.7000000000000002E-3</v>
      </c>
      <c r="O123" s="234">
        <f>ROUND(E123*N123,2)</f>
        <v>0.01</v>
      </c>
      <c r="P123" s="234">
        <v>0</v>
      </c>
      <c r="Q123" s="234">
        <f>ROUND(E123*P123,2)</f>
        <v>0</v>
      </c>
      <c r="R123" s="236" t="s">
        <v>297</v>
      </c>
      <c r="S123" s="236" t="s">
        <v>173</v>
      </c>
      <c r="T123" s="237" t="s">
        <v>173</v>
      </c>
      <c r="U123" s="221">
        <v>0</v>
      </c>
      <c r="V123" s="221">
        <f>ROUND(E123*U123,2)</f>
        <v>0</v>
      </c>
      <c r="W123" s="221"/>
      <c r="X123" s="221" t="s">
        <v>298</v>
      </c>
      <c r="Y123" s="221" t="s">
        <v>176</v>
      </c>
      <c r="Z123" s="210"/>
      <c r="AA123" s="210"/>
      <c r="AB123" s="210"/>
      <c r="AC123" s="210"/>
      <c r="AD123" s="210"/>
      <c r="AE123" s="210"/>
      <c r="AF123" s="210"/>
      <c r="AG123" s="210" t="s">
        <v>299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5">
      <c r="A124" s="217"/>
      <c r="B124" s="218"/>
      <c r="C124" s="262" t="s">
        <v>70</v>
      </c>
      <c r="D124" s="246"/>
      <c r="E124" s="247">
        <v>1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220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0.399999999999999" outlineLevel="1" x14ac:dyDescent="0.25">
      <c r="A125" s="231">
        <v>29</v>
      </c>
      <c r="B125" s="232" t="s">
        <v>1187</v>
      </c>
      <c r="C125" s="241" t="s">
        <v>1188</v>
      </c>
      <c r="D125" s="233" t="s">
        <v>311</v>
      </c>
      <c r="E125" s="234">
        <v>1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1.38E-2</v>
      </c>
      <c r="O125" s="234">
        <f>ROUND(E125*N125,2)</f>
        <v>0.01</v>
      </c>
      <c r="P125" s="234">
        <v>0</v>
      </c>
      <c r="Q125" s="234">
        <f>ROUND(E125*P125,2)</f>
        <v>0</v>
      </c>
      <c r="R125" s="236" t="s">
        <v>297</v>
      </c>
      <c r="S125" s="236" t="s">
        <v>173</v>
      </c>
      <c r="T125" s="237" t="s">
        <v>173</v>
      </c>
      <c r="U125" s="221">
        <v>0</v>
      </c>
      <c r="V125" s="221">
        <f>ROUND(E125*U125,2)</f>
        <v>0</v>
      </c>
      <c r="W125" s="221"/>
      <c r="X125" s="221" t="s">
        <v>298</v>
      </c>
      <c r="Y125" s="221" t="s">
        <v>176</v>
      </c>
      <c r="Z125" s="210"/>
      <c r="AA125" s="210"/>
      <c r="AB125" s="210"/>
      <c r="AC125" s="210"/>
      <c r="AD125" s="210"/>
      <c r="AE125" s="210"/>
      <c r="AF125" s="210"/>
      <c r="AG125" s="210" t="s">
        <v>299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5">
      <c r="A126" s="217"/>
      <c r="B126" s="218"/>
      <c r="C126" s="262" t="s">
        <v>70</v>
      </c>
      <c r="D126" s="246"/>
      <c r="E126" s="247">
        <v>1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220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0.399999999999999" outlineLevel="1" x14ac:dyDescent="0.25">
      <c r="A127" s="231">
        <v>30</v>
      </c>
      <c r="B127" s="232" t="s">
        <v>1189</v>
      </c>
      <c r="C127" s="241" t="s">
        <v>1190</v>
      </c>
      <c r="D127" s="233" t="s">
        <v>311</v>
      </c>
      <c r="E127" s="234">
        <v>1</v>
      </c>
      <c r="F127" s="235"/>
      <c r="G127" s="236">
        <f>ROUND(E127*F127,2)</f>
        <v>0</v>
      </c>
      <c r="H127" s="235"/>
      <c r="I127" s="236">
        <f>ROUND(E127*H127,2)</f>
        <v>0</v>
      </c>
      <c r="J127" s="235"/>
      <c r="K127" s="236">
        <f>ROUND(E127*J127,2)</f>
        <v>0</v>
      </c>
      <c r="L127" s="236">
        <v>21</v>
      </c>
      <c r="M127" s="236">
        <f>G127*(1+L127/100)</f>
        <v>0</v>
      </c>
      <c r="N127" s="234">
        <v>1.41E-2</v>
      </c>
      <c r="O127" s="234">
        <f>ROUND(E127*N127,2)</f>
        <v>0.01</v>
      </c>
      <c r="P127" s="234">
        <v>0</v>
      </c>
      <c r="Q127" s="234">
        <f>ROUND(E127*P127,2)</f>
        <v>0</v>
      </c>
      <c r="R127" s="236" t="s">
        <v>297</v>
      </c>
      <c r="S127" s="236" t="s">
        <v>173</v>
      </c>
      <c r="T127" s="237" t="s">
        <v>173</v>
      </c>
      <c r="U127" s="221">
        <v>0</v>
      </c>
      <c r="V127" s="221">
        <f>ROUND(E127*U127,2)</f>
        <v>0</v>
      </c>
      <c r="W127" s="221"/>
      <c r="X127" s="221" t="s">
        <v>298</v>
      </c>
      <c r="Y127" s="221" t="s">
        <v>176</v>
      </c>
      <c r="Z127" s="210"/>
      <c r="AA127" s="210"/>
      <c r="AB127" s="210"/>
      <c r="AC127" s="210"/>
      <c r="AD127" s="210"/>
      <c r="AE127" s="210"/>
      <c r="AF127" s="210"/>
      <c r="AG127" s="210" t="s">
        <v>299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5">
      <c r="A128" s="217"/>
      <c r="B128" s="218"/>
      <c r="C128" s="262" t="s">
        <v>70</v>
      </c>
      <c r="D128" s="246"/>
      <c r="E128" s="247">
        <v>1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220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0.399999999999999" outlineLevel="1" x14ac:dyDescent="0.25">
      <c r="A129" s="231">
        <v>31</v>
      </c>
      <c r="B129" s="232" t="s">
        <v>1191</v>
      </c>
      <c r="C129" s="241" t="s">
        <v>1192</v>
      </c>
      <c r="D129" s="233" t="s">
        <v>311</v>
      </c>
      <c r="E129" s="234">
        <v>1</v>
      </c>
      <c r="F129" s="235"/>
      <c r="G129" s="236">
        <f>ROUND(E129*F129,2)</f>
        <v>0</v>
      </c>
      <c r="H129" s="235"/>
      <c r="I129" s="236">
        <f>ROUND(E129*H129,2)</f>
        <v>0</v>
      </c>
      <c r="J129" s="235"/>
      <c r="K129" s="236">
        <f>ROUND(E129*J129,2)</f>
        <v>0</v>
      </c>
      <c r="L129" s="236">
        <v>21</v>
      </c>
      <c r="M129" s="236">
        <f>G129*(1+L129/100)</f>
        <v>0</v>
      </c>
      <c r="N129" s="234">
        <v>1.4500000000000001E-2</v>
      </c>
      <c r="O129" s="234">
        <f>ROUND(E129*N129,2)</f>
        <v>0.01</v>
      </c>
      <c r="P129" s="234">
        <v>0</v>
      </c>
      <c r="Q129" s="234">
        <f>ROUND(E129*P129,2)</f>
        <v>0</v>
      </c>
      <c r="R129" s="236" t="s">
        <v>297</v>
      </c>
      <c r="S129" s="236" t="s">
        <v>173</v>
      </c>
      <c r="T129" s="237" t="s">
        <v>173</v>
      </c>
      <c r="U129" s="221">
        <v>0</v>
      </c>
      <c r="V129" s="221">
        <f>ROUND(E129*U129,2)</f>
        <v>0</v>
      </c>
      <c r="W129" s="221"/>
      <c r="X129" s="221" t="s">
        <v>298</v>
      </c>
      <c r="Y129" s="221" t="s">
        <v>176</v>
      </c>
      <c r="Z129" s="210"/>
      <c r="AA129" s="210"/>
      <c r="AB129" s="210"/>
      <c r="AC129" s="210"/>
      <c r="AD129" s="210"/>
      <c r="AE129" s="210"/>
      <c r="AF129" s="210"/>
      <c r="AG129" s="210" t="s">
        <v>299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5">
      <c r="A130" s="217"/>
      <c r="B130" s="218"/>
      <c r="C130" s="262" t="s">
        <v>70</v>
      </c>
      <c r="D130" s="246"/>
      <c r="E130" s="247">
        <v>1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220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5">
      <c r="A131" s="231">
        <v>32</v>
      </c>
      <c r="B131" s="232" t="s">
        <v>1193</v>
      </c>
      <c r="C131" s="241" t="s">
        <v>1194</v>
      </c>
      <c r="D131" s="233" t="s">
        <v>252</v>
      </c>
      <c r="E131" s="234">
        <v>179.35400000000001</v>
      </c>
      <c r="F131" s="235"/>
      <c r="G131" s="236">
        <f>ROUND(E131*F131,2)</f>
        <v>0</v>
      </c>
      <c r="H131" s="235"/>
      <c r="I131" s="236">
        <f>ROUND(E131*H131,2)</f>
        <v>0</v>
      </c>
      <c r="J131" s="235"/>
      <c r="K131" s="236">
        <f>ROUND(E131*J131,2)</f>
        <v>0</v>
      </c>
      <c r="L131" s="236">
        <v>21</v>
      </c>
      <c r="M131" s="236">
        <f>G131*(1+L131/100)</f>
        <v>0</v>
      </c>
      <c r="N131" s="234">
        <v>0.17244999999999999</v>
      </c>
      <c r="O131" s="234">
        <f>ROUND(E131*N131,2)</f>
        <v>30.93</v>
      </c>
      <c r="P131" s="234">
        <v>0</v>
      </c>
      <c r="Q131" s="234">
        <f>ROUND(E131*P131,2)</f>
        <v>0</v>
      </c>
      <c r="R131" s="236" t="s">
        <v>297</v>
      </c>
      <c r="S131" s="236" t="s">
        <v>173</v>
      </c>
      <c r="T131" s="237" t="s">
        <v>173</v>
      </c>
      <c r="U131" s="221">
        <v>0</v>
      </c>
      <c r="V131" s="221">
        <f>ROUND(E131*U131,2)</f>
        <v>0</v>
      </c>
      <c r="W131" s="221"/>
      <c r="X131" s="221" t="s">
        <v>298</v>
      </c>
      <c r="Y131" s="221" t="s">
        <v>176</v>
      </c>
      <c r="Z131" s="210"/>
      <c r="AA131" s="210"/>
      <c r="AB131" s="210"/>
      <c r="AC131" s="210"/>
      <c r="AD131" s="210"/>
      <c r="AE131" s="210"/>
      <c r="AF131" s="210"/>
      <c r="AG131" s="210" t="s">
        <v>299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5">
      <c r="A132" s="217"/>
      <c r="B132" s="218"/>
      <c r="C132" s="262" t="s">
        <v>1195</v>
      </c>
      <c r="D132" s="246"/>
      <c r="E132" s="247"/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220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5">
      <c r="A133" s="217"/>
      <c r="B133" s="218"/>
      <c r="C133" s="262" t="s">
        <v>1196</v>
      </c>
      <c r="D133" s="246"/>
      <c r="E133" s="247">
        <v>179.35400000000001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220</v>
      </c>
      <c r="AH133" s="210">
        <v>5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5">
      <c r="A134" s="231">
        <v>33</v>
      </c>
      <c r="B134" s="232" t="s">
        <v>1197</v>
      </c>
      <c r="C134" s="241" t="s">
        <v>1198</v>
      </c>
      <c r="D134" s="233" t="s">
        <v>311</v>
      </c>
      <c r="E134" s="234">
        <v>206.87787</v>
      </c>
      <c r="F134" s="235"/>
      <c r="G134" s="236">
        <f>ROUND(E134*F134,2)</f>
        <v>0</v>
      </c>
      <c r="H134" s="235"/>
      <c r="I134" s="236">
        <f>ROUND(E134*H134,2)</f>
        <v>0</v>
      </c>
      <c r="J134" s="235"/>
      <c r="K134" s="236">
        <f>ROUND(E134*J134,2)</f>
        <v>0</v>
      </c>
      <c r="L134" s="236">
        <v>21</v>
      </c>
      <c r="M134" s="236">
        <f>G134*(1+L134/100)</f>
        <v>0</v>
      </c>
      <c r="N134" s="234">
        <v>2.8000000000000001E-2</v>
      </c>
      <c r="O134" s="234">
        <f>ROUND(E134*N134,2)</f>
        <v>5.79</v>
      </c>
      <c r="P134" s="234">
        <v>0</v>
      </c>
      <c r="Q134" s="234">
        <f>ROUND(E134*P134,2)</f>
        <v>0</v>
      </c>
      <c r="R134" s="236" t="s">
        <v>297</v>
      </c>
      <c r="S134" s="236" t="s">
        <v>173</v>
      </c>
      <c r="T134" s="237" t="s">
        <v>174</v>
      </c>
      <c r="U134" s="221">
        <v>0</v>
      </c>
      <c r="V134" s="221">
        <f>ROUND(E134*U134,2)</f>
        <v>0</v>
      </c>
      <c r="W134" s="221"/>
      <c r="X134" s="221" t="s">
        <v>298</v>
      </c>
      <c r="Y134" s="221" t="s">
        <v>176</v>
      </c>
      <c r="Z134" s="210"/>
      <c r="AA134" s="210"/>
      <c r="AB134" s="210"/>
      <c r="AC134" s="210"/>
      <c r="AD134" s="210"/>
      <c r="AE134" s="210"/>
      <c r="AF134" s="210"/>
      <c r="AG134" s="210" t="s">
        <v>299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5">
      <c r="A135" s="217"/>
      <c r="B135" s="218"/>
      <c r="C135" s="262" t="s">
        <v>1157</v>
      </c>
      <c r="D135" s="246"/>
      <c r="E135" s="247"/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220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17"/>
      <c r="B136" s="218"/>
      <c r="C136" s="262" t="s">
        <v>1199</v>
      </c>
      <c r="D136" s="246"/>
      <c r="E136" s="247"/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220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17"/>
      <c r="B137" s="218"/>
      <c r="C137" s="262" t="s">
        <v>1200</v>
      </c>
      <c r="D137" s="246"/>
      <c r="E137" s="247">
        <v>179.8938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220</v>
      </c>
      <c r="AH137" s="210">
        <v>5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17"/>
      <c r="B138" s="218"/>
      <c r="C138" s="263" t="s">
        <v>239</v>
      </c>
      <c r="D138" s="248"/>
      <c r="E138" s="249">
        <v>179.8938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220</v>
      </c>
      <c r="AH138" s="210">
        <v>1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17"/>
      <c r="B139" s="218"/>
      <c r="C139" s="262" t="s">
        <v>1201</v>
      </c>
      <c r="D139" s="246"/>
      <c r="E139" s="247">
        <v>26.984069999999999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220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x14ac:dyDescent="0.25">
      <c r="A140" s="224" t="s">
        <v>168</v>
      </c>
      <c r="B140" s="225" t="s">
        <v>86</v>
      </c>
      <c r="C140" s="240" t="s">
        <v>87</v>
      </c>
      <c r="D140" s="226"/>
      <c r="E140" s="227"/>
      <c r="F140" s="228"/>
      <c r="G140" s="228">
        <f>SUMIF(AG141:AG159,"&lt;&gt;NOR",G141:G159)</f>
        <v>0</v>
      </c>
      <c r="H140" s="228"/>
      <c r="I140" s="228">
        <f>SUM(I141:I159)</f>
        <v>0</v>
      </c>
      <c r="J140" s="228"/>
      <c r="K140" s="228">
        <f>SUM(K141:K159)</f>
        <v>0</v>
      </c>
      <c r="L140" s="228"/>
      <c r="M140" s="228">
        <f>SUM(M141:M159)</f>
        <v>0</v>
      </c>
      <c r="N140" s="227"/>
      <c r="O140" s="227">
        <f>SUM(O141:O159)</f>
        <v>0.05</v>
      </c>
      <c r="P140" s="227"/>
      <c r="Q140" s="227">
        <f>SUM(Q141:Q159)</f>
        <v>0</v>
      </c>
      <c r="R140" s="228"/>
      <c r="S140" s="228"/>
      <c r="T140" s="229"/>
      <c r="U140" s="223"/>
      <c r="V140" s="223">
        <f>SUM(V141:V159)</f>
        <v>2.79</v>
      </c>
      <c r="W140" s="223"/>
      <c r="X140" s="223"/>
      <c r="Y140" s="223"/>
      <c r="AG140" t="s">
        <v>169</v>
      </c>
    </row>
    <row r="141" spans="1:60" outlineLevel="1" x14ac:dyDescent="0.25">
      <c r="A141" s="231">
        <v>34</v>
      </c>
      <c r="B141" s="232" t="s">
        <v>1202</v>
      </c>
      <c r="C141" s="241" t="s">
        <v>1203</v>
      </c>
      <c r="D141" s="233" t="s">
        <v>266</v>
      </c>
      <c r="E141" s="234">
        <v>39.9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0</v>
      </c>
      <c r="O141" s="234">
        <f>ROUND(E141*N141,2)</f>
        <v>0</v>
      </c>
      <c r="P141" s="234">
        <v>0</v>
      </c>
      <c r="Q141" s="234">
        <f>ROUND(E141*P141,2)</f>
        <v>0</v>
      </c>
      <c r="R141" s="236" t="s">
        <v>1204</v>
      </c>
      <c r="S141" s="236" t="s">
        <v>173</v>
      </c>
      <c r="T141" s="237" t="s">
        <v>173</v>
      </c>
      <c r="U141" s="221">
        <v>7.0000000000000007E-2</v>
      </c>
      <c r="V141" s="221">
        <f>ROUND(E141*U141,2)</f>
        <v>2.79</v>
      </c>
      <c r="W141" s="221"/>
      <c r="X141" s="221" t="s">
        <v>215</v>
      </c>
      <c r="Y141" s="221" t="s">
        <v>176</v>
      </c>
      <c r="Z141" s="210"/>
      <c r="AA141" s="210"/>
      <c r="AB141" s="210"/>
      <c r="AC141" s="210"/>
      <c r="AD141" s="210"/>
      <c r="AE141" s="210"/>
      <c r="AF141" s="210"/>
      <c r="AG141" s="210" t="s">
        <v>216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5">
      <c r="A142" s="217"/>
      <c r="B142" s="218"/>
      <c r="C142" s="261" t="s">
        <v>1205</v>
      </c>
      <c r="D142" s="250"/>
      <c r="E142" s="250"/>
      <c r="F142" s="250"/>
      <c r="G142" s="250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218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5">
      <c r="A143" s="217"/>
      <c r="B143" s="218"/>
      <c r="C143" s="262" t="s">
        <v>1206</v>
      </c>
      <c r="D143" s="246"/>
      <c r="E143" s="247"/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220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5">
      <c r="A144" s="217"/>
      <c r="B144" s="218"/>
      <c r="C144" s="262" t="s">
        <v>1207</v>
      </c>
      <c r="D144" s="246"/>
      <c r="E144" s="247">
        <v>18.5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220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17"/>
      <c r="B145" s="218"/>
      <c r="C145" s="262" t="s">
        <v>1208</v>
      </c>
      <c r="D145" s="246"/>
      <c r="E145" s="247">
        <v>21.4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220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20.399999999999999" outlineLevel="1" x14ac:dyDescent="0.25">
      <c r="A146" s="231">
        <v>35</v>
      </c>
      <c r="B146" s="232" t="s">
        <v>1209</v>
      </c>
      <c r="C146" s="241" t="s">
        <v>1210</v>
      </c>
      <c r="D146" s="233" t="s">
        <v>266</v>
      </c>
      <c r="E146" s="234">
        <v>18.5</v>
      </c>
      <c r="F146" s="235"/>
      <c r="G146" s="236">
        <f>ROUND(E146*F146,2)</f>
        <v>0</v>
      </c>
      <c r="H146" s="235"/>
      <c r="I146" s="236">
        <f>ROUND(E146*H146,2)</f>
        <v>0</v>
      </c>
      <c r="J146" s="235"/>
      <c r="K146" s="236">
        <f>ROUND(E146*J146,2)</f>
        <v>0</v>
      </c>
      <c r="L146" s="236">
        <v>21</v>
      </c>
      <c r="M146" s="236">
        <f>G146*(1+L146/100)</f>
        <v>0</v>
      </c>
      <c r="N146" s="234">
        <v>1.1199999999999999E-3</v>
      </c>
      <c r="O146" s="234">
        <f>ROUND(E146*N146,2)</f>
        <v>0.02</v>
      </c>
      <c r="P146" s="234">
        <v>0</v>
      </c>
      <c r="Q146" s="234">
        <f>ROUND(E146*P146,2)</f>
        <v>0</v>
      </c>
      <c r="R146" s="236" t="s">
        <v>297</v>
      </c>
      <c r="S146" s="236" t="s">
        <v>173</v>
      </c>
      <c r="T146" s="237" t="s">
        <v>173</v>
      </c>
      <c r="U146" s="221">
        <v>0</v>
      </c>
      <c r="V146" s="221">
        <f>ROUND(E146*U146,2)</f>
        <v>0</v>
      </c>
      <c r="W146" s="221"/>
      <c r="X146" s="221" t="s">
        <v>298</v>
      </c>
      <c r="Y146" s="221" t="s">
        <v>176</v>
      </c>
      <c r="Z146" s="210"/>
      <c r="AA146" s="210"/>
      <c r="AB146" s="210"/>
      <c r="AC146" s="210"/>
      <c r="AD146" s="210"/>
      <c r="AE146" s="210"/>
      <c r="AF146" s="210"/>
      <c r="AG146" s="210" t="s">
        <v>299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5">
      <c r="A147" s="217"/>
      <c r="B147" s="218"/>
      <c r="C147" s="262" t="s">
        <v>1207</v>
      </c>
      <c r="D147" s="246"/>
      <c r="E147" s="247">
        <v>18.5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220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0.399999999999999" outlineLevel="1" x14ac:dyDescent="0.25">
      <c r="A148" s="231">
        <v>36</v>
      </c>
      <c r="B148" s="232" t="s">
        <v>1211</v>
      </c>
      <c r="C148" s="241" t="s">
        <v>1212</v>
      </c>
      <c r="D148" s="233" t="s">
        <v>266</v>
      </c>
      <c r="E148" s="234">
        <v>21.4</v>
      </c>
      <c r="F148" s="235"/>
      <c r="G148" s="236">
        <f>ROUND(E148*F148,2)</f>
        <v>0</v>
      </c>
      <c r="H148" s="235"/>
      <c r="I148" s="236">
        <f>ROUND(E148*H148,2)</f>
        <v>0</v>
      </c>
      <c r="J148" s="235"/>
      <c r="K148" s="236">
        <f>ROUND(E148*J148,2)</f>
        <v>0</v>
      </c>
      <c r="L148" s="236">
        <v>21</v>
      </c>
      <c r="M148" s="236">
        <f>G148*(1+L148/100)</f>
        <v>0</v>
      </c>
      <c r="N148" s="234">
        <v>1.31E-3</v>
      </c>
      <c r="O148" s="234">
        <f>ROUND(E148*N148,2)</f>
        <v>0.03</v>
      </c>
      <c r="P148" s="234">
        <v>0</v>
      </c>
      <c r="Q148" s="234">
        <f>ROUND(E148*P148,2)</f>
        <v>0</v>
      </c>
      <c r="R148" s="236" t="s">
        <v>297</v>
      </c>
      <c r="S148" s="236" t="s">
        <v>173</v>
      </c>
      <c r="T148" s="237" t="s">
        <v>173</v>
      </c>
      <c r="U148" s="221">
        <v>0</v>
      </c>
      <c r="V148" s="221">
        <f>ROUND(E148*U148,2)</f>
        <v>0</v>
      </c>
      <c r="W148" s="221"/>
      <c r="X148" s="221" t="s">
        <v>298</v>
      </c>
      <c r="Y148" s="221" t="s">
        <v>176</v>
      </c>
      <c r="Z148" s="210"/>
      <c r="AA148" s="210"/>
      <c r="AB148" s="210"/>
      <c r="AC148" s="210"/>
      <c r="AD148" s="210"/>
      <c r="AE148" s="210"/>
      <c r="AF148" s="210"/>
      <c r="AG148" s="210" t="s">
        <v>299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5">
      <c r="A149" s="217"/>
      <c r="B149" s="218"/>
      <c r="C149" s="262" t="s">
        <v>1208</v>
      </c>
      <c r="D149" s="246"/>
      <c r="E149" s="247">
        <v>21.4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220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0.399999999999999" outlineLevel="1" x14ac:dyDescent="0.25">
      <c r="A150" s="231">
        <v>37</v>
      </c>
      <c r="B150" s="232" t="s">
        <v>1213</v>
      </c>
      <c r="C150" s="241" t="s">
        <v>1214</v>
      </c>
      <c r="D150" s="233" t="s">
        <v>311</v>
      </c>
      <c r="E150" s="234">
        <v>16</v>
      </c>
      <c r="F150" s="235"/>
      <c r="G150" s="236">
        <f>ROUND(E150*F150,2)</f>
        <v>0</v>
      </c>
      <c r="H150" s="235"/>
      <c r="I150" s="236">
        <f>ROUND(E150*H150,2)</f>
        <v>0</v>
      </c>
      <c r="J150" s="235"/>
      <c r="K150" s="236">
        <f>ROUND(E150*J150,2)</f>
        <v>0</v>
      </c>
      <c r="L150" s="236">
        <v>21</v>
      </c>
      <c r="M150" s="236">
        <f>G150*(1+L150/100)</f>
        <v>0</v>
      </c>
      <c r="N150" s="234">
        <v>2.9E-4</v>
      </c>
      <c r="O150" s="234">
        <f>ROUND(E150*N150,2)</f>
        <v>0</v>
      </c>
      <c r="P150" s="234">
        <v>0</v>
      </c>
      <c r="Q150" s="234">
        <f>ROUND(E150*P150,2)</f>
        <v>0</v>
      </c>
      <c r="R150" s="236" t="s">
        <v>297</v>
      </c>
      <c r="S150" s="236" t="s">
        <v>173</v>
      </c>
      <c r="T150" s="237" t="s">
        <v>173</v>
      </c>
      <c r="U150" s="221">
        <v>0</v>
      </c>
      <c r="V150" s="221">
        <f>ROUND(E150*U150,2)</f>
        <v>0</v>
      </c>
      <c r="W150" s="221"/>
      <c r="X150" s="221" t="s">
        <v>298</v>
      </c>
      <c r="Y150" s="221" t="s">
        <v>176</v>
      </c>
      <c r="Z150" s="210"/>
      <c r="AA150" s="210"/>
      <c r="AB150" s="210"/>
      <c r="AC150" s="210"/>
      <c r="AD150" s="210"/>
      <c r="AE150" s="210"/>
      <c r="AF150" s="210"/>
      <c r="AG150" s="210" t="s">
        <v>299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5">
      <c r="A151" s="217"/>
      <c r="B151" s="218"/>
      <c r="C151" s="262" t="s">
        <v>1215</v>
      </c>
      <c r="D151" s="246"/>
      <c r="E151" s="247">
        <v>16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220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0.399999999999999" outlineLevel="1" x14ac:dyDescent="0.25">
      <c r="A152" s="231">
        <v>38</v>
      </c>
      <c r="B152" s="232" t="s">
        <v>1216</v>
      </c>
      <c r="C152" s="241" t="s">
        <v>1217</v>
      </c>
      <c r="D152" s="233" t="s">
        <v>311</v>
      </c>
      <c r="E152" s="234">
        <v>1</v>
      </c>
      <c r="F152" s="235"/>
      <c r="G152" s="236">
        <f>ROUND(E152*F152,2)</f>
        <v>0</v>
      </c>
      <c r="H152" s="235"/>
      <c r="I152" s="236">
        <f>ROUND(E152*H152,2)</f>
        <v>0</v>
      </c>
      <c r="J152" s="235"/>
      <c r="K152" s="236">
        <f>ROUND(E152*J152,2)</f>
        <v>0</v>
      </c>
      <c r="L152" s="236">
        <v>21</v>
      </c>
      <c r="M152" s="236">
        <f>G152*(1+L152/100)</f>
        <v>0</v>
      </c>
      <c r="N152" s="234">
        <v>3.8000000000000002E-4</v>
      </c>
      <c r="O152" s="234">
        <f>ROUND(E152*N152,2)</f>
        <v>0</v>
      </c>
      <c r="P152" s="234">
        <v>0</v>
      </c>
      <c r="Q152" s="234">
        <f>ROUND(E152*P152,2)</f>
        <v>0</v>
      </c>
      <c r="R152" s="236" t="s">
        <v>297</v>
      </c>
      <c r="S152" s="236" t="s">
        <v>173</v>
      </c>
      <c r="T152" s="237" t="s">
        <v>173</v>
      </c>
      <c r="U152" s="221">
        <v>0</v>
      </c>
      <c r="V152" s="221">
        <f>ROUND(E152*U152,2)</f>
        <v>0</v>
      </c>
      <c r="W152" s="221"/>
      <c r="X152" s="221" t="s">
        <v>298</v>
      </c>
      <c r="Y152" s="221" t="s">
        <v>176</v>
      </c>
      <c r="Z152" s="210"/>
      <c r="AA152" s="210"/>
      <c r="AB152" s="210"/>
      <c r="AC152" s="210"/>
      <c r="AD152" s="210"/>
      <c r="AE152" s="210"/>
      <c r="AF152" s="210"/>
      <c r="AG152" s="210" t="s">
        <v>299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5">
      <c r="A153" s="217"/>
      <c r="B153" s="218"/>
      <c r="C153" s="262" t="s">
        <v>70</v>
      </c>
      <c r="D153" s="246"/>
      <c r="E153" s="247">
        <v>1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220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0.399999999999999" outlineLevel="1" x14ac:dyDescent="0.25">
      <c r="A154" s="231">
        <v>39</v>
      </c>
      <c r="B154" s="232" t="s">
        <v>1218</v>
      </c>
      <c r="C154" s="241" t="s">
        <v>1219</v>
      </c>
      <c r="D154" s="233" t="s">
        <v>311</v>
      </c>
      <c r="E154" s="234">
        <v>1</v>
      </c>
      <c r="F154" s="235"/>
      <c r="G154" s="236">
        <f>ROUND(E154*F154,2)</f>
        <v>0</v>
      </c>
      <c r="H154" s="235"/>
      <c r="I154" s="236">
        <f>ROUND(E154*H154,2)</f>
        <v>0</v>
      </c>
      <c r="J154" s="235"/>
      <c r="K154" s="236">
        <f>ROUND(E154*J154,2)</f>
        <v>0</v>
      </c>
      <c r="L154" s="236">
        <v>21</v>
      </c>
      <c r="M154" s="236">
        <f>G154*(1+L154/100)</f>
        <v>0</v>
      </c>
      <c r="N154" s="234">
        <v>2.7999999999999998E-4</v>
      </c>
      <c r="O154" s="234">
        <f>ROUND(E154*N154,2)</f>
        <v>0</v>
      </c>
      <c r="P154" s="234">
        <v>0</v>
      </c>
      <c r="Q154" s="234">
        <f>ROUND(E154*P154,2)</f>
        <v>0</v>
      </c>
      <c r="R154" s="236" t="s">
        <v>297</v>
      </c>
      <c r="S154" s="236" t="s">
        <v>173</v>
      </c>
      <c r="T154" s="237" t="s">
        <v>173</v>
      </c>
      <c r="U154" s="221">
        <v>0</v>
      </c>
      <c r="V154" s="221">
        <f>ROUND(E154*U154,2)</f>
        <v>0</v>
      </c>
      <c r="W154" s="221"/>
      <c r="X154" s="221" t="s">
        <v>298</v>
      </c>
      <c r="Y154" s="221" t="s">
        <v>176</v>
      </c>
      <c r="Z154" s="210"/>
      <c r="AA154" s="210"/>
      <c r="AB154" s="210"/>
      <c r="AC154" s="210"/>
      <c r="AD154" s="210"/>
      <c r="AE154" s="210"/>
      <c r="AF154" s="210"/>
      <c r="AG154" s="210" t="s">
        <v>299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5">
      <c r="A155" s="217"/>
      <c r="B155" s="218"/>
      <c r="C155" s="262" t="s">
        <v>70</v>
      </c>
      <c r="D155" s="246"/>
      <c r="E155" s="247">
        <v>1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220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0.399999999999999" outlineLevel="1" x14ac:dyDescent="0.25">
      <c r="A156" s="231">
        <v>40</v>
      </c>
      <c r="B156" s="232" t="s">
        <v>1220</v>
      </c>
      <c r="C156" s="241" t="s">
        <v>1221</v>
      </c>
      <c r="D156" s="233" t="s">
        <v>311</v>
      </c>
      <c r="E156" s="234">
        <v>1</v>
      </c>
      <c r="F156" s="235"/>
      <c r="G156" s="236">
        <f>ROUND(E156*F156,2)</f>
        <v>0</v>
      </c>
      <c r="H156" s="235"/>
      <c r="I156" s="236">
        <f>ROUND(E156*H156,2)</f>
        <v>0</v>
      </c>
      <c r="J156" s="235"/>
      <c r="K156" s="236">
        <f>ROUND(E156*J156,2)</f>
        <v>0</v>
      </c>
      <c r="L156" s="236">
        <v>21</v>
      </c>
      <c r="M156" s="236">
        <f>G156*(1+L156/100)</f>
        <v>0</v>
      </c>
      <c r="N156" s="234">
        <v>6.7000000000000002E-4</v>
      </c>
      <c r="O156" s="234">
        <f>ROUND(E156*N156,2)</f>
        <v>0</v>
      </c>
      <c r="P156" s="234">
        <v>0</v>
      </c>
      <c r="Q156" s="234">
        <f>ROUND(E156*P156,2)</f>
        <v>0</v>
      </c>
      <c r="R156" s="236" t="s">
        <v>297</v>
      </c>
      <c r="S156" s="236" t="s">
        <v>173</v>
      </c>
      <c r="T156" s="237" t="s">
        <v>173</v>
      </c>
      <c r="U156" s="221">
        <v>0</v>
      </c>
      <c r="V156" s="221">
        <f>ROUND(E156*U156,2)</f>
        <v>0</v>
      </c>
      <c r="W156" s="221"/>
      <c r="X156" s="221" t="s">
        <v>298</v>
      </c>
      <c r="Y156" s="221" t="s">
        <v>176</v>
      </c>
      <c r="Z156" s="210"/>
      <c r="AA156" s="210"/>
      <c r="AB156" s="210"/>
      <c r="AC156" s="210"/>
      <c r="AD156" s="210"/>
      <c r="AE156" s="210"/>
      <c r="AF156" s="210"/>
      <c r="AG156" s="210" t="s">
        <v>299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5">
      <c r="A157" s="217"/>
      <c r="B157" s="218"/>
      <c r="C157" s="262" t="s">
        <v>70</v>
      </c>
      <c r="D157" s="246"/>
      <c r="E157" s="247">
        <v>1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220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0.399999999999999" outlineLevel="1" x14ac:dyDescent="0.25">
      <c r="A158" s="231">
        <v>41</v>
      </c>
      <c r="B158" s="232" t="s">
        <v>1222</v>
      </c>
      <c r="C158" s="241" t="s">
        <v>1223</v>
      </c>
      <c r="D158" s="233" t="s">
        <v>311</v>
      </c>
      <c r="E158" s="234">
        <v>4</v>
      </c>
      <c r="F158" s="235"/>
      <c r="G158" s="236">
        <f>ROUND(E158*F158,2)</f>
        <v>0</v>
      </c>
      <c r="H158" s="235"/>
      <c r="I158" s="236">
        <f>ROUND(E158*H158,2)</f>
        <v>0</v>
      </c>
      <c r="J158" s="235"/>
      <c r="K158" s="236">
        <f>ROUND(E158*J158,2)</f>
        <v>0</v>
      </c>
      <c r="L158" s="236">
        <v>21</v>
      </c>
      <c r="M158" s="236">
        <f>G158*(1+L158/100)</f>
        <v>0</v>
      </c>
      <c r="N158" s="234">
        <v>7.6000000000000004E-4</v>
      </c>
      <c r="O158" s="234">
        <f>ROUND(E158*N158,2)</f>
        <v>0</v>
      </c>
      <c r="P158" s="234">
        <v>0</v>
      </c>
      <c r="Q158" s="234">
        <f>ROUND(E158*P158,2)</f>
        <v>0</v>
      </c>
      <c r="R158" s="236" t="s">
        <v>297</v>
      </c>
      <c r="S158" s="236" t="s">
        <v>173</v>
      </c>
      <c r="T158" s="237" t="s">
        <v>173</v>
      </c>
      <c r="U158" s="221">
        <v>0</v>
      </c>
      <c r="V158" s="221">
        <f>ROUND(E158*U158,2)</f>
        <v>0</v>
      </c>
      <c r="W158" s="221"/>
      <c r="X158" s="221" t="s">
        <v>298</v>
      </c>
      <c r="Y158" s="221" t="s">
        <v>176</v>
      </c>
      <c r="Z158" s="210"/>
      <c r="AA158" s="210"/>
      <c r="AB158" s="210"/>
      <c r="AC158" s="210"/>
      <c r="AD158" s="210"/>
      <c r="AE158" s="210"/>
      <c r="AF158" s="210"/>
      <c r="AG158" s="210" t="s">
        <v>299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5">
      <c r="A159" s="217"/>
      <c r="B159" s="218"/>
      <c r="C159" s="262" t="s">
        <v>1224</v>
      </c>
      <c r="D159" s="246"/>
      <c r="E159" s="247">
        <v>4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220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x14ac:dyDescent="0.25">
      <c r="A160" s="224" t="s">
        <v>168</v>
      </c>
      <c r="B160" s="225" t="s">
        <v>88</v>
      </c>
      <c r="C160" s="240" t="s">
        <v>89</v>
      </c>
      <c r="D160" s="226"/>
      <c r="E160" s="227"/>
      <c r="F160" s="228"/>
      <c r="G160" s="228">
        <f>SUMIF(AG161:AG167,"&lt;&gt;NOR",G161:G167)</f>
        <v>0</v>
      </c>
      <c r="H160" s="228"/>
      <c r="I160" s="228">
        <f>SUM(I161:I167)</f>
        <v>0</v>
      </c>
      <c r="J160" s="228"/>
      <c r="K160" s="228">
        <f>SUM(K161:K167)</f>
        <v>0</v>
      </c>
      <c r="L160" s="228"/>
      <c r="M160" s="228">
        <f>SUM(M161:M167)</f>
        <v>0</v>
      </c>
      <c r="N160" s="227"/>
      <c r="O160" s="227">
        <f>SUM(O161:O167)</f>
        <v>13.35</v>
      </c>
      <c r="P160" s="227"/>
      <c r="Q160" s="227">
        <f>SUM(Q161:Q167)</f>
        <v>0</v>
      </c>
      <c r="R160" s="228"/>
      <c r="S160" s="228"/>
      <c r="T160" s="229"/>
      <c r="U160" s="223"/>
      <c r="V160" s="223">
        <f>SUM(V161:V167)</f>
        <v>16.13</v>
      </c>
      <c r="W160" s="223"/>
      <c r="X160" s="223"/>
      <c r="Y160" s="223"/>
      <c r="AG160" t="s">
        <v>169</v>
      </c>
    </row>
    <row r="161" spans="1:60" ht="20.399999999999999" outlineLevel="1" x14ac:dyDescent="0.25">
      <c r="A161" s="231">
        <v>42</v>
      </c>
      <c r="B161" s="232" t="s">
        <v>1225</v>
      </c>
      <c r="C161" s="241" t="s">
        <v>1226</v>
      </c>
      <c r="D161" s="233" t="s">
        <v>266</v>
      </c>
      <c r="E161" s="234">
        <v>12.24</v>
      </c>
      <c r="F161" s="235"/>
      <c r="G161" s="236">
        <f>ROUND(E161*F161,2)</f>
        <v>0</v>
      </c>
      <c r="H161" s="235"/>
      <c r="I161" s="236">
        <f>ROUND(E161*H161,2)</f>
        <v>0</v>
      </c>
      <c r="J161" s="235"/>
      <c r="K161" s="236">
        <f>ROUND(E161*J161,2)</f>
        <v>0</v>
      </c>
      <c r="L161" s="236">
        <v>21</v>
      </c>
      <c r="M161" s="236">
        <f>G161*(1+L161/100)</f>
        <v>0</v>
      </c>
      <c r="N161" s="234">
        <v>0.12472</v>
      </c>
      <c r="O161" s="234">
        <f>ROUND(E161*N161,2)</f>
        <v>1.53</v>
      </c>
      <c r="P161" s="234">
        <v>0</v>
      </c>
      <c r="Q161" s="234">
        <f>ROUND(E161*P161,2)</f>
        <v>0</v>
      </c>
      <c r="R161" s="236" t="s">
        <v>1094</v>
      </c>
      <c r="S161" s="236" t="s">
        <v>173</v>
      </c>
      <c r="T161" s="237" t="s">
        <v>173</v>
      </c>
      <c r="U161" s="221">
        <v>0.14000000000000001</v>
      </c>
      <c r="V161" s="221">
        <f>ROUND(E161*U161,2)</f>
        <v>1.71</v>
      </c>
      <c r="W161" s="221"/>
      <c r="X161" s="221" t="s">
        <v>215</v>
      </c>
      <c r="Y161" s="221" t="s">
        <v>176</v>
      </c>
      <c r="Z161" s="210"/>
      <c r="AA161" s="210"/>
      <c r="AB161" s="210"/>
      <c r="AC161" s="210"/>
      <c r="AD161" s="210"/>
      <c r="AE161" s="210"/>
      <c r="AF161" s="210"/>
      <c r="AG161" s="210" t="s">
        <v>216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5">
      <c r="A162" s="217"/>
      <c r="B162" s="218"/>
      <c r="C162" s="261" t="s">
        <v>1227</v>
      </c>
      <c r="D162" s="250"/>
      <c r="E162" s="250"/>
      <c r="F162" s="250"/>
      <c r="G162" s="250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218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5">
      <c r="A163" s="217"/>
      <c r="B163" s="218"/>
      <c r="C163" s="262" t="s">
        <v>1228</v>
      </c>
      <c r="D163" s="246"/>
      <c r="E163" s="247">
        <v>12.24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220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30.6" outlineLevel="1" x14ac:dyDescent="0.25">
      <c r="A164" s="231">
        <v>43</v>
      </c>
      <c r="B164" s="232" t="s">
        <v>1229</v>
      </c>
      <c r="C164" s="241" t="s">
        <v>1230</v>
      </c>
      <c r="D164" s="233" t="s">
        <v>266</v>
      </c>
      <c r="E164" s="234">
        <v>53.39</v>
      </c>
      <c r="F164" s="235"/>
      <c r="G164" s="236">
        <f>ROUND(E164*F164,2)</f>
        <v>0</v>
      </c>
      <c r="H164" s="235"/>
      <c r="I164" s="236">
        <f>ROUND(E164*H164,2)</f>
        <v>0</v>
      </c>
      <c r="J164" s="235"/>
      <c r="K164" s="236">
        <f>ROUND(E164*J164,2)</f>
        <v>0</v>
      </c>
      <c r="L164" s="236">
        <v>21</v>
      </c>
      <c r="M164" s="236">
        <f>G164*(1+L164/100)</f>
        <v>0</v>
      </c>
      <c r="N164" s="234">
        <v>0.22133</v>
      </c>
      <c r="O164" s="234">
        <f>ROUND(E164*N164,2)</f>
        <v>11.82</v>
      </c>
      <c r="P164" s="234">
        <v>0</v>
      </c>
      <c r="Q164" s="234">
        <f>ROUND(E164*P164,2)</f>
        <v>0</v>
      </c>
      <c r="R164" s="236" t="s">
        <v>1094</v>
      </c>
      <c r="S164" s="236" t="s">
        <v>173</v>
      </c>
      <c r="T164" s="237" t="s">
        <v>173</v>
      </c>
      <c r="U164" s="221">
        <v>0.27</v>
      </c>
      <c r="V164" s="221">
        <f>ROUND(E164*U164,2)</f>
        <v>14.42</v>
      </c>
      <c r="W164" s="221"/>
      <c r="X164" s="221" t="s">
        <v>215</v>
      </c>
      <c r="Y164" s="221" t="s">
        <v>176</v>
      </c>
      <c r="Z164" s="210"/>
      <c r="AA164" s="210"/>
      <c r="AB164" s="210"/>
      <c r="AC164" s="210"/>
      <c r="AD164" s="210"/>
      <c r="AE164" s="210"/>
      <c r="AF164" s="210"/>
      <c r="AG164" s="210" t="s">
        <v>216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5">
      <c r="A165" s="217"/>
      <c r="B165" s="218"/>
      <c r="C165" s="261" t="s">
        <v>1231</v>
      </c>
      <c r="D165" s="250"/>
      <c r="E165" s="250"/>
      <c r="F165" s="250"/>
      <c r="G165" s="250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218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5">
      <c r="A166" s="217"/>
      <c r="B166" s="218"/>
      <c r="C166" s="262" t="s">
        <v>1232</v>
      </c>
      <c r="D166" s="246"/>
      <c r="E166" s="247">
        <v>39.840000000000003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220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5">
      <c r="A167" s="217"/>
      <c r="B167" s="218"/>
      <c r="C167" s="262" t="s">
        <v>1233</v>
      </c>
      <c r="D167" s="246"/>
      <c r="E167" s="247">
        <v>13.55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220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x14ac:dyDescent="0.25">
      <c r="A168" s="224" t="s">
        <v>168</v>
      </c>
      <c r="B168" s="225" t="s">
        <v>96</v>
      </c>
      <c r="C168" s="240" t="s">
        <v>97</v>
      </c>
      <c r="D168" s="226"/>
      <c r="E168" s="227"/>
      <c r="F168" s="228"/>
      <c r="G168" s="228">
        <f>SUMIF(AG169:AG170,"&lt;&gt;NOR",G169:G170)</f>
        <v>0</v>
      </c>
      <c r="H168" s="228"/>
      <c r="I168" s="228">
        <f>SUM(I169:I170)</f>
        <v>0</v>
      </c>
      <c r="J168" s="228"/>
      <c r="K168" s="228">
        <f>SUM(K169:K170)</f>
        <v>0</v>
      </c>
      <c r="L168" s="228"/>
      <c r="M168" s="228">
        <f>SUM(M169:M170)</f>
        <v>0</v>
      </c>
      <c r="N168" s="227"/>
      <c r="O168" s="227">
        <f>SUM(O169:O170)</f>
        <v>0</v>
      </c>
      <c r="P168" s="227"/>
      <c r="Q168" s="227">
        <f>SUM(Q169:Q170)</f>
        <v>0</v>
      </c>
      <c r="R168" s="228"/>
      <c r="S168" s="228"/>
      <c r="T168" s="229"/>
      <c r="U168" s="223"/>
      <c r="V168" s="223">
        <f>SUM(V169:V170)</f>
        <v>79.53</v>
      </c>
      <c r="W168" s="223"/>
      <c r="X168" s="223"/>
      <c r="Y168" s="223"/>
      <c r="AG168" t="s">
        <v>169</v>
      </c>
    </row>
    <row r="169" spans="1:60" outlineLevel="1" x14ac:dyDescent="0.25">
      <c r="A169" s="231">
        <v>44</v>
      </c>
      <c r="B169" s="232" t="s">
        <v>1234</v>
      </c>
      <c r="C169" s="241" t="s">
        <v>1235</v>
      </c>
      <c r="D169" s="233" t="s">
        <v>560</v>
      </c>
      <c r="E169" s="234">
        <v>203.91976</v>
      </c>
      <c r="F169" s="235"/>
      <c r="G169" s="236">
        <f>ROUND(E169*F169,2)</f>
        <v>0</v>
      </c>
      <c r="H169" s="235"/>
      <c r="I169" s="236">
        <f>ROUND(E169*H169,2)</f>
        <v>0</v>
      </c>
      <c r="J169" s="235"/>
      <c r="K169" s="236">
        <f>ROUND(E169*J169,2)</f>
        <v>0</v>
      </c>
      <c r="L169" s="236">
        <v>21</v>
      </c>
      <c r="M169" s="236">
        <f>G169*(1+L169/100)</f>
        <v>0</v>
      </c>
      <c r="N169" s="234">
        <v>0</v>
      </c>
      <c r="O169" s="234">
        <f>ROUND(E169*N169,2)</f>
        <v>0</v>
      </c>
      <c r="P169" s="234">
        <v>0</v>
      </c>
      <c r="Q169" s="234">
        <f>ROUND(E169*P169,2)</f>
        <v>0</v>
      </c>
      <c r="R169" s="236" t="s">
        <v>1094</v>
      </c>
      <c r="S169" s="236" t="s">
        <v>173</v>
      </c>
      <c r="T169" s="237" t="s">
        <v>173</v>
      </c>
      <c r="U169" s="221">
        <v>0.39</v>
      </c>
      <c r="V169" s="221">
        <f>ROUND(E169*U169,2)</f>
        <v>79.53</v>
      </c>
      <c r="W169" s="221"/>
      <c r="X169" s="221" t="s">
        <v>717</v>
      </c>
      <c r="Y169" s="221" t="s">
        <v>176</v>
      </c>
      <c r="Z169" s="210"/>
      <c r="AA169" s="210"/>
      <c r="AB169" s="210"/>
      <c r="AC169" s="210"/>
      <c r="AD169" s="210"/>
      <c r="AE169" s="210"/>
      <c r="AF169" s="210"/>
      <c r="AG169" s="210" t="s">
        <v>718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5">
      <c r="A170" s="217"/>
      <c r="B170" s="218"/>
      <c r="C170" s="261" t="s">
        <v>1236</v>
      </c>
      <c r="D170" s="250"/>
      <c r="E170" s="250"/>
      <c r="F170" s="250"/>
      <c r="G170" s="250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218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x14ac:dyDescent="0.25">
      <c r="A171" s="224" t="s">
        <v>168</v>
      </c>
      <c r="B171" s="225" t="s">
        <v>102</v>
      </c>
      <c r="C171" s="240" t="s">
        <v>103</v>
      </c>
      <c r="D171" s="226"/>
      <c r="E171" s="227"/>
      <c r="F171" s="228"/>
      <c r="G171" s="228">
        <f>SUMIF(AG172:AG185,"&lt;&gt;NOR",G172:G185)</f>
        <v>0</v>
      </c>
      <c r="H171" s="228"/>
      <c r="I171" s="228">
        <f>SUM(I172:I185)</f>
        <v>0</v>
      </c>
      <c r="J171" s="228"/>
      <c r="K171" s="228">
        <f>SUM(K172:K185)</f>
        <v>0</v>
      </c>
      <c r="L171" s="228"/>
      <c r="M171" s="228">
        <f>SUM(M172:M185)</f>
        <v>0</v>
      </c>
      <c r="N171" s="227"/>
      <c r="O171" s="227">
        <f>SUM(O172:O185)</f>
        <v>0.51</v>
      </c>
      <c r="P171" s="227"/>
      <c r="Q171" s="227">
        <f>SUM(Q172:Q185)</f>
        <v>1.2600000000000002</v>
      </c>
      <c r="R171" s="228"/>
      <c r="S171" s="228"/>
      <c r="T171" s="229"/>
      <c r="U171" s="223"/>
      <c r="V171" s="223">
        <f>SUM(V172:V185)</f>
        <v>25.81</v>
      </c>
      <c r="W171" s="223"/>
      <c r="X171" s="223"/>
      <c r="Y171" s="223"/>
      <c r="AG171" t="s">
        <v>169</v>
      </c>
    </row>
    <row r="172" spans="1:60" outlineLevel="1" x14ac:dyDescent="0.25">
      <c r="A172" s="231">
        <v>45</v>
      </c>
      <c r="B172" s="232" t="s">
        <v>1237</v>
      </c>
      <c r="C172" s="241" t="s">
        <v>1238</v>
      </c>
      <c r="D172" s="233" t="s">
        <v>266</v>
      </c>
      <c r="E172" s="234">
        <v>35</v>
      </c>
      <c r="F172" s="235"/>
      <c r="G172" s="236">
        <f>ROUND(E172*F172,2)</f>
        <v>0</v>
      </c>
      <c r="H172" s="235"/>
      <c r="I172" s="236">
        <f>ROUND(E172*H172,2)</f>
        <v>0</v>
      </c>
      <c r="J172" s="235"/>
      <c r="K172" s="236">
        <f>ROUND(E172*J172,2)</f>
        <v>0</v>
      </c>
      <c r="L172" s="236">
        <v>21</v>
      </c>
      <c r="M172" s="236">
        <f>G172*(1+L172/100)</f>
        <v>0</v>
      </c>
      <c r="N172" s="234">
        <v>0</v>
      </c>
      <c r="O172" s="234">
        <f>ROUND(E172*N172,2)</f>
        <v>0</v>
      </c>
      <c r="P172" s="234">
        <v>3.065E-2</v>
      </c>
      <c r="Q172" s="234">
        <f>ROUND(E172*P172,2)</f>
        <v>1.07</v>
      </c>
      <c r="R172" s="236" t="s">
        <v>829</v>
      </c>
      <c r="S172" s="236" t="s">
        <v>173</v>
      </c>
      <c r="T172" s="237" t="s">
        <v>173</v>
      </c>
      <c r="U172" s="221">
        <v>0.57599999999999996</v>
      </c>
      <c r="V172" s="221">
        <f>ROUND(E172*U172,2)</f>
        <v>20.16</v>
      </c>
      <c r="W172" s="221"/>
      <c r="X172" s="221" t="s">
        <v>215</v>
      </c>
      <c r="Y172" s="221" t="s">
        <v>176</v>
      </c>
      <c r="Z172" s="210"/>
      <c r="AA172" s="210"/>
      <c r="AB172" s="210"/>
      <c r="AC172" s="210"/>
      <c r="AD172" s="210"/>
      <c r="AE172" s="210"/>
      <c r="AF172" s="210"/>
      <c r="AG172" s="210" t="s">
        <v>216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5">
      <c r="A173" s="217"/>
      <c r="B173" s="218"/>
      <c r="C173" s="261" t="s">
        <v>1239</v>
      </c>
      <c r="D173" s="250"/>
      <c r="E173" s="250"/>
      <c r="F173" s="250"/>
      <c r="G173" s="250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218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5">
      <c r="A174" s="217"/>
      <c r="B174" s="218"/>
      <c r="C174" s="262" t="s">
        <v>1240</v>
      </c>
      <c r="D174" s="246"/>
      <c r="E174" s="247">
        <v>35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220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5">
      <c r="A175" s="231">
        <v>46</v>
      </c>
      <c r="B175" s="232" t="s">
        <v>1241</v>
      </c>
      <c r="C175" s="241" t="s">
        <v>1242</v>
      </c>
      <c r="D175" s="233" t="s">
        <v>311</v>
      </c>
      <c r="E175" s="234">
        <v>1</v>
      </c>
      <c r="F175" s="235"/>
      <c r="G175" s="236">
        <f>ROUND(E175*F175,2)</f>
        <v>0</v>
      </c>
      <c r="H175" s="235"/>
      <c r="I175" s="236">
        <f>ROUND(E175*H175,2)</f>
        <v>0</v>
      </c>
      <c r="J175" s="235"/>
      <c r="K175" s="236">
        <f>ROUND(E175*J175,2)</f>
        <v>0</v>
      </c>
      <c r="L175" s="236">
        <v>21</v>
      </c>
      <c r="M175" s="236">
        <f>G175*(1+L175/100)</f>
        <v>0</v>
      </c>
      <c r="N175" s="234">
        <v>0</v>
      </c>
      <c r="O175" s="234">
        <f>ROUND(E175*N175,2)</f>
        <v>0</v>
      </c>
      <c r="P175" s="234">
        <v>8.2000000000000003E-2</v>
      </c>
      <c r="Q175" s="234">
        <f>ROUND(E175*P175,2)</f>
        <v>0.08</v>
      </c>
      <c r="R175" s="236" t="s">
        <v>829</v>
      </c>
      <c r="S175" s="236" t="s">
        <v>173</v>
      </c>
      <c r="T175" s="237" t="s">
        <v>173</v>
      </c>
      <c r="U175" s="221">
        <v>0.63</v>
      </c>
      <c r="V175" s="221">
        <f>ROUND(E175*U175,2)</f>
        <v>0.63</v>
      </c>
      <c r="W175" s="221"/>
      <c r="X175" s="221" t="s">
        <v>215</v>
      </c>
      <c r="Y175" s="221" t="s">
        <v>176</v>
      </c>
      <c r="Z175" s="210"/>
      <c r="AA175" s="210"/>
      <c r="AB175" s="210"/>
      <c r="AC175" s="210"/>
      <c r="AD175" s="210"/>
      <c r="AE175" s="210"/>
      <c r="AF175" s="210"/>
      <c r="AG175" s="210" t="s">
        <v>216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5">
      <c r="A176" s="217"/>
      <c r="B176" s="218"/>
      <c r="C176" s="262" t="s">
        <v>70</v>
      </c>
      <c r="D176" s="246"/>
      <c r="E176" s="247">
        <v>1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220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30.6" outlineLevel="1" x14ac:dyDescent="0.25">
      <c r="A177" s="231">
        <v>47</v>
      </c>
      <c r="B177" s="232" t="s">
        <v>1243</v>
      </c>
      <c r="C177" s="241" t="s">
        <v>1244</v>
      </c>
      <c r="D177" s="233" t="s">
        <v>311</v>
      </c>
      <c r="E177" s="234">
        <v>1</v>
      </c>
      <c r="F177" s="235"/>
      <c r="G177" s="236">
        <f>ROUND(E177*F177,2)</f>
        <v>0</v>
      </c>
      <c r="H177" s="235"/>
      <c r="I177" s="236">
        <f>ROUND(E177*H177,2)</f>
        <v>0</v>
      </c>
      <c r="J177" s="235"/>
      <c r="K177" s="236">
        <f>ROUND(E177*J177,2)</f>
        <v>0</v>
      </c>
      <c r="L177" s="236">
        <v>21</v>
      </c>
      <c r="M177" s="236">
        <f>G177*(1+L177/100)</f>
        <v>0</v>
      </c>
      <c r="N177" s="234">
        <v>8.6879999999999999E-2</v>
      </c>
      <c r="O177" s="234">
        <f>ROUND(E177*N177,2)</f>
        <v>0.09</v>
      </c>
      <c r="P177" s="234">
        <v>0</v>
      </c>
      <c r="Q177" s="234">
        <f>ROUND(E177*P177,2)</f>
        <v>0</v>
      </c>
      <c r="R177" s="236" t="s">
        <v>829</v>
      </c>
      <c r="S177" s="236" t="s">
        <v>173</v>
      </c>
      <c r="T177" s="237" t="s">
        <v>173</v>
      </c>
      <c r="U177" s="221">
        <v>0.5</v>
      </c>
      <c r="V177" s="221">
        <f>ROUND(E177*U177,2)</f>
        <v>0.5</v>
      </c>
      <c r="W177" s="221"/>
      <c r="X177" s="221" t="s">
        <v>215</v>
      </c>
      <c r="Y177" s="221" t="s">
        <v>176</v>
      </c>
      <c r="Z177" s="210"/>
      <c r="AA177" s="210"/>
      <c r="AB177" s="210"/>
      <c r="AC177" s="210"/>
      <c r="AD177" s="210"/>
      <c r="AE177" s="210"/>
      <c r="AF177" s="210"/>
      <c r="AG177" s="210" t="s">
        <v>216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5">
      <c r="A178" s="217"/>
      <c r="B178" s="218"/>
      <c r="C178" s="261" t="s">
        <v>1245</v>
      </c>
      <c r="D178" s="250"/>
      <c r="E178" s="250"/>
      <c r="F178" s="250"/>
      <c r="G178" s="250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218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5">
      <c r="A179" s="217"/>
      <c r="B179" s="218"/>
      <c r="C179" s="262" t="s">
        <v>70</v>
      </c>
      <c r="D179" s="246"/>
      <c r="E179" s="247">
        <v>1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220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30.6" outlineLevel="1" x14ac:dyDescent="0.25">
      <c r="A180" s="231">
        <v>48</v>
      </c>
      <c r="B180" s="232" t="s">
        <v>1246</v>
      </c>
      <c r="C180" s="241" t="s">
        <v>1247</v>
      </c>
      <c r="D180" s="233" t="s">
        <v>311</v>
      </c>
      <c r="E180" s="234">
        <v>5</v>
      </c>
      <c r="F180" s="235"/>
      <c r="G180" s="236">
        <f>ROUND(E180*F180,2)</f>
        <v>0</v>
      </c>
      <c r="H180" s="235"/>
      <c r="I180" s="236">
        <f>ROUND(E180*H180,2)</f>
        <v>0</v>
      </c>
      <c r="J180" s="235"/>
      <c r="K180" s="236">
        <f>ROUND(E180*J180,2)</f>
        <v>0</v>
      </c>
      <c r="L180" s="236">
        <v>21</v>
      </c>
      <c r="M180" s="236">
        <f>G180*(1+L180/100)</f>
        <v>0</v>
      </c>
      <c r="N180" s="234">
        <v>8.3799999999999999E-2</v>
      </c>
      <c r="O180" s="234">
        <f>ROUND(E180*N180,2)</f>
        <v>0.42</v>
      </c>
      <c r="P180" s="234">
        <v>0</v>
      </c>
      <c r="Q180" s="234">
        <f>ROUND(E180*P180,2)</f>
        <v>0</v>
      </c>
      <c r="R180" s="236" t="s">
        <v>829</v>
      </c>
      <c r="S180" s="236" t="s">
        <v>173</v>
      </c>
      <c r="T180" s="237" t="s">
        <v>173</v>
      </c>
      <c r="U180" s="221">
        <v>0.5</v>
      </c>
      <c r="V180" s="221">
        <f>ROUND(E180*U180,2)</f>
        <v>2.5</v>
      </c>
      <c r="W180" s="221"/>
      <c r="X180" s="221" t="s">
        <v>215</v>
      </c>
      <c r="Y180" s="221" t="s">
        <v>176</v>
      </c>
      <c r="Z180" s="210"/>
      <c r="AA180" s="210"/>
      <c r="AB180" s="210"/>
      <c r="AC180" s="210"/>
      <c r="AD180" s="210"/>
      <c r="AE180" s="210"/>
      <c r="AF180" s="210"/>
      <c r="AG180" s="210" t="s">
        <v>216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5">
      <c r="A181" s="217"/>
      <c r="B181" s="218"/>
      <c r="C181" s="262" t="s">
        <v>76</v>
      </c>
      <c r="D181" s="246"/>
      <c r="E181" s="247">
        <v>5</v>
      </c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220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5">
      <c r="A182" s="231">
        <v>49</v>
      </c>
      <c r="B182" s="232" t="s">
        <v>1248</v>
      </c>
      <c r="C182" s="241" t="s">
        <v>1249</v>
      </c>
      <c r="D182" s="233" t="s">
        <v>311</v>
      </c>
      <c r="E182" s="234">
        <v>5</v>
      </c>
      <c r="F182" s="235"/>
      <c r="G182" s="236">
        <f>ROUND(E182*F182,2)</f>
        <v>0</v>
      </c>
      <c r="H182" s="235"/>
      <c r="I182" s="236">
        <f>ROUND(E182*H182,2)</f>
        <v>0</v>
      </c>
      <c r="J182" s="235"/>
      <c r="K182" s="236">
        <f>ROUND(E182*J182,2)</f>
        <v>0</v>
      </c>
      <c r="L182" s="236">
        <v>21</v>
      </c>
      <c r="M182" s="236">
        <f>G182*(1+L182/100)</f>
        <v>0</v>
      </c>
      <c r="N182" s="234">
        <v>0</v>
      </c>
      <c r="O182" s="234">
        <f>ROUND(E182*N182,2)</f>
        <v>0</v>
      </c>
      <c r="P182" s="234">
        <v>2.1129999999999999E-2</v>
      </c>
      <c r="Q182" s="234">
        <f>ROUND(E182*P182,2)</f>
        <v>0.11</v>
      </c>
      <c r="R182" s="236" t="s">
        <v>829</v>
      </c>
      <c r="S182" s="236" t="s">
        <v>173</v>
      </c>
      <c r="T182" s="237" t="s">
        <v>173</v>
      </c>
      <c r="U182" s="221">
        <v>0.40300000000000002</v>
      </c>
      <c r="V182" s="221">
        <f>ROUND(E182*U182,2)</f>
        <v>2.02</v>
      </c>
      <c r="W182" s="221"/>
      <c r="X182" s="221" t="s">
        <v>215</v>
      </c>
      <c r="Y182" s="221" t="s">
        <v>176</v>
      </c>
      <c r="Z182" s="210"/>
      <c r="AA182" s="210"/>
      <c r="AB182" s="210"/>
      <c r="AC182" s="210"/>
      <c r="AD182" s="210"/>
      <c r="AE182" s="210"/>
      <c r="AF182" s="210"/>
      <c r="AG182" s="210" t="s">
        <v>216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5">
      <c r="A183" s="217"/>
      <c r="B183" s="218"/>
      <c r="C183" s="262" t="s">
        <v>76</v>
      </c>
      <c r="D183" s="246"/>
      <c r="E183" s="247">
        <v>5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220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5">
      <c r="A184" s="217">
        <v>50</v>
      </c>
      <c r="B184" s="218" t="s">
        <v>1250</v>
      </c>
      <c r="C184" s="265" t="s">
        <v>1251</v>
      </c>
      <c r="D184" s="219" t="s">
        <v>0</v>
      </c>
      <c r="E184" s="252"/>
      <c r="F184" s="222"/>
      <c r="G184" s="221">
        <f>ROUND(E184*F184,2)</f>
        <v>0</v>
      </c>
      <c r="H184" s="222"/>
      <c r="I184" s="221">
        <f>ROUND(E184*H184,2)</f>
        <v>0</v>
      </c>
      <c r="J184" s="222"/>
      <c r="K184" s="221">
        <f>ROUND(E184*J184,2)</f>
        <v>0</v>
      </c>
      <c r="L184" s="221">
        <v>21</v>
      </c>
      <c r="M184" s="221">
        <f>G184*(1+L184/100)</f>
        <v>0</v>
      </c>
      <c r="N184" s="220">
        <v>0</v>
      </c>
      <c r="O184" s="220">
        <f>ROUND(E184*N184,2)</f>
        <v>0</v>
      </c>
      <c r="P184" s="220">
        <v>0</v>
      </c>
      <c r="Q184" s="220">
        <f>ROUND(E184*P184,2)</f>
        <v>0</v>
      </c>
      <c r="R184" s="221" t="s">
        <v>829</v>
      </c>
      <c r="S184" s="221" t="s">
        <v>173</v>
      </c>
      <c r="T184" s="221" t="s">
        <v>173</v>
      </c>
      <c r="U184" s="221">
        <v>0</v>
      </c>
      <c r="V184" s="221">
        <f>ROUND(E184*U184,2)</f>
        <v>0</v>
      </c>
      <c r="W184" s="221"/>
      <c r="X184" s="221" t="s">
        <v>717</v>
      </c>
      <c r="Y184" s="221" t="s">
        <v>176</v>
      </c>
      <c r="Z184" s="210"/>
      <c r="AA184" s="210"/>
      <c r="AB184" s="210"/>
      <c r="AC184" s="210"/>
      <c r="AD184" s="210"/>
      <c r="AE184" s="210"/>
      <c r="AF184" s="210"/>
      <c r="AG184" s="210" t="s">
        <v>718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5">
      <c r="A185" s="217"/>
      <c r="B185" s="218"/>
      <c r="C185" s="266" t="s">
        <v>1252</v>
      </c>
      <c r="D185" s="253"/>
      <c r="E185" s="253"/>
      <c r="F185" s="253"/>
      <c r="G185" s="253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218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x14ac:dyDescent="0.25">
      <c r="A186" s="224" t="s">
        <v>168</v>
      </c>
      <c r="B186" s="225" t="s">
        <v>134</v>
      </c>
      <c r="C186" s="240" t="s">
        <v>135</v>
      </c>
      <c r="D186" s="226"/>
      <c r="E186" s="227"/>
      <c r="F186" s="228"/>
      <c r="G186" s="228">
        <f>SUMIF(AG187:AG190,"&lt;&gt;NOR",G187:G190)</f>
        <v>0</v>
      </c>
      <c r="H186" s="228"/>
      <c r="I186" s="228">
        <f>SUM(I187:I190)</f>
        <v>0</v>
      </c>
      <c r="J186" s="228"/>
      <c r="K186" s="228">
        <f>SUM(K187:K190)</f>
        <v>0</v>
      </c>
      <c r="L186" s="228"/>
      <c r="M186" s="228">
        <f>SUM(M187:M190)</f>
        <v>0</v>
      </c>
      <c r="N186" s="227"/>
      <c r="O186" s="227">
        <f>SUM(O187:O190)</f>
        <v>0</v>
      </c>
      <c r="P186" s="227"/>
      <c r="Q186" s="227">
        <f>SUM(Q187:Q190)</f>
        <v>0</v>
      </c>
      <c r="R186" s="228"/>
      <c r="S186" s="228"/>
      <c r="T186" s="229"/>
      <c r="U186" s="223"/>
      <c r="V186" s="223">
        <f>SUM(V187:V190)</f>
        <v>37.700000000000003</v>
      </c>
      <c r="W186" s="223"/>
      <c r="X186" s="223"/>
      <c r="Y186" s="223"/>
      <c r="AG186" t="s">
        <v>169</v>
      </c>
    </row>
    <row r="187" spans="1:60" outlineLevel="1" x14ac:dyDescent="0.25">
      <c r="A187" s="231">
        <v>51</v>
      </c>
      <c r="B187" s="232" t="s">
        <v>1078</v>
      </c>
      <c r="C187" s="241" t="s">
        <v>1079</v>
      </c>
      <c r="D187" s="233" t="s">
        <v>560</v>
      </c>
      <c r="E187" s="234">
        <v>76.941500000000005</v>
      </c>
      <c r="F187" s="235"/>
      <c r="G187" s="236">
        <f>ROUND(E187*F187,2)</f>
        <v>0</v>
      </c>
      <c r="H187" s="235"/>
      <c r="I187" s="236">
        <f>ROUND(E187*H187,2)</f>
        <v>0</v>
      </c>
      <c r="J187" s="235"/>
      <c r="K187" s="236">
        <f>ROUND(E187*J187,2)</f>
        <v>0</v>
      </c>
      <c r="L187" s="236">
        <v>21</v>
      </c>
      <c r="M187" s="236">
        <f>G187*(1+L187/100)</f>
        <v>0</v>
      </c>
      <c r="N187" s="234">
        <v>0</v>
      </c>
      <c r="O187" s="234">
        <f>ROUND(E187*N187,2)</f>
        <v>0</v>
      </c>
      <c r="P187" s="234">
        <v>0</v>
      </c>
      <c r="Q187" s="234">
        <f>ROUND(E187*P187,2)</f>
        <v>0</v>
      </c>
      <c r="R187" s="236" t="s">
        <v>647</v>
      </c>
      <c r="S187" s="236" t="s">
        <v>173</v>
      </c>
      <c r="T187" s="237" t="s">
        <v>173</v>
      </c>
      <c r="U187" s="221">
        <v>0.49</v>
      </c>
      <c r="V187" s="221">
        <f>ROUND(E187*U187,2)</f>
        <v>37.700000000000003</v>
      </c>
      <c r="W187" s="221"/>
      <c r="X187" s="221" t="s">
        <v>1076</v>
      </c>
      <c r="Y187" s="221" t="s">
        <v>176</v>
      </c>
      <c r="Z187" s="210"/>
      <c r="AA187" s="210"/>
      <c r="AB187" s="210"/>
      <c r="AC187" s="210"/>
      <c r="AD187" s="210"/>
      <c r="AE187" s="210"/>
      <c r="AF187" s="210"/>
      <c r="AG187" s="210" t="s">
        <v>1077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5">
      <c r="A188" s="217"/>
      <c r="B188" s="218"/>
      <c r="C188" s="242" t="s">
        <v>1080</v>
      </c>
      <c r="D188" s="239"/>
      <c r="E188" s="239"/>
      <c r="F188" s="239"/>
      <c r="G188" s="239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179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5">
      <c r="A189" s="254">
        <v>52</v>
      </c>
      <c r="B189" s="255" t="s">
        <v>1081</v>
      </c>
      <c r="C189" s="267" t="s">
        <v>1082</v>
      </c>
      <c r="D189" s="256" t="s">
        <v>560</v>
      </c>
      <c r="E189" s="257">
        <v>2231.3035</v>
      </c>
      <c r="F189" s="258"/>
      <c r="G189" s="259">
        <f>ROUND(E189*F189,2)</f>
        <v>0</v>
      </c>
      <c r="H189" s="258"/>
      <c r="I189" s="259">
        <f>ROUND(E189*H189,2)</f>
        <v>0</v>
      </c>
      <c r="J189" s="258"/>
      <c r="K189" s="259">
        <f>ROUND(E189*J189,2)</f>
        <v>0</v>
      </c>
      <c r="L189" s="259">
        <v>21</v>
      </c>
      <c r="M189" s="259">
        <f>G189*(1+L189/100)</f>
        <v>0</v>
      </c>
      <c r="N189" s="257">
        <v>0</v>
      </c>
      <c r="O189" s="257">
        <f>ROUND(E189*N189,2)</f>
        <v>0</v>
      </c>
      <c r="P189" s="257">
        <v>0</v>
      </c>
      <c r="Q189" s="257">
        <f>ROUND(E189*P189,2)</f>
        <v>0</v>
      </c>
      <c r="R189" s="259" t="s">
        <v>647</v>
      </c>
      <c r="S189" s="259" t="s">
        <v>173</v>
      </c>
      <c r="T189" s="260" t="s">
        <v>173</v>
      </c>
      <c r="U189" s="221">
        <v>0</v>
      </c>
      <c r="V189" s="221">
        <f>ROUND(E189*U189,2)</f>
        <v>0</v>
      </c>
      <c r="W189" s="221"/>
      <c r="X189" s="221" t="s">
        <v>1076</v>
      </c>
      <c r="Y189" s="221" t="s">
        <v>176</v>
      </c>
      <c r="Z189" s="210"/>
      <c r="AA189" s="210"/>
      <c r="AB189" s="210"/>
      <c r="AC189" s="210"/>
      <c r="AD189" s="210"/>
      <c r="AE189" s="210"/>
      <c r="AF189" s="210"/>
      <c r="AG189" s="210" t="s">
        <v>1077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5">
      <c r="A190" s="231">
        <v>53</v>
      </c>
      <c r="B190" s="232" t="s">
        <v>1090</v>
      </c>
      <c r="C190" s="241" t="s">
        <v>1091</v>
      </c>
      <c r="D190" s="233" t="s">
        <v>560</v>
      </c>
      <c r="E190" s="234">
        <v>76.941500000000005</v>
      </c>
      <c r="F190" s="235"/>
      <c r="G190" s="236">
        <f>ROUND(E190*F190,2)</f>
        <v>0</v>
      </c>
      <c r="H190" s="235"/>
      <c r="I190" s="236">
        <f>ROUND(E190*H190,2)</f>
        <v>0</v>
      </c>
      <c r="J190" s="235"/>
      <c r="K190" s="236">
        <f>ROUND(E190*J190,2)</f>
        <v>0</v>
      </c>
      <c r="L190" s="236">
        <v>21</v>
      </c>
      <c r="M190" s="236">
        <f>G190*(1+L190/100)</f>
        <v>0</v>
      </c>
      <c r="N190" s="234">
        <v>0</v>
      </c>
      <c r="O190" s="234">
        <f>ROUND(E190*N190,2)</f>
        <v>0</v>
      </c>
      <c r="P190" s="234">
        <v>0</v>
      </c>
      <c r="Q190" s="234">
        <f>ROUND(E190*P190,2)</f>
        <v>0</v>
      </c>
      <c r="R190" s="236"/>
      <c r="S190" s="236" t="s">
        <v>173</v>
      </c>
      <c r="T190" s="237" t="s">
        <v>174</v>
      </c>
      <c r="U190" s="221">
        <v>0</v>
      </c>
      <c r="V190" s="221">
        <f>ROUND(E190*U190,2)</f>
        <v>0</v>
      </c>
      <c r="W190" s="221"/>
      <c r="X190" s="221" t="s">
        <v>1076</v>
      </c>
      <c r="Y190" s="221" t="s">
        <v>176</v>
      </c>
      <c r="Z190" s="210"/>
      <c r="AA190" s="210"/>
      <c r="AB190" s="210"/>
      <c r="AC190" s="210"/>
      <c r="AD190" s="210"/>
      <c r="AE190" s="210"/>
      <c r="AF190" s="210"/>
      <c r="AG190" s="210" t="s">
        <v>1077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x14ac:dyDescent="0.25">
      <c r="A191" s="3"/>
      <c r="B191" s="4"/>
      <c r="C191" s="243"/>
      <c r="D191" s="6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AE191">
        <v>12</v>
      </c>
      <c r="AF191">
        <v>21</v>
      </c>
      <c r="AG191" t="s">
        <v>154</v>
      </c>
    </row>
    <row r="192" spans="1:60" x14ac:dyDescent="0.25">
      <c r="A192" s="213"/>
      <c r="B192" s="214" t="s">
        <v>29</v>
      </c>
      <c r="C192" s="244"/>
      <c r="D192" s="215"/>
      <c r="E192" s="216"/>
      <c r="F192" s="216"/>
      <c r="G192" s="230">
        <f>G8+G92+G140+G160+G168+G171+G186</f>
        <v>0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AE192">
        <f>SUMIF(L7:L190,AE191,G7:G190)</f>
        <v>0</v>
      </c>
      <c r="AF192">
        <f>SUMIF(L7:L190,AF191,G7:G190)</f>
        <v>0</v>
      </c>
      <c r="AG192" t="s">
        <v>208</v>
      </c>
    </row>
    <row r="193" spans="3:33" x14ac:dyDescent="0.25">
      <c r="C193" s="245"/>
      <c r="D193" s="10"/>
      <c r="AG193" t="s">
        <v>209</v>
      </c>
    </row>
    <row r="194" spans="3:33" x14ac:dyDescent="0.25">
      <c r="D194" s="10"/>
    </row>
    <row r="195" spans="3:33" x14ac:dyDescent="0.25">
      <c r="D195" s="10"/>
    </row>
    <row r="196" spans="3:33" x14ac:dyDescent="0.25">
      <c r="D196" s="10"/>
    </row>
    <row r="197" spans="3:33" x14ac:dyDescent="0.25">
      <c r="D197" s="10"/>
    </row>
    <row r="198" spans="3:33" x14ac:dyDescent="0.25">
      <c r="D198" s="10"/>
    </row>
    <row r="199" spans="3:33" x14ac:dyDescent="0.25">
      <c r="D199" s="10"/>
    </row>
    <row r="200" spans="3:33" x14ac:dyDescent="0.25">
      <c r="D200" s="10"/>
    </row>
    <row r="201" spans="3:33" x14ac:dyDescent="0.25">
      <c r="D201" s="10"/>
    </row>
    <row r="202" spans="3:33" x14ac:dyDescent="0.25">
      <c r="D202" s="10"/>
    </row>
    <row r="203" spans="3:33" x14ac:dyDescent="0.25">
      <c r="D203" s="10"/>
    </row>
    <row r="204" spans="3:33" x14ac:dyDescent="0.25">
      <c r="D204" s="10"/>
    </row>
    <row r="205" spans="3:33" x14ac:dyDescent="0.25">
      <c r="D205" s="10"/>
    </row>
    <row r="206" spans="3:33" x14ac:dyDescent="0.25">
      <c r="D206" s="10"/>
    </row>
    <row r="207" spans="3:33" x14ac:dyDescent="0.25">
      <c r="D207" s="10"/>
    </row>
    <row r="208" spans="3:33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qs0bvn1BpROgyEABbsDU40Lhf65MF2HekS4YfDfCh/DqpRTRy3PJyrh04K4kS49xHAj3htNOOBrSrWw3qaagw==" saltValue="2s9tGrQxMMNSUWT/sgItig==" spinCount="100000" sheet="1" formatRows="0"/>
  <mergeCells count="32">
    <mergeCell ref="C185:G185"/>
    <mergeCell ref="C188:G188"/>
    <mergeCell ref="C142:G142"/>
    <mergeCell ref="C162:G162"/>
    <mergeCell ref="C165:G165"/>
    <mergeCell ref="C170:G170"/>
    <mergeCell ref="C173:G173"/>
    <mergeCell ref="C178:G178"/>
    <mergeCell ref="C74:G74"/>
    <mergeCell ref="C80:G80"/>
    <mergeCell ref="C94:G94"/>
    <mergeCell ref="C104:G104"/>
    <mergeCell ref="C111:G111"/>
    <mergeCell ref="C114:G114"/>
    <mergeCell ref="C48:G48"/>
    <mergeCell ref="C60:G60"/>
    <mergeCell ref="C61:G61"/>
    <mergeCell ref="C65:G65"/>
    <mergeCell ref="C68:G68"/>
    <mergeCell ref="C71:G71"/>
    <mergeCell ref="C19:G19"/>
    <mergeCell ref="C22:G22"/>
    <mergeCell ref="C26:G26"/>
    <mergeCell ref="C31:G31"/>
    <mergeCell ref="C34:G34"/>
    <mergeCell ref="C38:G38"/>
    <mergeCell ref="A1:G1"/>
    <mergeCell ref="C2:G2"/>
    <mergeCell ref="C3:G3"/>
    <mergeCell ref="C4:G4"/>
    <mergeCell ref="C10:G10"/>
    <mergeCell ref="C15:G15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D043-6A47-4CC3-B889-54C1B4F0DA3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210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54</v>
      </c>
      <c r="C3" s="199" t="s">
        <v>55</v>
      </c>
      <c r="D3" s="197"/>
      <c r="E3" s="197"/>
      <c r="F3" s="197"/>
      <c r="G3" s="198"/>
      <c r="AC3" s="174" t="s">
        <v>141</v>
      </c>
      <c r="AG3" t="s">
        <v>144</v>
      </c>
    </row>
    <row r="4" spans="1:60" ht="25.05" customHeight="1" x14ac:dyDescent="0.25">
      <c r="A4" s="200" t="s">
        <v>9</v>
      </c>
      <c r="B4" s="201" t="s">
        <v>47</v>
      </c>
      <c r="C4" s="202" t="s">
        <v>51</v>
      </c>
      <c r="D4" s="203"/>
      <c r="E4" s="203"/>
      <c r="F4" s="203"/>
      <c r="G4" s="204"/>
      <c r="AG4" t="s">
        <v>145</v>
      </c>
    </row>
    <row r="5" spans="1:60" x14ac:dyDescent="0.25">
      <c r="D5" s="10"/>
    </row>
    <row r="6" spans="1:60" ht="39.6" x14ac:dyDescent="0.25">
      <c r="A6" s="206" t="s">
        <v>146</v>
      </c>
      <c r="B6" s="208" t="s">
        <v>147</v>
      </c>
      <c r="C6" s="208" t="s">
        <v>148</v>
      </c>
      <c r="D6" s="207" t="s">
        <v>149</v>
      </c>
      <c r="E6" s="206" t="s">
        <v>150</v>
      </c>
      <c r="F6" s="205" t="s">
        <v>151</v>
      </c>
      <c r="G6" s="206" t="s">
        <v>29</v>
      </c>
      <c r="H6" s="209" t="s">
        <v>30</v>
      </c>
      <c r="I6" s="209" t="s">
        <v>152</v>
      </c>
      <c r="J6" s="209" t="s">
        <v>31</v>
      </c>
      <c r="K6" s="209" t="s">
        <v>153</v>
      </c>
      <c r="L6" s="209" t="s">
        <v>154</v>
      </c>
      <c r="M6" s="209" t="s">
        <v>155</v>
      </c>
      <c r="N6" s="209" t="s">
        <v>156</v>
      </c>
      <c r="O6" s="209" t="s">
        <v>157</v>
      </c>
      <c r="P6" s="209" t="s">
        <v>158</v>
      </c>
      <c r="Q6" s="209" t="s">
        <v>159</v>
      </c>
      <c r="R6" s="209" t="s">
        <v>160</v>
      </c>
      <c r="S6" s="209" t="s">
        <v>161</v>
      </c>
      <c r="T6" s="209" t="s">
        <v>162</v>
      </c>
      <c r="U6" s="209" t="s">
        <v>163</v>
      </c>
      <c r="V6" s="209" t="s">
        <v>164</v>
      </c>
      <c r="W6" s="209" t="s">
        <v>165</v>
      </c>
      <c r="X6" s="209" t="s">
        <v>166</v>
      </c>
      <c r="Y6" s="209" t="s">
        <v>167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4" t="s">
        <v>168</v>
      </c>
      <c r="B8" s="225" t="s">
        <v>70</v>
      </c>
      <c r="C8" s="240" t="s">
        <v>71</v>
      </c>
      <c r="D8" s="226"/>
      <c r="E8" s="227"/>
      <c r="F8" s="228"/>
      <c r="G8" s="228">
        <f>SUMIF(AG9:AG47,"&lt;&gt;NOR",G9:G47)</f>
        <v>0</v>
      </c>
      <c r="H8" s="228"/>
      <c r="I8" s="228">
        <f>SUM(I9:I47)</f>
        <v>0</v>
      </c>
      <c r="J8" s="228"/>
      <c r="K8" s="228">
        <f>SUM(K9:K47)</f>
        <v>0</v>
      </c>
      <c r="L8" s="228"/>
      <c r="M8" s="228">
        <f>SUM(M9:M47)</f>
        <v>0</v>
      </c>
      <c r="N8" s="227"/>
      <c r="O8" s="227">
        <f>SUM(O9:O47)</f>
        <v>0</v>
      </c>
      <c r="P8" s="227"/>
      <c r="Q8" s="227">
        <f>SUM(Q9:Q47)</f>
        <v>0</v>
      </c>
      <c r="R8" s="228"/>
      <c r="S8" s="228"/>
      <c r="T8" s="229"/>
      <c r="U8" s="223"/>
      <c r="V8" s="223">
        <f>SUM(V9:V47)</f>
        <v>14.29</v>
      </c>
      <c r="W8" s="223"/>
      <c r="X8" s="223"/>
      <c r="Y8" s="223"/>
      <c r="AG8" t="s">
        <v>169</v>
      </c>
    </row>
    <row r="9" spans="1:60" outlineLevel="1" x14ac:dyDescent="0.25">
      <c r="A9" s="231">
        <v>1</v>
      </c>
      <c r="B9" s="232" t="s">
        <v>1253</v>
      </c>
      <c r="C9" s="241" t="s">
        <v>1254</v>
      </c>
      <c r="D9" s="233" t="s">
        <v>252</v>
      </c>
      <c r="E9" s="234">
        <v>42.12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214</v>
      </c>
      <c r="S9" s="236" t="s">
        <v>173</v>
      </c>
      <c r="T9" s="237" t="s">
        <v>173</v>
      </c>
      <c r="U9" s="221">
        <v>0.17199999999999999</v>
      </c>
      <c r="V9" s="221">
        <f>ROUND(E9*U9,2)</f>
        <v>7.24</v>
      </c>
      <c r="W9" s="221"/>
      <c r="X9" s="221" t="s">
        <v>215</v>
      </c>
      <c r="Y9" s="221" t="s">
        <v>176</v>
      </c>
      <c r="Z9" s="210"/>
      <c r="AA9" s="210"/>
      <c r="AB9" s="210"/>
      <c r="AC9" s="210"/>
      <c r="AD9" s="210"/>
      <c r="AE9" s="210"/>
      <c r="AF9" s="210"/>
      <c r="AG9" s="210" t="s">
        <v>216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61" t="s">
        <v>1255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8" t="str">
        <f>C10</f>
        <v>s odstraněním kořenů a s případným nutným odklizením křovin a stromů na hromady na vzdálenost do 50 m nebo s naložením na dopravní prostředek, do sklonu terénu 1 : 5,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2" t="s">
        <v>1256</v>
      </c>
      <c r="D11" s="246"/>
      <c r="E11" s="247">
        <v>42.12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220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31">
        <v>2</v>
      </c>
      <c r="B12" s="232" t="s">
        <v>211</v>
      </c>
      <c r="C12" s="241" t="s">
        <v>212</v>
      </c>
      <c r="D12" s="233" t="s">
        <v>213</v>
      </c>
      <c r="E12" s="234">
        <v>5.0651999999999999</v>
      </c>
      <c r="F12" s="235"/>
      <c r="G12" s="236">
        <f>ROUND(E12*F12,2)</f>
        <v>0</v>
      </c>
      <c r="H12" s="235"/>
      <c r="I12" s="236">
        <f>ROUND(E12*H12,2)</f>
        <v>0</v>
      </c>
      <c r="J12" s="235"/>
      <c r="K12" s="236">
        <f>ROUND(E12*J12,2)</f>
        <v>0</v>
      </c>
      <c r="L12" s="236">
        <v>21</v>
      </c>
      <c r="M12" s="236">
        <f>G12*(1+L12/100)</f>
        <v>0</v>
      </c>
      <c r="N12" s="234">
        <v>0</v>
      </c>
      <c r="O12" s="234">
        <f>ROUND(E12*N12,2)</f>
        <v>0</v>
      </c>
      <c r="P12" s="234">
        <v>0</v>
      </c>
      <c r="Q12" s="234">
        <f>ROUND(E12*P12,2)</f>
        <v>0</v>
      </c>
      <c r="R12" s="236" t="s">
        <v>214</v>
      </c>
      <c r="S12" s="236" t="s">
        <v>173</v>
      </c>
      <c r="T12" s="237" t="s">
        <v>173</v>
      </c>
      <c r="U12" s="221">
        <v>0.5</v>
      </c>
      <c r="V12" s="221">
        <f>ROUND(E12*U12,2)</f>
        <v>2.5299999999999998</v>
      </c>
      <c r="W12" s="221"/>
      <c r="X12" s="221" t="s">
        <v>215</v>
      </c>
      <c r="Y12" s="221" t="s">
        <v>176</v>
      </c>
      <c r="Z12" s="210"/>
      <c r="AA12" s="210"/>
      <c r="AB12" s="210"/>
      <c r="AC12" s="210"/>
      <c r="AD12" s="210"/>
      <c r="AE12" s="210"/>
      <c r="AF12" s="210"/>
      <c r="AG12" s="210" t="s">
        <v>216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1" outlineLevel="2" x14ac:dyDescent="0.25">
      <c r="A13" s="217"/>
      <c r="B13" s="218"/>
      <c r="C13" s="261" t="s">
        <v>217</v>
      </c>
      <c r="D13" s="250"/>
      <c r="E13" s="250"/>
      <c r="F13" s="250"/>
      <c r="G13" s="250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218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38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62" t="s">
        <v>1257</v>
      </c>
      <c r="D14" s="246"/>
      <c r="E14" s="247">
        <v>5.0651999999999999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220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1">
        <v>3</v>
      </c>
      <c r="B15" s="232" t="s">
        <v>224</v>
      </c>
      <c r="C15" s="241" t="s">
        <v>225</v>
      </c>
      <c r="D15" s="233" t="s">
        <v>213</v>
      </c>
      <c r="E15" s="234">
        <v>1.0130399999999999</v>
      </c>
      <c r="F15" s="235"/>
      <c r="G15" s="236">
        <f>ROUND(E15*F15,2)</f>
        <v>0</v>
      </c>
      <c r="H15" s="235"/>
      <c r="I15" s="236">
        <f>ROUND(E15*H15,2)</f>
        <v>0</v>
      </c>
      <c r="J15" s="235"/>
      <c r="K15" s="236">
        <f>ROUND(E15*J15,2)</f>
        <v>0</v>
      </c>
      <c r="L15" s="236">
        <v>21</v>
      </c>
      <c r="M15" s="236">
        <f>G15*(1+L15/100)</f>
        <v>0</v>
      </c>
      <c r="N15" s="234">
        <v>0</v>
      </c>
      <c r="O15" s="234">
        <f>ROUND(E15*N15,2)</f>
        <v>0</v>
      </c>
      <c r="P15" s="234">
        <v>0</v>
      </c>
      <c r="Q15" s="234">
        <f>ROUND(E15*P15,2)</f>
        <v>0</v>
      </c>
      <c r="R15" s="236" t="s">
        <v>214</v>
      </c>
      <c r="S15" s="236" t="s">
        <v>173</v>
      </c>
      <c r="T15" s="237" t="s">
        <v>173</v>
      </c>
      <c r="U15" s="221">
        <v>0.6</v>
      </c>
      <c r="V15" s="221">
        <f>ROUND(E15*U15,2)</f>
        <v>0.61</v>
      </c>
      <c r="W15" s="221"/>
      <c r="X15" s="221" t="s">
        <v>215</v>
      </c>
      <c r="Y15" s="221" t="s">
        <v>176</v>
      </c>
      <c r="Z15" s="210"/>
      <c r="AA15" s="210"/>
      <c r="AB15" s="210"/>
      <c r="AC15" s="210"/>
      <c r="AD15" s="210"/>
      <c r="AE15" s="210"/>
      <c r="AF15" s="210"/>
      <c r="AG15" s="210" t="s">
        <v>216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1" outlineLevel="2" x14ac:dyDescent="0.25">
      <c r="A16" s="217"/>
      <c r="B16" s="218"/>
      <c r="C16" s="261" t="s">
        <v>217</v>
      </c>
      <c r="D16" s="250"/>
      <c r="E16" s="250"/>
      <c r="F16" s="250"/>
      <c r="G16" s="25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38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210"/>
      <c r="BC16" s="210"/>
      <c r="BD16" s="210"/>
      <c r="BE16" s="210"/>
      <c r="BF16" s="210"/>
      <c r="BG16" s="210"/>
      <c r="BH16" s="210"/>
    </row>
    <row r="17" spans="1:60" outlineLevel="2" x14ac:dyDescent="0.25">
      <c r="A17" s="217"/>
      <c r="B17" s="218"/>
      <c r="C17" s="262" t="s">
        <v>226</v>
      </c>
      <c r="D17" s="246"/>
      <c r="E17" s="247"/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220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62" t="s">
        <v>1258</v>
      </c>
      <c r="D18" s="246"/>
      <c r="E18" s="247">
        <v>1.0130399999999999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220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1">
        <v>4</v>
      </c>
      <c r="B19" s="232" t="s">
        <v>1259</v>
      </c>
      <c r="C19" s="241" t="s">
        <v>1260</v>
      </c>
      <c r="D19" s="233" t="s">
        <v>311</v>
      </c>
      <c r="E19" s="234">
        <v>32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0</v>
      </c>
      <c r="Q19" s="234">
        <f>ROUND(E19*P19,2)</f>
        <v>0</v>
      </c>
      <c r="R19" s="236" t="s">
        <v>488</v>
      </c>
      <c r="S19" s="236" t="s">
        <v>173</v>
      </c>
      <c r="T19" s="237" t="s">
        <v>173</v>
      </c>
      <c r="U19" s="221">
        <v>0.12</v>
      </c>
      <c r="V19" s="221">
        <f>ROUND(E19*U19,2)</f>
        <v>3.84</v>
      </c>
      <c r="W19" s="221"/>
      <c r="X19" s="221" t="s">
        <v>215</v>
      </c>
      <c r="Y19" s="221" t="s">
        <v>176</v>
      </c>
      <c r="Z19" s="210"/>
      <c r="AA19" s="210"/>
      <c r="AB19" s="210"/>
      <c r="AC19" s="210"/>
      <c r="AD19" s="210"/>
      <c r="AE19" s="210"/>
      <c r="AF19" s="210"/>
      <c r="AG19" s="210" t="s">
        <v>216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2" t="s">
        <v>1261</v>
      </c>
      <c r="D20" s="246"/>
      <c r="E20" s="247">
        <v>16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220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5">
      <c r="A21" s="217"/>
      <c r="B21" s="218"/>
      <c r="C21" s="262" t="s">
        <v>1262</v>
      </c>
      <c r="D21" s="246"/>
      <c r="E21" s="247">
        <v>16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220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31">
        <v>5</v>
      </c>
      <c r="B22" s="232" t="s">
        <v>228</v>
      </c>
      <c r="C22" s="241" t="s">
        <v>229</v>
      </c>
      <c r="D22" s="233" t="s">
        <v>213</v>
      </c>
      <c r="E22" s="234">
        <v>6.7850999999999999</v>
      </c>
      <c r="F22" s="235"/>
      <c r="G22" s="236">
        <f>ROUND(E22*F22,2)</f>
        <v>0</v>
      </c>
      <c r="H22" s="235"/>
      <c r="I22" s="236">
        <f>ROUND(E22*H22,2)</f>
        <v>0</v>
      </c>
      <c r="J22" s="235"/>
      <c r="K22" s="236">
        <f>ROUND(E22*J22,2)</f>
        <v>0</v>
      </c>
      <c r="L22" s="236">
        <v>21</v>
      </c>
      <c r="M22" s="236">
        <f>G22*(1+L22/100)</f>
        <v>0</v>
      </c>
      <c r="N22" s="234">
        <v>0</v>
      </c>
      <c r="O22" s="234">
        <f>ROUND(E22*N22,2)</f>
        <v>0</v>
      </c>
      <c r="P22" s="234">
        <v>0</v>
      </c>
      <c r="Q22" s="234">
        <f>ROUND(E22*P22,2)</f>
        <v>0</v>
      </c>
      <c r="R22" s="236" t="s">
        <v>214</v>
      </c>
      <c r="S22" s="236" t="s">
        <v>173</v>
      </c>
      <c r="T22" s="237" t="s">
        <v>173</v>
      </c>
      <c r="U22" s="221">
        <v>0.01</v>
      </c>
      <c r="V22" s="221">
        <f>ROUND(E22*U22,2)</f>
        <v>7.0000000000000007E-2</v>
      </c>
      <c r="W22" s="221"/>
      <c r="X22" s="221" t="s">
        <v>215</v>
      </c>
      <c r="Y22" s="221" t="s">
        <v>176</v>
      </c>
      <c r="Z22" s="210"/>
      <c r="AA22" s="210"/>
      <c r="AB22" s="210"/>
      <c r="AC22" s="210"/>
      <c r="AD22" s="210"/>
      <c r="AE22" s="210"/>
      <c r="AF22" s="210"/>
      <c r="AG22" s="210" t="s">
        <v>216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61" t="s">
        <v>230</v>
      </c>
      <c r="D23" s="250"/>
      <c r="E23" s="250"/>
      <c r="F23" s="250"/>
      <c r="G23" s="25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2" t="s">
        <v>1263</v>
      </c>
      <c r="D24" s="246"/>
      <c r="E24" s="247"/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220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17"/>
      <c r="B25" s="218"/>
      <c r="C25" s="262" t="s">
        <v>1264</v>
      </c>
      <c r="D25" s="246"/>
      <c r="E25" s="247">
        <v>5.0651999999999999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220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5">
      <c r="A26" s="217"/>
      <c r="B26" s="218"/>
      <c r="C26" s="262" t="s">
        <v>1265</v>
      </c>
      <c r="D26" s="246"/>
      <c r="E26" s="247">
        <v>1.0130399999999999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220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5">
      <c r="A27" s="217"/>
      <c r="B27" s="218"/>
      <c r="C27" s="262" t="s">
        <v>234</v>
      </c>
      <c r="D27" s="246"/>
      <c r="E27" s="247"/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220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5">
      <c r="A28" s="217"/>
      <c r="B28" s="218"/>
      <c r="C28" s="262" t="s">
        <v>1266</v>
      </c>
      <c r="D28" s="246"/>
      <c r="E28" s="247">
        <v>0.70686000000000004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220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0.399999999999999" outlineLevel="1" x14ac:dyDescent="0.25">
      <c r="A29" s="231">
        <v>6</v>
      </c>
      <c r="B29" s="232" t="s">
        <v>237</v>
      </c>
      <c r="C29" s="241" t="s">
        <v>238</v>
      </c>
      <c r="D29" s="233" t="s">
        <v>213</v>
      </c>
      <c r="E29" s="234">
        <v>135.702</v>
      </c>
      <c r="F29" s="235"/>
      <c r="G29" s="236">
        <f>ROUND(E29*F29,2)</f>
        <v>0</v>
      </c>
      <c r="H29" s="235"/>
      <c r="I29" s="236">
        <f>ROUND(E29*H29,2)</f>
        <v>0</v>
      </c>
      <c r="J29" s="235"/>
      <c r="K29" s="236">
        <f>ROUND(E29*J29,2)</f>
        <v>0</v>
      </c>
      <c r="L29" s="236">
        <v>21</v>
      </c>
      <c r="M29" s="236">
        <f>G29*(1+L29/100)</f>
        <v>0</v>
      </c>
      <c r="N29" s="234">
        <v>0</v>
      </c>
      <c r="O29" s="234">
        <f>ROUND(E29*N29,2)</f>
        <v>0</v>
      </c>
      <c r="P29" s="234">
        <v>0</v>
      </c>
      <c r="Q29" s="234">
        <f>ROUND(E29*P29,2)</f>
        <v>0</v>
      </c>
      <c r="R29" s="236" t="s">
        <v>214</v>
      </c>
      <c r="S29" s="236" t="s">
        <v>173</v>
      </c>
      <c r="T29" s="237" t="s">
        <v>173</v>
      </c>
      <c r="U29" s="221">
        <v>0</v>
      </c>
      <c r="V29" s="221">
        <f>ROUND(E29*U29,2)</f>
        <v>0</v>
      </c>
      <c r="W29" s="221"/>
      <c r="X29" s="221" t="s">
        <v>215</v>
      </c>
      <c r="Y29" s="221" t="s">
        <v>176</v>
      </c>
      <c r="Z29" s="210"/>
      <c r="AA29" s="210"/>
      <c r="AB29" s="210"/>
      <c r="AC29" s="210"/>
      <c r="AD29" s="210"/>
      <c r="AE29" s="210"/>
      <c r="AF29" s="210"/>
      <c r="AG29" s="210" t="s">
        <v>216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61" t="s">
        <v>230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62" t="s">
        <v>1263</v>
      </c>
      <c r="D31" s="246"/>
      <c r="E31" s="247"/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220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62" t="s">
        <v>1264</v>
      </c>
      <c r="D32" s="246"/>
      <c r="E32" s="247">
        <v>5.0651999999999999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220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17"/>
      <c r="B33" s="218"/>
      <c r="C33" s="262" t="s">
        <v>1265</v>
      </c>
      <c r="D33" s="246"/>
      <c r="E33" s="247">
        <v>1.0130399999999999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220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5">
      <c r="A34" s="217"/>
      <c r="B34" s="218"/>
      <c r="C34" s="262" t="s">
        <v>234</v>
      </c>
      <c r="D34" s="246"/>
      <c r="E34" s="247"/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220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5">
      <c r="A35" s="217"/>
      <c r="B35" s="218"/>
      <c r="C35" s="262" t="s">
        <v>1266</v>
      </c>
      <c r="D35" s="246"/>
      <c r="E35" s="247">
        <v>0.70686000000000004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220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63" t="s">
        <v>239</v>
      </c>
      <c r="D36" s="248"/>
      <c r="E36" s="249">
        <v>6.7850999999999999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220</v>
      </c>
      <c r="AH36" s="210">
        <v>1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17"/>
      <c r="B37" s="218"/>
      <c r="C37" s="262" t="s">
        <v>1267</v>
      </c>
      <c r="D37" s="246"/>
      <c r="E37" s="247">
        <v>128.9169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220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1">
        <v>7</v>
      </c>
      <c r="B38" s="232" t="s">
        <v>1268</v>
      </c>
      <c r="C38" s="241" t="s">
        <v>1269</v>
      </c>
      <c r="D38" s="233" t="s">
        <v>252</v>
      </c>
      <c r="E38" s="234">
        <v>42.12</v>
      </c>
      <c r="F38" s="235"/>
      <c r="G38" s="236">
        <f>ROUND(E38*F38,2)</f>
        <v>0</v>
      </c>
      <c r="H38" s="235"/>
      <c r="I38" s="236">
        <f>ROUND(E38*H38,2)</f>
        <v>0</v>
      </c>
      <c r="J38" s="235"/>
      <c r="K38" s="236">
        <f>ROUND(E38*J38,2)</f>
        <v>0</v>
      </c>
      <c r="L38" s="236">
        <v>21</v>
      </c>
      <c r="M38" s="236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6" t="s">
        <v>214</v>
      </c>
      <c r="S38" s="236" t="s">
        <v>173</v>
      </c>
      <c r="T38" s="237" t="s">
        <v>173</v>
      </c>
      <c r="U38" s="221">
        <v>0</v>
      </c>
      <c r="V38" s="221">
        <f>ROUND(E38*U38,2)</f>
        <v>0</v>
      </c>
      <c r="W38" s="221"/>
      <c r="X38" s="221" t="s">
        <v>215</v>
      </c>
      <c r="Y38" s="221" t="s">
        <v>176</v>
      </c>
      <c r="Z38" s="210"/>
      <c r="AA38" s="210"/>
      <c r="AB38" s="210"/>
      <c r="AC38" s="210"/>
      <c r="AD38" s="210"/>
      <c r="AE38" s="210"/>
      <c r="AF38" s="210"/>
      <c r="AG38" s="210" t="s">
        <v>216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61" t="s">
        <v>1270</v>
      </c>
      <c r="D39" s="250"/>
      <c r="E39" s="250"/>
      <c r="F39" s="250"/>
      <c r="G39" s="250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62" t="s">
        <v>1271</v>
      </c>
      <c r="D40" s="246"/>
      <c r="E40" s="247">
        <v>42.12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220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31">
        <v>8</v>
      </c>
      <c r="B41" s="232" t="s">
        <v>247</v>
      </c>
      <c r="C41" s="241" t="s">
        <v>248</v>
      </c>
      <c r="D41" s="233" t="s">
        <v>213</v>
      </c>
      <c r="E41" s="234">
        <v>6.7850999999999999</v>
      </c>
      <c r="F41" s="235"/>
      <c r="G41" s="236">
        <f>ROUND(E41*F41,2)</f>
        <v>0</v>
      </c>
      <c r="H41" s="235"/>
      <c r="I41" s="236">
        <f>ROUND(E41*H41,2)</f>
        <v>0</v>
      </c>
      <c r="J41" s="235"/>
      <c r="K41" s="236">
        <f>ROUND(E41*J41,2)</f>
        <v>0</v>
      </c>
      <c r="L41" s="236">
        <v>21</v>
      </c>
      <c r="M41" s="236">
        <f>G41*(1+L41/100)</f>
        <v>0</v>
      </c>
      <c r="N41" s="234">
        <v>0</v>
      </c>
      <c r="O41" s="234">
        <f>ROUND(E41*N41,2)</f>
        <v>0</v>
      </c>
      <c r="P41" s="234">
        <v>0</v>
      </c>
      <c r="Q41" s="234">
        <f>ROUND(E41*P41,2)</f>
        <v>0</v>
      </c>
      <c r="R41" s="236" t="s">
        <v>214</v>
      </c>
      <c r="S41" s="236" t="s">
        <v>173</v>
      </c>
      <c r="T41" s="237" t="s">
        <v>173</v>
      </c>
      <c r="U41" s="221">
        <v>0</v>
      </c>
      <c r="V41" s="221">
        <f>ROUND(E41*U41,2)</f>
        <v>0</v>
      </c>
      <c r="W41" s="221"/>
      <c r="X41" s="221" t="s">
        <v>215</v>
      </c>
      <c r="Y41" s="221" t="s">
        <v>176</v>
      </c>
      <c r="Z41" s="210"/>
      <c r="AA41" s="210"/>
      <c r="AB41" s="210"/>
      <c r="AC41" s="210"/>
      <c r="AD41" s="210"/>
      <c r="AE41" s="210"/>
      <c r="AF41" s="210"/>
      <c r="AG41" s="210" t="s">
        <v>216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42" t="s">
        <v>249</v>
      </c>
      <c r="D42" s="239"/>
      <c r="E42" s="239"/>
      <c r="F42" s="239"/>
      <c r="G42" s="239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179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62" t="s">
        <v>1263</v>
      </c>
      <c r="D43" s="246"/>
      <c r="E43" s="247"/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220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17"/>
      <c r="B44" s="218"/>
      <c r="C44" s="262" t="s">
        <v>1264</v>
      </c>
      <c r="D44" s="246"/>
      <c r="E44" s="247">
        <v>5.0651999999999999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220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5">
      <c r="A45" s="217"/>
      <c r="B45" s="218"/>
      <c r="C45" s="262" t="s">
        <v>1265</v>
      </c>
      <c r="D45" s="246"/>
      <c r="E45" s="247">
        <v>1.0130399999999999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220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5">
      <c r="A46" s="217"/>
      <c r="B46" s="218"/>
      <c r="C46" s="262" t="s">
        <v>234</v>
      </c>
      <c r="D46" s="246"/>
      <c r="E46" s="247"/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62" t="s">
        <v>1266</v>
      </c>
      <c r="D47" s="246"/>
      <c r="E47" s="247">
        <v>0.70686000000000004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220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5">
      <c r="A48" s="224" t="s">
        <v>168</v>
      </c>
      <c r="B48" s="225" t="s">
        <v>72</v>
      </c>
      <c r="C48" s="240" t="s">
        <v>73</v>
      </c>
      <c r="D48" s="226"/>
      <c r="E48" s="227"/>
      <c r="F48" s="228"/>
      <c r="G48" s="228">
        <f>SUMIF(AG49:AG53,"&lt;&gt;NOR",G49:G53)</f>
        <v>0</v>
      </c>
      <c r="H48" s="228"/>
      <c r="I48" s="228">
        <f>SUM(I49:I53)</f>
        <v>0</v>
      </c>
      <c r="J48" s="228"/>
      <c r="K48" s="228">
        <f>SUM(K49:K53)</f>
        <v>0</v>
      </c>
      <c r="L48" s="228"/>
      <c r="M48" s="228">
        <f>SUM(M49:M53)</f>
        <v>0</v>
      </c>
      <c r="N48" s="227"/>
      <c r="O48" s="227">
        <f>SUM(O49:O53)</f>
        <v>14.569999999999999</v>
      </c>
      <c r="P48" s="227"/>
      <c r="Q48" s="227">
        <f>SUM(Q49:Q53)</f>
        <v>0</v>
      </c>
      <c r="R48" s="228"/>
      <c r="S48" s="228"/>
      <c r="T48" s="229"/>
      <c r="U48" s="223"/>
      <c r="V48" s="223">
        <f>SUM(V49:V53)</f>
        <v>2.77</v>
      </c>
      <c r="W48" s="223"/>
      <c r="X48" s="223"/>
      <c r="Y48" s="223"/>
      <c r="AG48" t="s">
        <v>169</v>
      </c>
    </row>
    <row r="49" spans="1:60" outlineLevel="1" x14ac:dyDescent="0.25">
      <c r="A49" s="231">
        <v>9</v>
      </c>
      <c r="B49" s="232" t="s">
        <v>1272</v>
      </c>
      <c r="C49" s="241" t="s">
        <v>1273</v>
      </c>
      <c r="D49" s="233" t="s">
        <v>213</v>
      </c>
      <c r="E49" s="234">
        <v>5.0651999999999999</v>
      </c>
      <c r="F49" s="235"/>
      <c r="G49" s="236">
        <f>ROUND(E49*F49,2)</f>
        <v>0</v>
      </c>
      <c r="H49" s="235"/>
      <c r="I49" s="236">
        <f>ROUND(E49*H49,2)</f>
        <v>0</v>
      </c>
      <c r="J49" s="235"/>
      <c r="K49" s="236">
        <f>ROUND(E49*J49,2)</f>
        <v>0</v>
      </c>
      <c r="L49" s="236">
        <v>21</v>
      </c>
      <c r="M49" s="236">
        <f>G49*(1+L49/100)</f>
        <v>0</v>
      </c>
      <c r="N49" s="234">
        <v>2.5249999999999999</v>
      </c>
      <c r="O49" s="234">
        <f>ROUND(E49*N49,2)</f>
        <v>12.79</v>
      </c>
      <c r="P49" s="234">
        <v>0</v>
      </c>
      <c r="Q49" s="234">
        <f>ROUND(E49*P49,2)</f>
        <v>0</v>
      </c>
      <c r="R49" s="236" t="s">
        <v>312</v>
      </c>
      <c r="S49" s="236" t="s">
        <v>173</v>
      </c>
      <c r="T49" s="237" t="s">
        <v>173</v>
      </c>
      <c r="U49" s="221">
        <v>0.48</v>
      </c>
      <c r="V49" s="221">
        <f>ROUND(E49*U49,2)</f>
        <v>2.4300000000000002</v>
      </c>
      <c r="W49" s="221"/>
      <c r="X49" s="221" t="s">
        <v>215</v>
      </c>
      <c r="Y49" s="221" t="s">
        <v>176</v>
      </c>
      <c r="Z49" s="210"/>
      <c r="AA49" s="210"/>
      <c r="AB49" s="210"/>
      <c r="AC49" s="210"/>
      <c r="AD49" s="210"/>
      <c r="AE49" s="210"/>
      <c r="AF49" s="210"/>
      <c r="AG49" s="210" t="s">
        <v>216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42" t="s">
        <v>1274</v>
      </c>
      <c r="D50" s="239"/>
      <c r="E50" s="239"/>
      <c r="F50" s="239"/>
      <c r="G50" s="239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179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5">
      <c r="A51" s="217"/>
      <c r="B51" s="218"/>
      <c r="C51" s="262" t="s">
        <v>1257</v>
      </c>
      <c r="D51" s="246"/>
      <c r="E51" s="247">
        <v>5.0651999999999999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220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1">
        <v>10</v>
      </c>
      <c r="B52" s="232" t="s">
        <v>1275</v>
      </c>
      <c r="C52" s="241" t="s">
        <v>1276</v>
      </c>
      <c r="D52" s="233" t="s">
        <v>213</v>
      </c>
      <c r="E52" s="234">
        <v>0.70686000000000004</v>
      </c>
      <c r="F52" s="235"/>
      <c r="G52" s="236">
        <f>ROUND(E52*F52,2)</f>
        <v>0</v>
      </c>
      <c r="H52" s="235"/>
      <c r="I52" s="236">
        <f>ROUND(E52*H52,2)</f>
        <v>0</v>
      </c>
      <c r="J52" s="235"/>
      <c r="K52" s="236">
        <f>ROUND(E52*J52,2)</f>
        <v>0</v>
      </c>
      <c r="L52" s="236">
        <v>21</v>
      </c>
      <c r="M52" s="236">
        <f>G52*(1+L52/100)</f>
        <v>0</v>
      </c>
      <c r="N52" s="234">
        <v>2.5249999999999999</v>
      </c>
      <c r="O52" s="234">
        <f>ROUND(E52*N52,2)</f>
        <v>1.78</v>
      </c>
      <c r="P52" s="234">
        <v>0</v>
      </c>
      <c r="Q52" s="234">
        <f>ROUND(E52*P52,2)</f>
        <v>0</v>
      </c>
      <c r="R52" s="236" t="s">
        <v>312</v>
      </c>
      <c r="S52" s="236" t="s">
        <v>173</v>
      </c>
      <c r="T52" s="237" t="s">
        <v>173</v>
      </c>
      <c r="U52" s="221">
        <v>0.48</v>
      </c>
      <c r="V52" s="221">
        <f>ROUND(E52*U52,2)</f>
        <v>0.34</v>
      </c>
      <c r="W52" s="221"/>
      <c r="X52" s="221" t="s">
        <v>215</v>
      </c>
      <c r="Y52" s="221" t="s">
        <v>176</v>
      </c>
      <c r="Z52" s="210"/>
      <c r="AA52" s="210"/>
      <c r="AB52" s="210"/>
      <c r="AC52" s="210"/>
      <c r="AD52" s="210"/>
      <c r="AE52" s="210"/>
      <c r="AF52" s="210"/>
      <c r="AG52" s="210" t="s">
        <v>216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62" t="s">
        <v>1277</v>
      </c>
      <c r="D53" s="246"/>
      <c r="E53" s="247">
        <v>0.70686000000000004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220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5">
      <c r="A54" s="224" t="s">
        <v>168</v>
      </c>
      <c r="B54" s="225" t="s">
        <v>74</v>
      </c>
      <c r="C54" s="240" t="s">
        <v>75</v>
      </c>
      <c r="D54" s="226"/>
      <c r="E54" s="227"/>
      <c r="F54" s="228"/>
      <c r="G54" s="228">
        <f>SUMIF(AG55:AG68,"&lt;&gt;NOR",G55:G68)</f>
        <v>0</v>
      </c>
      <c r="H54" s="228"/>
      <c r="I54" s="228">
        <f>SUM(I55:I68)</f>
        <v>0</v>
      </c>
      <c r="J54" s="228"/>
      <c r="K54" s="228">
        <f>SUM(K55:K68)</f>
        <v>0</v>
      </c>
      <c r="L54" s="228"/>
      <c r="M54" s="228">
        <f>SUM(M55:M68)</f>
        <v>0</v>
      </c>
      <c r="N54" s="227"/>
      <c r="O54" s="227">
        <f>SUM(O55:O68)</f>
        <v>5.59</v>
      </c>
      <c r="P54" s="227"/>
      <c r="Q54" s="227">
        <f>SUM(Q55:Q68)</f>
        <v>0</v>
      </c>
      <c r="R54" s="228"/>
      <c r="S54" s="228"/>
      <c r="T54" s="229"/>
      <c r="U54" s="223"/>
      <c r="V54" s="223">
        <f>SUM(V55:V68)</f>
        <v>43.410000000000004</v>
      </c>
      <c r="W54" s="223"/>
      <c r="X54" s="223"/>
      <c r="Y54" s="223"/>
      <c r="AG54" t="s">
        <v>169</v>
      </c>
    </row>
    <row r="55" spans="1:60" ht="20.399999999999999" outlineLevel="1" x14ac:dyDescent="0.25">
      <c r="A55" s="231">
        <v>11</v>
      </c>
      <c r="B55" s="232" t="s">
        <v>1278</v>
      </c>
      <c r="C55" s="241" t="s">
        <v>1279</v>
      </c>
      <c r="D55" s="233" t="s">
        <v>807</v>
      </c>
      <c r="E55" s="234">
        <v>15</v>
      </c>
      <c r="F55" s="235"/>
      <c r="G55" s="236">
        <f>ROUND(E55*F55,2)</f>
        <v>0</v>
      </c>
      <c r="H55" s="235"/>
      <c r="I55" s="236">
        <f>ROUND(E55*H55,2)</f>
        <v>0</v>
      </c>
      <c r="J55" s="235"/>
      <c r="K55" s="236">
        <f>ROUND(E55*J55,2)</f>
        <v>0</v>
      </c>
      <c r="L55" s="236">
        <v>21</v>
      </c>
      <c r="M55" s="236">
        <f>G55*(1+L55/100)</f>
        <v>0</v>
      </c>
      <c r="N55" s="234">
        <v>5.9159999999999997E-2</v>
      </c>
      <c r="O55" s="234">
        <f>ROUND(E55*N55,2)</f>
        <v>0.89</v>
      </c>
      <c r="P55" s="234">
        <v>0</v>
      </c>
      <c r="Q55" s="234">
        <f>ROUND(E55*P55,2)</f>
        <v>0</v>
      </c>
      <c r="R55" s="236" t="s">
        <v>488</v>
      </c>
      <c r="S55" s="236" t="s">
        <v>173</v>
      </c>
      <c r="T55" s="237" t="s">
        <v>173</v>
      </c>
      <c r="U55" s="221">
        <v>1.5</v>
      </c>
      <c r="V55" s="221">
        <f>ROUND(E55*U55,2)</f>
        <v>22.5</v>
      </c>
      <c r="W55" s="221"/>
      <c r="X55" s="221" t="s">
        <v>215</v>
      </c>
      <c r="Y55" s="221" t="s">
        <v>176</v>
      </c>
      <c r="Z55" s="210"/>
      <c r="AA55" s="210"/>
      <c r="AB55" s="210"/>
      <c r="AC55" s="210"/>
      <c r="AD55" s="210"/>
      <c r="AE55" s="210"/>
      <c r="AF55" s="210"/>
      <c r="AG55" s="210" t="s">
        <v>216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17"/>
      <c r="B56" s="218"/>
      <c r="C56" s="262" t="s">
        <v>1280</v>
      </c>
      <c r="D56" s="246"/>
      <c r="E56" s="247">
        <v>15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220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1">
        <v>12</v>
      </c>
      <c r="B57" s="232" t="s">
        <v>1281</v>
      </c>
      <c r="C57" s="241" t="s">
        <v>1282</v>
      </c>
      <c r="D57" s="233" t="s">
        <v>311</v>
      </c>
      <c r="E57" s="234">
        <v>16</v>
      </c>
      <c r="F57" s="235"/>
      <c r="G57" s="236">
        <f>ROUND(E57*F57,2)</f>
        <v>0</v>
      </c>
      <c r="H57" s="235"/>
      <c r="I57" s="236">
        <f>ROUND(E57*H57,2)</f>
        <v>0</v>
      </c>
      <c r="J57" s="235"/>
      <c r="K57" s="236">
        <f>ROUND(E57*J57,2)</f>
        <v>0</v>
      </c>
      <c r="L57" s="236">
        <v>21</v>
      </c>
      <c r="M57" s="236">
        <f>G57*(1+L57/100)</f>
        <v>0</v>
      </c>
      <c r="N57" s="234">
        <v>2.9389999999999999E-2</v>
      </c>
      <c r="O57" s="234">
        <f>ROUND(E57*N57,2)</f>
        <v>0.47</v>
      </c>
      <c r="P57" s="234">
        <v>0</v>
      </c>
      <c r="Q57" s="234">
        <f>ROUND(E57*P57,2)</f>
        <v>0</v>
      </c>
      <c r="R57" s="236" t="s">
        <v>488</v>
      </c>
      <c r="S57" s="236" t="s">
        <v>173</v>
      </c>
      <c r="T57" s="237" t="s">
        <v>173</v>
      </c>
      <c r="U57" s="221">
        <v>0.52</v>
      </c>
      <c r="V57" s="221">
        <f>ROUND(E57*U57,2)</f>
        <v>8.32</v>
      </c>
      <c r="W57" s="221"/>
      <c r="X57" s="221" t="s">
        <v>215</v>
      </c>
      <c r="Y57" s="221" t="s">
        <v>176</v>
      </c>
      <c r="Z57" s="210"/>
      <c r="AA57" s="210"/>
      <c r="AB57" s="210"/>
      <c r="AC57" s="210"/>
      <c r="AD57" s="210"/>
      <c r="AE57" s="210"/>
      <c r="AF57" s="210"/>
      <c r="AG57" s="210" t="s">
        <v>216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61" t="s">
        <v>1283</v>
      </c>
      <c r="D58" s="250"/>
      <c r="E58" s="250"/>
      <c r="F58" s="250"/>
      <c r="G58" s="250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218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5">
      <c r="A59" s="217"/>
      <c r="B59" s="218"/>
      <c r="C59" s="262" t="s">
        <v>1261</v>
      </c>
      <c r="D59" s="246"/>
      <c r="E59" s="247">
        <v>16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220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0.399999999999999" outlineLevel="1" x14ac:dyDescent="0.25">
      <c r="A60" s="231">
        <v>13</v>
      </c>
      <c r="B60" s="232" t="s">
        <v>1284</v>
      </c>
      <c r="C60" s="241" t="s">
        <v>1285</v>
      </c>
      <c r="D60" s="233" t="s">
        <v>311</v>
      </c>
      <c r="E60" s="234">
        <v>8</v>
      </c>
      <c r="F60" s="235"/>
      <c r="G60" s="236">
        <f>ROUND(E60*F60,2)</f>
        <v>0</v>
      </c>
      <c r="H60" s="235"/>
      <c r="I60" s="236">
        <f>ROUND(E60*H60,2)</f>
        <v>0</v>
      </c>
      <c r="J60" s="235"/>
      <c r="K60" s="236">
        <f>ROUND(E60*J60,2)</f>
        <v>0</v>
      </c>
      <c r="L60" s="236">
        <v>21</v>
      </c>
      <c r="M60" s="236">
        <f>G60*(1+L60/100)</f>
        <v>0</v>
      </c>
      <c r="N60" s="234">
        <v>0.125</v>
      </c>
      <c r="O60" s="234">
        <f>ROUND(E60*N60,2)</f>
        <v>1</v>
      </c>
      <c r="P60" s="234">
        <v>0</v>
      </c>
      <c r="Q60" s="234">
        <f>ROUND(E60*P60,2)</f>
        <v>0</v>
      </c>
      <c r="R60" s="236" t="s">
        <v>488</v>
      </c>
      <c r="S60" s="236" t="s">
        <v>173</v>
      </c>
      <c r="T60" s="237" t="s">
        <v>173</v>
      </c>
      <c r="U60" s="221">
        <v>0.52</v>
      </c>
      <c r="V60" s="221">
        <f>ROUND(E60*U60,2)</f>
        <v>4.16</v>
      </c>
      <c r="W60" s="221"/>
      <c r="X60" s="221" t="s">
        <v>215</v>
      </c>
      <c r="Y60" s="221" t="s">
        <v>176</v>
      </c>
      <c r="Z60" s="210"/>
      <c r="AA60" s="210"/>
      <c r="AB60" s="210"/>
      <c r="AC60" s="210"/>
      <c r="AD60" s="210"/>
      <c r="AE60" s="210"/>
      <c r="AF60" s="210"/>
      <c r="AG60" s="210" t="s">
        <v>216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17"/>
      <c r="B61" s="218"/>
      <c r="C61" s="261" t="s">
        <v>1283</v>
      </c>
      <c r="D61" s="250"/>
      <c r="E61" s="250"/>
      <c r="F61" s="250"/>
      <c r="G61" s="250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5">
      <c r="A62" s="217"/>
      <c r="B62" s="218"/>
      <c r="C62" s="262" t="s">
        <v>1286</v>
      </c>
      <c r="D62" s="246"/>
      <c r="E62" s="247">
        <v>8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220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1">
        <v>14</v>
      </c>
      <c r="B63" s="232" t="s">
        <v>1287</v>
      </c>
      <c r="C63" s="241" t="s">
        <v>1288</v>
      </c>
      <c r="D63" s="233" t="s">
        <v>252</v>
      </c>
      <c r="E63" s="234">
        <v>5.6280000000000001</v>
      </c>
      <c r="F63" s="235"/>
      <c r="G63" s="236">
        <f>ROUND(E63*F63,2)</f>
        <v>0</v>
      </c>
      <c r="H63" s="235"/>
      <c r="I63" s="236">
        <f>ROUND(E63*H63,2)</f>
        <v>0</v>
      </c>
      <c r="J63" s="235"/>
      <c r="K63" s="236">
        <f>ROUND(E63*J63,2)</f>
        <v>0</v>
      </c>
      <c r="L63" s="236">
        <v>21</v>
      </c>
      <c r="M63" s="236">
        <f>G63*(1+L63/100)</f>
        <v>0</v>
      </c>
      <c r="N63" s="234">
        <v>0.43824000000000002</v>
      </c>
      <c r="O63" s="234">
        <f>ROUND(E63*N63,2)</f>
        <v>2.4700000000000002</v>
      </c>
      <c r="P63" s="234">
        <v>0</v>
      </c>
      <c r="Q63" s="234">
        <f>ROUND(E63*P63,2)</f>
        <v>0</v>
      </c>
      <c r="R63" s="236" t="s">
        <v>312</v>
      </c>
      <c r="S63" s="236" t="s">
        <v>173</v>
      </c>
      <c r="T63" s="237" t="s">
        <v>173</v>
      </c>
      <c r="U63" s="221">
        <v>0.9</v>
      </c>
      <c r="V63" s="221">
        <f>ROUND(E63*U63,2)</f>
        <v>5.07</v>
      </c>
      <c r="W63" s="221"/>
      <c r="X63" s="221" t="s">
        <v>215</v>
      </c>
      <c r="Y63" s="221" t="s">
        <v>176</v>
      </c>
      <c r="Z63" s="210"/>
      <c r="AA63" s="210"/>
      <c r="AB63" s="210"/>
      <c r="AC63" s="210"/>
      <c r="AD63" s="210"/>
      <c r="AE63" s="210"/>
      <c r="AF63" s="210"/>
      <c r="AG63" s="210" t="s">
        <v>216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17"/>
      <c r="B64" s="218"/>
      <c r="C64" s="261" t="s">
        <v>1289</v>
      </c>
      <c r="D64" s="250"/>
      <c r="E64" s="250"/>
      <c r="F64" s="250"/>
      <c r="G64" s="250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218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38" t="str">
        <f>C64</f>
        <v>kladené na sucho, s dodávkou tvárnic s příslušným podílem průběžných, sloupkových a koncových, betonářské výztuže a betonové zálivky</v>
      </c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17"/>
      <c r="B65" s="218"/>
      <c r="C65" s="262" t="s">
        <v>1290</v>
      </c>
      <c r="D65" s="246"/>
      <c r="E65" s="247">
        <v>5.6280000000000001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220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31">
        <v>15</v>
      </c>
      <c r="B66" s="232" t="s">
        <v>1291</v>
      </c>
      <c r="C66" s="241" t="s">
        <v>1292</v>
      </c>
      <c r="D66" s="233" t="s">
        <v>266</v>
      </c>
      <c r="E66" s="234">
        <v>14.07</v>
      </c>
      <c r="F66" s="235"/>
      <c r="G66" s="236">
        <f>ROUND(E66*F66,2)</f>
        <v>0</v>
      </c>
      <c r="H66" s="235"/>
      <c r="I66" s="236">
        <f>ROUND(E66*H66,2)</f>
        <v>0</v>
      </c>
      <c r="J66" s="235"/>
      <c r="K66" s="236">
        <f>ROUND(E66*J66,2)</f>
        <v>0</v>
      </c>
      <c r="L66" s="236">
        <v>21</v>
      </c>
      <c r="M66" s="236">
        <f>G66*(1+L66/100)</f>
        <v>0</v>
      </c>
      <c r="N66" s="234">
        <v>5.3670000000000002E-2</v>
      </c>
      <c r="O66" s="234">
        <f>ROUND(E66*N66,2)</f>
        <v>0.76</v>
      </c>
      <c r="P66" s="234">
        <v>0</v>
      </c>
      <c r="Q66" s="234">
        <f>ROUND(E66*P66,2)</f>
        <v>0</v>
      </c>
      <c r="R66" s="236" t="s">
        <v>312</v>
      </c>
      <c r="S66" s="236" t="s">
        <v>173</v>
      </c>
      <c r="T66" s="237" t="s">
        <v>173</v>
      </c>
      <c r="U66" s="221">
        <v>0.23899999999999999</v>
      </c>
      <c r="V66" s="221">
        <f>ROUND(E66*U66,2)</f>
        <v>3.36</v>
      </c>
      <c r="W66" s="221"/>
      <c r="X66" s="221" t="s">
        <v>215</v>
      </c>
      <c r="Y66" s="221" t="s">
        <v>176</v>
      </c>
      <c r="Z66" s="210"/>
      <c r="AA66" s="210"/>
      <c r="AB66" s="210"/>
      <c r="AC66" s="210"/>
      <c r="AD66" s="210"/>
      <c r="AE66" s="210"/>
      <c r="AF66" s="210"/>
      <c r="AG66" s="210" t="s">
        <v>216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17"/>
      <c r="B67" s="218"/>
      <c r="C67" s="261" t="s">
        <v>1293</v>
      </c>
      <c r="D67" s="250"/>
      <c r="E67" s="250"/>
      <c r="F67" s="250"/>
      <c r="G67" s="250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218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5">
      <c r="A68" s="217"/>
      <c r="B68" s="218"/>
      <c r="C68" s="262" t="s">
        <v>1294</v>
      </c>
      <c r="D68" s="246"/>
      <c r="E68" s="247">
        <v>14.07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220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5">
      <c r="A69" s="224" t="s">
        <v>168</v>
      </c>
      <c r="B69" s="225" t="s">
        <v>80</v>
      </c>
      <c r="C69" s="240" t="s">
        <v>81</v>
      </c>
      <c r="D69" s="226"/>
      <c r="E69" s="227"/>
      <c r="F69" s="228"/>
      <c r="G69" s="228">
        <f>SUMIF(AG70:AG74,"&lt;&gt;NOR",G70:G74)</f>
        <v>0</v>
      </c>
      <c r="H69" s="228"/>
      <c r="I69" s="228">
        <f>SUM(I70:I74)</f>
        <v>0</v>
      </c>
      <c r="J69" s="228"/>
      <c r="K69" s="228">
        <f>SUM(K70:K74)</f>
        <v>0</v>
      </c>
      <c r="L69" s="228"/>
      <c r="M69" s="228">
        <f>SUM(M70:M74)</f>
        <v>0</v>
      </c>
      <c r="N69" s="227"/>
      <c r="O69" s="227">
        <f>SUM(O70:O74)</f>
        <v>1.34</v>
      </c>
      <c r="P69" s="227"/>
      <c r="Q69" s="227">
        <f>SUM(Q70:Q74)</f>
        <v>0</v>
      </c>
      <c r="R69" s="228"/>
      <c r="S69" s="228"/>
      <c r="T69" s="229"/>
      <c r="U69" s="223"/>
      <c r="V69" s="223">
        <f>SUM(V70:V74)</f>
        <v>85.16</v>
      </c>
      <c r="W69" s="223"/>
      <c r="X69" s="223"/>
      <c r="Y69" s="223"/>
      <c r="AG69" t="s">
        <v>169</v>
      </c>
    </row>
    <row r="70" spans="1:60" outlineLevel="1" x14ac:dyDescent="0.25">
      <c r="A70" s="231">
        <v>16</v>
      </c>
      <c r="B70" s="232" t="s">
        <v>1295</v>
      </c>
      <c r="C70" s="241" t="s">
        <v>1296</v>
      </c>
      <c r="D70" s="233" t="s">
        <v>252</v>
      </c>
      <c r="E70" s="234">
        <v>84.24</v>
      </c>
      <c r="F70" s="235"/>
      <c r="G70" s="236">
        <f>ROUND(E70*F70,2)</f>
        <v>0</v>
      </c>
      <c r="H70" s="235"/>
      <c r="I70" s="236">
        <f>ROUND(E70*H70,2)</f>
        <v>0</v>
      </c>
      <c r="J70" s="235"/>
      <c r="K70" s="236">
        <f>ROUND(E70*J70,2)</f>
        <v>0</v>
      </c>
      <c r="L70" s="236">
        <v>21</v>
      </c>
      <c r="M70" s="236">
        <f>G70*(1+L70/100)</f>
        <v>0</v>
      </c>
      <c r="N70" s="234">
        <v>0</v>
      </c>
      <c r="O70" s="234">
        <f>ROUND(E70*N70,2)</f>
        <v>0</v>
      </c>
      <c r="P70" s="234">
        <v>0</v>
      </c>
      <c r="Q70" s="234">
        <f>ROUND(E70*P70,2)</f>
        <v>0</v>
      </c>
      <c r="R70" s="236" t="s">
        <v>312</v>
      </c>
      <c r="S70" s="236" t="s">
        <v>173</v>
      </c>
      <c r="T70" s="237" t="s">
        <v>173</v>
      </c>
      <c r="U70" s="221">
        <v>0.43</v>
      </c>
      <c r="V70" s="221">
        <f>ROUND(E70*U70,2)</f>
        <v>36.22</v>
      </c>
      <c r="W70" s="221"/>
      <c r="X70" s="221" t="s">
        <v>215</v>
      </c>
      <c r="Y70" s="221" t="s">
        <v>176</v>
      </c>
      <c r="Z70" s="210"/>
      <c r="AA70" s="210"/>
      <c r="AB70" s="210"/>
      <c r="AC70" s="210"/>
      <c r="AD70" s="210"/>
      <c r="AE70" s="210"/>
      <c r="AF70" s="210"/>
      <c r="AG70" s="210" t="s">
        <v>216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62" t="s">
        <v>1297</v>
      </c>
      <c r="D71" s="246"/>
      <c r="E71" s="247"/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220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0.399999999999999" outlineLevel="3" x14ac:dyDescent="0.25">
      <c r="A72" s="217"/>
      <c r="B72" s="218"/>
      <c r="C72" s="262" t="s">
        <v>1298</v>
      </c>
      <c r="D72" s="246"/>
      <c r="E72" s="247">
        <v>84.24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220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1">
        <v>17</v>
      </c>
      <c r="B73" s="232" t="s">
        <v>1299</v>
      </c>
      <c r="C73" s="241" t="s">
        <v>1300</v>
      </c>
      <c r="D73" s="233" t="s">
        <v>252</v>
      </c>
      <c r="E73" s="234">
        <v>77.921999999999997</v>
      </c>
      <c r="F73" s="235"/>
      <c r="G73" s="236">
        <f>ROUND(E73*F73,2)</f>
        <v>0</v>
      </c>
      <c r="H73" s="235"/>
      <c r="I73" s="236">
        <f>ROUND(E73*H73,2)</f>
        <v>0</v>
      </c>
      <c r="J73" s="235"/>
      <c r="K73" s="236">
        <f>ROUND(E73*J73,2)</f>
        <v>0</v>
      </c>
      <c r="L73" s="236">
        <v>21</v>
      </c>
      <c r="M73" s="236">
        <f>G73*(1+L73/100)</f>
        <v>0</v>
      </c>
      <c r="N73" s="234">
        <v>1.7219999999999999E-2</v>
      </c>
      <c r="O73" s="234">
        <f>ROUND(E73*N73,2)</f>
        <v>1.34</v>
      </c>
      <c r="P73" s="234">
        <v>0</v>
      </c>
      <c r="Q73" s="234">
        <f>ROUND(E73*P73,2)</f>
        <v>0</v>
      </c>
      <c r="R73" s="236" t="s">
        <v>312</v>
      </c>
      <c r="S73" s="236" t="s">
        <v>173</v>
      </c>
      <c r="T73" s="237" t="s">
        <v>173</v>
      </c>
      <c r="U73" s="221">
        <v>0.628</v>
      </c>
      <c r="V73" s="221">
        <f>ROUND(E73*U73,2)</f>
        <v>48.94</v>
      </c>
      <c r="W73" s="221"/>
      <c r="X73" s="221" t="s">
        <v>215</v>
      </c>
      <c r="Y73" s="221" t="s">
        <v>176</v>
      </c>
      <c r="Z73" s="210"/>
      <c r="AA73" s="210"/>
      <c r="AB73" s="210"/>
      <c r="AC73" s="210"/>
      <c r="AD73" s="210"/>
      <c r="AE73" s="210"/>
      <c r="AF73" s="210"/>
      <c r="AG73" s="210" t="s">
        <v>216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17"/>
      <c r="B74" s="218"/>
      <c r="C74" s="262" t="s">
        <v>1301</v>
      </c>
      <c r="D74" s="246"/>
      <c r="E74" s="247">
        <v>77.921999999999997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220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5">
      <c r="A75" s="224" t="s">
        <v>168</v>
      </c>
      <c r="B75" s="225" t="s">
        <v>94</v>
      </c>
      <c r="C75" s="240" t="s">
        <v>95</v>
      </c>
      <c r="D75" s="226"/>
      <c r="E75" s="227"/>
      <c r="F75" s="228"/>
      <c r="G75" s="228">
        <f>SUMIF(AG76:AG85,"&lt;&gt;NOR",G76:G85)</f>
        <v>0</v>
      </c>
      <c r="H75" s="228"/>
      <c r="I75" s="228">
        <f>SUM(I76:I85)</f>
        <v>0</v>
      </c>
      <c r="J75" s="228"/>
      <c r="K75" s="228">
        <f>SUM(K76:K85)</f>
        <v>0</v>
      </c>
      <c r="L75" s="228"/>
      <c r="M75" s="228">
        <f>SUM(M76:M85)</f>
        <v>0</v>
      </c>
      <c r="N75" s="227"/>
      <c r="O75" s="227">
        <f>SUM(O76:O85)</f>
        <v>0</v>
      </c>
      <c r="P75" s="227"/>
      <c r="Q75" s="227">
        <f>SUM(Q76:Q85)</f>
        <v>7.12</v>
      </c>
      <c r="R75" s="228"/>
      <c r="S75" s="228"/>
      <c r="T75" s="229"/>
      <c r="U75" s="223"/>
      <c r="V75" s="223">
        <f>SUM(V76:V85)</f>
        <v>23.729999999999997</v>
      </c>
      <c r="W75" s="223"/>
      <c r="X75" s="223"/>
      <c r="Y75" s="223"/>
      <c r="AG75" t="s">
        <v>169</v>
      </c>
    </row>
    <row r="76" spans="1:60" outlineLevel="1" x14ac:dyDescent="0.25">
      <c r="A76" s="231">
        <v>18</v>
      </c>
      <c r="B76" s="232" t="s">
        <v>1302</v>
      </c>
      <c r="C76" s="241" t="s">
        <v>1303</v>
      </c>
      <c r="D76" s="233" t="s">
        <v>213</v>
      </c>
      <c r="E76" s="234">
        <v>1.76111</v>
      </c>
      <c r="F76" s="235"/>
      <c r="G76" s="236">
        <f>ROUND(E76*F76,2)</f>
        <v>0</v>
      </c>
      <c r="H76" s="235"/>
      <c r="I76" s="236">
        <f>ROUND(E76*H76,2)</f>
        <v>0</v>
      </c>
      <c r="J76" s="235"/>
      <c r="K76" s="236">
        <f>ROUND(E76*J76,2)</f>
        <v>0</v>
      </c>
      <c r="L76" s="236">
        <v>21</v>
      </c>
      <c r="M76" s="236">
        <f>G76*(1+L76/100)</f>
        <v>0</v>
      </c>
      <c r="N76" s="234">
        <v>0</v>
      </c>
      <c r="O76" s="234">
        <f>ROUND(E76*N76,2)</f>
        <v>0</v>
      </c>
      <c r="P76" s="234">
        <v>2</v>
      </c>
      <c r="Q76" s="234">
        <f>ROUND(E76*P76,2)</f>
        <v>3.52</v>
      </c>
      <c r="R76" s="236" t="s">
        <v>647</v>
      </c>
      <c r="S76" s="236" t="s">
        <v>173</v>
      </c>
      <c r="T76" s="237" t="s">
        <v>173</v>
      </c>
      <c r="U76" s="221">
        <v>6.4359999999999999</v>
      </c>
      <c r="V76" s="221">
        <f>ROUND(E76*U76,2)</f>
        <v>11.33</v>
      </c>
      <c r="W76" s="221"/>
      <c r="X76" s="221" t="s">
        <v>215</v>
      </c>
      <c r="Y76" s="221" t="s">
        <v>176</v>
      </c>
      <c r="Z76" s="210"/>
      <c r="AA76" s="210"/>
      <c r="AB76" s="210"/>
      <c r="AC76" s="210"/>
      <c r="AD76" s="210"/>
      <c r="AE76" s="210"/>
      <c r="AF76" s="210"/>
      <c r="AG76" s="210" t="s">
        <v>216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5">
      <c r="A77" s="217"/>
      <c r="B77" s="218"/>
      <c r="C77" s="261" t="s">
        <v>1304</v>
      </c>
      <c r="D77" s="250"/>
      <c r="E77" s="250"/>
      <c r="F77" s="250"/>
      <c r="G77" s="250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218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5">
      <c r="A78" s="217"/>
      <c r="B78" s="218"/>
      <c r="C78" s="262" t="s">
        <v>1305</v>
      </c>
      <c r="D78" s="246"/>
      <c r="E78" s="247">
        <v>1.4175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220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5">
      <c r="A79" s="217"/>
      <c r="B79" s="218"/>
      <c r="C79" s="262" t="s">
        <v>1306</v>
      </c>
      <c r="D79" s="246"/>
      <c r="E79" s="247">
        <v>0.34361000000000003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220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5">
      <c r="A80" s="231">
        <v>19</v>
      </c>
      <c r="B80" s="232" t="s">
        <v>1307</v>
      </c>
      <c r="C80" s="241" t="s">
        <v>1308</v>
      </c>
      <c r="D80" s="233" t="s">
        <v>213</v>
      </c>
      <c r="E80" s="234">
        <v>1.1339999999999999</v>
      </c>
      <c r="F80" s="235"/>
      <c r="G80" s="236">
        <f>ROUND(E80*F80,2)</f>
        <v>0</v>
      </c>
      <c r="H80" s="235"/>
      <c r="I80" s="236">
        <f>ROUND(E80*H80,2)</f>
        <v>0</v>
      </c>
      <c r="J80" s="235"/>
      <c r="K80" s="236">
        <f>ROUND(E80*J80,2)</f>
        <v>0</v>
      </c>
      <c r="L80" s="236">
        <v>21</v>
      </c>
      <c r="M80" s="236">
        <f>G80*(1+L80/100)</f>
        <v>0</v>
      </c>
      <c r="N80" s="234">
        <v>1.47E-3</v>
      </c>
      <c r="O80" s="234">
        <f>ROUND(E80*N80,2)</f>
        <v>0</v>
      </c>
      <c r="P80" s="234">
        <v>2.4</v>
      </c>
      <c r="Q80" s="234">
        <f>ROUND(E80*P80,2)</f>
        <v>2.72</v>
      </c>
      <c r="R80" s="236" t="s">
        <v>647</v>
      </c>
      <c r="S80" s="236" t="s">
        <v>173</v>
      </c>
      <c r="T80" s="237" t="s">
        <v>173</v>
      </c>
      <c r="U80" s="221">
        <v>8.5</v>
      </c>
      <c r="V80" s="221">
        <f>ROUND(E80*U80,2)</f>
        <v>9.64</v>
      </c>
      <c r="W80" s="221"/>
      <c r="X80" s="221" t="s">
        <v>215</v>
      </c>
      <c r="Y80" s="221" t="s">
        <v>176</v>
      </c>
      <c r="Z80" s="210"/>
      <c r="AA80" s="210"/>
      <c r="AB80" s="210"/>
      <c r="AC80" s="210"/>
      <c r="AD80" s="210"/>
      <c r="AE80" s="210"/>
      <c r="AF80" s="210"/>
      <c r="AG80" s="210" t="s">
        <v>216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1" outlineLevel="2" x14ac:dyDescent="0.25">
      <c r="A81" s="217"/>
      <c r="B81" s="218"/>
      <c r="C81" s="261" t="s">
        <v>1309</v>
      </c>
      <c r="D81" s="250"/>
      <c r="E81" s="250"/>
      <c r="F81" s="250"/>
      <c r="G81" s="250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218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38" t="str">
        <f>C81</f>
        <v>nebo vybourání otvorů průřezové plochy přes 4 m2 ve zdivu železobetonovém, včetně pomocného lešení o výšce podlahy do 1900 mm a pro zatížení do 1,5 kPa  (150 kg/m2),</v>
      </c>
      <c r="BB81" s="210"/>
      <c r="BC81" s="210"/>
      <c r="BD81" s="210"/>
      <c r="BE81" s="210"/>
      <c r="BF81" s="210"/>
      <c r="BG81" s="210"/>
      <c r="BH81" s="210"/>
    </row>
    <row r="82" spans="1:60" outlineLevel="2" x14ac:dyDescent="0.25">
      <c r="A82" s="217"/>
      <c r="B82" s="218"/>
      <c r="C82" s="262" t="s">
        <v>1310</v>
      </c>
      <c r="D82" s="246"/>
      <c r="E82" s="247">
        <v>1.1339999999999999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220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31">
        <v>20</v>
      </c>
      <c r="B83" s="232" t="s">
        <v>1311</v>
      </c>
      <c r="C83" s="241" t="s">
        <v>1312</v>
      </c>
      <c r="D83" s="233" t="s">
        <v>311</v>
      </c>
      <c r="E83" s="234">
        <v>12</v>
      </c>
      <c r="F83" s="235"/>
      <c r="G83" s="236">
        <f>ROUND(E83*F83,2)</f>
        <v>0</v>
      </c>
      <c r="H83" s="235"/>
      <c r="I83" s="236">
        <f>ROUND(E83*H83,2)</f>
        <v>0</v>
      </c>
      <c r="J83" s="235"/>
      <c r="K83" s="236">
        <f>ROUND(E83*J83,2)</f>
        <v>0</v>
      </c>
      <c r="L83" s="236">
        <v>21</v>
      </c>
      <c r="M83" s="236">
        <f>G83*(1+L83/100)</f>
        <v>0</v>
      </c>
      <c r="N83" s="234">
        <v>0</v>
      </c>
      <c r="O83" s="234">
        <f>ROUND(E83*N83,2)</f>
        <v>0</v>
      </c>
      <c r="P83" s="234">
        <v>7.2999999999999995E-2</v>
      </c>
      <c r="Q83" s="234">
        <f>ROUND(E83*P83,2)</f>
        <v>0.88</v>
      </c>
      <c r="R83" s="236" t="s">
        <v>647</v>
      </c>
      <c r="S83" s="236" t="s">
        <v>173</v>
      </c>
      <c r="T83" s="237" t="s">
        <v>173</v>
      </c>
      <c r="U83" s="221">
        <v>0.23</v>
      </c>
      <c r="V83" s="221">
        <f>ROUND(E83*U83,2)</f>
        <v>2.76</v>
      </c>
      <c r="W83" s="221"/>
      <c r="X83" s="221" t="s">
        <v>215</v>
      </c>
      <c r="Y83" s="221" t="s">
        <v>176</v>
      </c>
      <c r="Z83" s="210"/>
      <c r="AA83" s="210"/>
      <c r="AB83" s="210"/>
      <c r="AC83" s="210"/>
      <c r="AD83" s="210"/>
      <c r="AE83" s="210"/>
      <c r="AF83" s="210"/>
      <c r="AG83" s="210" t="s">
        <v>216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17"/>
      <c r="B84" s="218"/>
      <c r="C84" s="262" t="s">
        <v>1313</v>
      </c>
      <c r="D84" s="246"/>
      <c r="E84" s="247">
        <v>2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220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17"/>
      <c r="B85" s="218"/>
      <c r="C85" s="262" t="s">
        <v>1314</v>
      </c>
      <c r="D85" s="246"/>
      <c r="E85" s="247">
        <v>10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220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5">
      <c r="A86" s="224" t="s">
        <v>168</v>
      </c>
      <c r="B86" s="225" t="s">
        <v>96</v>
      </c>
      <c r="C86" s="240" t="s">
        <v>97</v>
      </c>
      <c r="D86" s="226"/>
      <c r="E86" s="227"/>
      <c r="F86" s="228"/>
      <c r="G86" s="228">
        <f>SUMIF(AG87:AG88,"&lt;&gt;NOR",G87:G88)</f>
        <v>0</v>
      </c>
      <c r="H86" s="228"/>
      <c r="I86" s="228">
        <f>SUM(I87:I88)</f>
        <v>0</v>
      </c>
      <c r="J86" s="228"/>
      <c r="K86" s="228">
        <f>SUM(K87:K88)</f>
        <v>0</v>
      </c>
      <c r="L86" s="228"/>
      <c r="M86" s="228">
        <f>SUM(M87:M88)</f>
        <v>0</v>
      </c>
      <c r="N86" s="227"/>
      <c r="O86" s="227">
        <f>SUM(O87:O88)</f>
        <v>0</v>
      </c>
      <c r="P86" s="227"/>
      <c r="Q86" s="227">
        <f>SUM(Q87:Q88)</f>
        <v>0</v>
      </c>
      <c r="R86" s="228"/>
      <c r="S86" s="228"/>
      <c r="T86" s="229"/>
      <c r="U86" s="223"/>
      <c r="V86" s="223">
        <f>SUM(V87:V88)</f>
        <v>20.18</v>
      </c>
      <c r="W86" s="223"/>
      <c r="X86" s="223"/>
      <c r="Y86" s="223"/>
      <c r="AG86" t="s">
        <v>169</v>
      </c>
    </row>
    <row r="87" spans="1:60" ht="20.399999999999999" outlineLevel="1" x14ac:dyDescent="0.25">
      <c r="A87" s="231">
        <v>21</v>
      </c>
      <c r="B87" s="232" t="s">
        <v>715</v>
      </c>
      <c r="C87" s="241" t="s">
        <v>716</v>
      </c>
      <c r="D87" s="233" t="s">
        <v>560</v>
      </c>
      <c r="E87" s="234">
        <v>21.497129999999999</v>
      </c>
      <c r="F87" s="235"/>
      <c r="G87" s="236">
        <f>ROUND(E87*F87,2)</f>
        <v>0</v>
      </c>
      <c r="H87" s="235"/>
      <c r="I87" s="236">
        <f>ROUND(E87*H87,2)</f>
        <v>0</v>
      </c>
      <c r="J87" s="235"/>
      <c r="K87" s="236">
        <f>ROUND(E87*J87,2)</f>
        <v>0</v>
      </c>
      <c r="L87" s="236">
        <v>21</v>
      </c>
      <c r="M87" s="236">
        <f>G87*(1+L87/100)</f>
        <v>0</v>
      </c>
      <c r="N87" s="234">
        <v>0</v>
      </c>
      <c r="O87" s="234">
        <f>ROUND(E87*N87,2)</f>
        <v>0</v>
      </c>
      <c r="P87" s="234">
        <v>0</v>
      </c>
      <c r="Q87" s="234">
        <f>ROUND(E87*P87,2)</f>
        <v>0</v>
      </c>
      <c r="R87" s="236" t="s">
        <v>253</v>
      </c>
      <c r="S87" s="236" t="s">
        <v>173</v>
      </c>
      <c r="T87" s="237" t="s">
        <v>173</v>
      </c>
      <c r="U87" s="221">
        <v>0.9385</v>
      </c>
      <c r="V87" s="221">
        <f>ROUND(E87*U87,2)</f>
        <v>20.18</v>
      </c>
      <c r="W87" s="221"/>
      <c r="X87" s="221" t="s">
        <v>717</v>
      </c>
      <c r="Y87" s="221" t="s">
        <v>176</v>
      </c>
      <c r="Z87" s="210"/>
      <c r="AA87" s="210"/>
      <c r="AB87" s="210"/>
      <c r="AC87" s="210"/>
      <c r="AD87" s="210"/>
      <c r="AE87" s="210"/>
      <c r="AF87" s="210"/>
      <c r="AG87" s="210" t="s">
        <v>718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5">
      <c r="A88" s="217"/>
      <c r="B88" s="218"/>
      <c r="C88" s="261" t="s">
        <v>719</v>
      </c>
      <c r="D88" s="250"/>
      <c r="E88" s="250"/>
      <c r="F88" s="250"/>
      <c r="G88" s="250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218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5">
      <c r="A89" s="224" t="s">
        <v>168</v>
      </c>
      <c r="B89" s="225" t="s">
        <v>118</v>
      </c>
      <c r="C89" s="240" t="s">
        <v>119</v>
      </c>
      <c r="D89" s="226"/>
      <c r="E89" s="227"/>
      <c r="F89" s="228"/>
      <c r="G89" s="228">
        <f>SUMIF(AG90:AG117,"&lt;&gt;NOR",G90:G117)</f>
        <v>0</v>
      </c>
      <c r="H89" s="228"/>
      <c r="I89" s="228">
        <f>SUM(I90:I117)</f>
        <v>0</v>
      </c>
      <c r="J89" s="228"/>
      <c r="K89" s="228">
        <f>SUM(K90:K117)</f>
        <v>0</v>
      </c>
      <c r="L89" s="228"/>
      <c r="M89" s="228">
        <f>SUM(M90:M117)</f>
        <v>0</v>
      </c>
      <c r="N89" s="227"/>
      <c r="O89" s="227">
        <f>SUM(O90:O117)</f>
        <v>0.31</v>
      </c>
      <c r="P89" s="227"/>
      <c r="Q89" s="227">
        <f>SUM(Q90:Q117)</f>
        <v>0.19</v>
      </c>
      <c r="R89" s="228"/>
      <c r="S89" s="228"/>
      <c r="T89" s="229"/>
      <c r="U89" s="223"/>
      <c r="V89" s="223">
        <f>SUM(V90:V117)</f>
        <v>27.3</v>
      </c>
      <c r="W89" s="223"/>
      <c r="X89" s="223"/>
      <c r="Y89" s="223"/>
      <c r="AG89" t="s">
        <v>169</v>
      </c>
    </row>
    <row r="90" spans="1:60" outlineLevel="1" x14ac:dyDescent="0.25">
      <c r="A90" s="231">
        <v>22</v>
      </c>
      <c r="B90" s="232" t="s">
        <v>1315</v>
      </c>
      <c r="C90" s="241" t="s">
        <v>1316</v>
      </c>
      <c r="D90" s="233" t="s">
        <v>266</v>
      </c>
      <c r="E90" s="234">
        <v>43.094999999999999</v>
      </c>
      <c r="F90" s="235"/>
      <c r="G90" s="236">
        <f>ROUND(E90*F90,2)</f>
        <v>0</v>
      </c>
      <c r="H90" s="235"/>
      <c r="I90" s="236">
        <f>ROUND(E90*H90,2)</f>
        <v>0</v>
      </c>
      <c r="J90" s="235"/>
      <c r="K90" s="236">
        <f>ROUND(E90*J90,2)</f>
        <v>0</v>
      </c>
      <c r="L90" s="236">
        <v>21</v>
      </c>
      <c r="M90" s="236">
        <f>G90*(1+L90/100)</f>
        <v>0</v>
      </c>
      <c r="N90" s="234">
        <v>0</v>
      </c>
      <c r="O90" s="234">
        <f>ROUND(E90*N90,2)</f>
        <v>0</v>
      </c>
      <c r="P90" s="234">
        <v>0</v>
      </c>
      <c r="Q90" s="234">
        <f>ROUND(E90*P90,2)</f>
        <v>0</v>
      </c>
      <c r="R90" s="236" t="s">
        <v>1317</v>
      </c>
      <c r="S90" s="236" t="s">
        <v>173</v>
      </c>
      <c r="T90" s="237" t="s">
        <v>173</v>
      </c>
      <c r="U90" s="221">
        <v>0.41</v>
      </c>
      <c r="V90" s="221">
        <f>ROUND(E90*U90,2)</f>
        <v>17.670000000000002</v>
      </c>
      <c r="W90" s="221"/>
      <c r="X90" s="221" t="s">
        <v>215</v>
      </c>
      <c r="Y90" s="221" t="s">
        <v>176</v>
      </c>
      <c r="Z90" s="210"/>
      <c r="AA90" s="210"/>
      <c r="AB90" s="210"/>
      <c r="AC90" s="210"/>
      <c r="AD90" s="210"/>
      <c r="AE90" s="210"/>
      <c r="AF90" s="210"/>
      <c r="AG90" s="210" t="s">
        <v>216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17"/>
      <c r="B91" s="218"/>
      <c r="C91" s="262" t="s">
        <v>1318</v>
      </c>
      <c r="D91" s="246"/>
      <c r="E91" s="247">
        <v>13.99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220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17"/>
      <c r="B92" s="218"/>
      <c r="C92" s="262" t="s">
        <v>1319</v>
      </c>
      <c r="D92" s="246"/>
      <c r="E92" s="247">
        <v>29.105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220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1">
        <v>23</v>
      </c>
      <c r="B93" s="232" t="s">
        <v>1320</v>
      </c>
      <c r="C93" s="241" t="s">
        <v>1321</v>
      </c>
      <c r="D93" s="233" t="s">
        <v>266</v>
      </c>
      <c r="E93" s="234">
        <v>29.105</v>
      </c>
      <c r="F93" s="235"/>
      <c r="G93" s="236">
        <f>ROUND(E93*F93,2)</f>
        <v>0</v>
      </c>
      <c r="H93" s="235"/>
      <c r="I93" s="236">
        <f>ROUND(E93*H93,2)</f>
        <v>0</v>
      </c>
      <c r="J93" s="235"/>
      <c r="K93" s="236">
        <f>ROUND(E93*J93,2)</f>
        <v>0</v>
      </c>
      <c r="L93" s="236">
        <v>21</v>
      </c>
      <c r="M93" s="236">
        <f>G93*(1+L93/100)</f>
        <v>0</v>
      </c>
      <c r="N93" s="234">
        <v>0</v>
      </c>
      <c r="O93" s="234">
        <f>ROUND(E93*N93,2)</f>
        <v>0</v>
      </c>
      <c r="P93" s="234">
        <v>1.98E-3</v>
      </c>
      <c r="Q93" s="234">
        <f>ROUND(E93*P93,2)</f>
        <v>0.06</v>
      </c>
      <c r="R93" s="236" t="s">
        <v>1317</v>
      </c>
      <c r="S93" s="236" t="s">
        <v>173</v>
      </c>
      <c r="T93" s="237" t="s">
        <v>173</v>
      </c>
      <c r="U93" s="221">
        <v>0.192</v>
      </c>
      <c r="V93" s="221">
        <f>ROUND(E93*U93,2)</f>
        <v>5.59</v>
      </c>
      <c r="W93" s="221"/>
      <c r="X93" s="221" t="s">
        <v>215</v>
      </c>
      <c r="Y93" s="221" t="s">
        <v>176</v>
      </c>
      <c r="Z93" s="210"/>
      <c r="AA93" s="210"/>
      <c r="AB93" s="210"/>
      <c r="AC93" s="210"/>
      <c r="AD93" s="210"/>
      <c r="AE93" s="210"/>
      <c r="AF93" s="210"/>
      <c r="AG93" s="210" t="s">
        <v>216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5">
      <c r="A94" s="217"/>
      <c r="B94" s="218"/>
      <c r="C94" s="262" t="s">
        <v>1319</v>
      </c>
      <c r="D94" s="246"/>
      <c r="E94" s="247">
        <v>29.105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220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5">
      <c r="A95" s="231">
        <v>24</v>
      </c>
      <c r="B95" s="232" t="s">
        <v>1322</v>
      </c>
      <c r="C95" s="241" t="s">
        <v>1323</v>
      </c>
      <c r="D95" s="233" t="s">
        <v>266</v>
      </c>
      <c r="E95" s="234">
        <v>14.07</v>
      </c>
      <c r="F95" s="235"/>
      <c r="G95" s="236">
        <f>ROUND(E95*F95,2)</f>
        <v>0</v>
      </c>
      <c r="H95" s="235"/>
      <c r="I95" s="236">
        <f>ROUND(E95*H95,2)</f>
        <v>0</v>
      </c>
      <c r="J95" s="235"/>
      <c r="K95" s="236">
        <f>ROUND(E95*J95,2)</f>
        <v>0</v>
      </c>
      <c r="L95" s="236">
        <v>21</v>
      </c>
      <c r="M95" s="236">
        <f>G95*(1+L95/100)</f>
        <v>0</v>
      </c>
      <c r="N95" s="234">
        <v>0</v>
      </c>
      <c r="O95" s="234">
        <f>ROUND(E95*N95,2)</f>
        <v>0</v>
      </c>
      <c r="P95" s="234">
        <v>9.2499999999999995E-3</v>
      </c>
      <c r="Q95" s="234">
        <f>ROUND(E95*P95,2)</f>
        <v>0.13</v>
      </c>
      <c r="R95" s="236" t="s">
        <v>1317</v>
      </c>
      <c r="S95" s="236" t="s">
        <v>173</v>
      </c>
      <c r="T95" s="237" t="s">
        <v>173</v>
      </c>
      <c r="U95" s="221">
        <v>0.28699999999999998</v>
      </c>
      <c r="V95" s="221">
        <f>ROUND(E95*U95,2)</f>
        <v>4.04</v>
      </c>
      <c r="W95" s="221"/>
      <c r="X95" s="221" t="s">
        <v>215</v>
      </c>
      <c r="Y95" s="221" t="s">
        <v>176</v>
      </c>
      <c r="Z95" s="210"/>
      <c r="AA95" s="210"/>
      <c r="AB95" s="210"/>
      <c r="AC95" s="210"/>
      <c r="AD95" s="210"/>
      <c r="AE95" s="210"/>
      <c r="AF95" s="210"/>
      <c r="AG95" s="210" t="s">
        <v>216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17"/>
      <c r="B96" s="218"/>
      <c r="C96" s="262" t="s">
        <v>1294</v>
      </c>
      <c r="D96" s="246"/>
      <c r="E96" s="247">
        <v>14.07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220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5">
      <c r="A97" s="231">
        <v>25</v>
      </c>
      <c r="B97" s="232" t="s">
        <v>929</v>
      </c>
      <c r="C97" s="241" t="s">
        <v>1324</v>
      </c>
      <c r="D97" s="233" t="s">
        <v>873</v>
      </c>
      <c r="E97" s="234">
        <v>8</v>
      </c>
      <c r="F97" s="235"/>
      <c r="G97" s="236">
        <f>ROUND(E97*F97,2)</f>
        <v>0</v>
      </c>
      <c r="H97" s="235"/>
      <c r="I97" s="236">
        <f>ROUND(E97*H97,2)</f>
        <v>0</v>
      </c>
      <c r="J97" s="235"/>
      <c r="K97" s="236">
        <f>ROUND(E97*J97,2)</f>
        <v>0</v>
      </c>
      <c r="L97" s="236">
        <v>21</v>
      </c>
      <c r="M97" s="236">
        <f>G97*(1+L97/100)</f>
        <v>0</v>
      </c>
      <c r="N97" s="234">
        <v>0</v>
      </c>
      <c r="O97" s="234">
        <f>ROUND(E97*N97,2)</f>
        <v>0</v>
      </c>
      <c r="P97" s="234">
        <v>0</v>
      </c>
      <c r="Q97" s="234">
        <f>ROUND(E97*P97,2)</f>
        <v>0</v>
      </c>
      <c r="R97" s="236"/>
      <c r="S97" s="236" t="s">
        <v>533</v>
      </c>
      <c r="T97" s="237" t="s">
        <v>174</v>
      </c>
      <c r="U97" s="221">
        <v>0</v>
      </c>
      <c r="V97" s="221">
        <f>ROUND(E97*U97,2)</f>
        <v>0</v>
      </c>
      <c r="W97" s="221"/>
      <c r="X97" s="221" t="s">
        <v>215</v>
      </c>
      <c r="Y97" s="221" t="s">
        <v>176</v>
      </c>
      <c r="Z97" s="210"/>
      <c r="AA97" s="210"/>
      <c r="AB97" s="210"/>
      <c r="AC97" s="210"/>
      <c r="AD97" s="210"/>
      <c r="AE97" s="210"/>
      <c r="AF97" s="210"/>
      <c r="AG97" s="210" t="s">
        <v>216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5">
      <c r="A98" s="217"/>
      <c r="B98" s="218"/>
      <c r="C98" s="262" t="s">
        <v>1286</v>
      </c>
      <c r="D98" s="246"/>
      <c r="E98" s="247">
        <v>8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220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5">
      <c r="A99" s="231">
        <v>26</v>
      </c>
      <c r="B99" s="232" t="s">
        <v>1325</v>
      </c>
      <c r="C99" s="241" t="s">
        <v>1326</v>
      </c>
      <c r="D99" s="233" t="s">
        <v>873</v>
      </c>
      <c r="E99" s="234">
        <v>10</v>
      </c>
      <c r="F99" s="235"/>
      <c r="G99" s="236">
        <f>ROUND(E99*F99,2)</f>
        <v>0</v>
      </c>
      <c r="H99" s="235"/>
      <c r="I99" s="236">
        <f>ROUND(E99*H99,2)</f>
        <v>0</v>
      </c>
      <c r="J99" s="235"/>
      <c r="K99" s="236">
        <f>ROUND(E99*J99,2)</f>
        <v>0</v>
      </c>
      <c r="L99" s="236">
        <v>21</v>
      </c>
      <c r="M99" s="236">
        <f>G99*(1+L99/100)</f>
        <v>0</v>
      </c>
      <c r="N99" s="234">
        <v>0</v>
      </c>
      <c r="O99" s="234">
        <f>ROUND(E99*N99,2)</f>
        <v>0</v>
      </c>
      <c r="P99" s="234">
        <v>0</v>
      </c>
      <c r="Q99" s="234">
        <f>ROUND(E99*P99,2)</f>
        <v>0</v>
      </c>
      <c r="R99" s="236"/>
      <c r="S99" s="236" t="s">
        <v>533</v>
      </c>
      <c r="T99" s="237" t="s">
        <v>174</v>
      </c>
      <c r="U99" s="221">
        <v>0</v>
      </c>
      <c r="V99" s="221">
        <f>ROUND(E99*U99,2)</f>
        <v>0</v>
      </c>
      <c r="W99" s="221"/>
      <c r="X99" s="221" t="s">
        <v>215</v>
      </c>
      <c r="Y99" s="221" t="s">
        <v>176</v>
      </c>
      <c r="Z99" s="210"/>
      <c r="AA99" s="210"/>
      <c r="AB99" s="210"/>
      <c r="AC99" s="210"/>
      <c r="AD99" s="210"/>
      <c r="AE99" s="210"/>
      <c r="AF99" s="210"/>
      <c r="AG99" s="210" t="s">
        <v>216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5">
      <c r="A100" s="217"/>
      <c r="B100" s="218"/>
      <c r="C100" s="262" t="s">
        <v>1327</v>
      </c>
      <c r="D100" s="246"/>
      <c r="E100" s="247">
        <v>3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220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5">
      <c r="A101" s="217"/>
      <c r="B101" s="218"/>
      <c r="C101" s="262" t="s">
        <v>1328</v>
      </c>
      <c r="D101" s="246"/>
      <c r="E101" s="247">
        <v>7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220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5">
      <c r="A102" s="231">
        <v>27</v>
      </c>
      <c r="B102" s="232" t="s">
        <v>1329</v>
      </c>
      <c r="C102" s="241" t="s">
        <v>1330</v>
      </c>
      <c r="D102" s="233" t="s">
        <v>311</v>
      </c>
      <c r="E102" s="234">
        <v>54</v>
      </c>
      <c r="F102" s="235"/>
      <c r="G102" s="236">
        <f>ROUND(E102*F102,2)</f>
        <v>0</v>
      </c>
      <c r="H102" s="235"/>
      <c r="I102" s="236">
        <f>ROUND(E102*H102,2)</f>
        <v>0</v>
      </c>
      <c r="J102" s="235"/>
      <c r="K102" s="236">
        <f>ROUND(E102*J102,2)</f>
        <v>0</v>
      </c>
      <c r="L102" s="236">
        <v>21</v>
      </c>
      <c r="M102" s="236">
        <f>G102*(1+L102/100)</f>
        <v>0</v>
      </c>
      <c r="N102" s="234">
        <v>2.0000000000000001E-4</v>
      </c>
      <c r="O102" s="234">
        <f>ROUND(E102*N102,2)</f>
        <v>0.01</v>
      </c>
      <c r="P102" s="234">
        <v>0</v>
      </c>
      <c r="Q102" s="234">
        <f>ROUND(E102*P102,2)</f>
        <v>0</v>
      </c>
      <c r="R102" s="236" t="s">
        <v>297</v>
      </c>
      <c r="S102" s="236" t="s">
        <v>173</v>
      </c>
      <c r="T102" s="237" t="s">
        <v>173</v>
      </c>
      <c r="U102" s="221">
        <v>0</v>
      </c>
      <c r="V102" s="221">
        <f>ROUND(E102*U102,2)</f>
        <v>0</v>
      </c>
      <c r="W102" s="221"/>
      <c r="X102" s="221" t="s">
        <v>298</v>
      </c>
      <c r="Y102" s="221" t="s">
        <v>176</v>
      </c>
      <c r="Z102" s="210"/>
      <c r="AA102" s="210"/>
      <c r="AB102" s="210"/>
      <c r="AC102" s="210"/>
      <c r="AD102" s="210"/>
      <c r="AE102" s="210"/>
      <c r="AF102" s="210"/>
      <c r="AG102" s="210" t="s">
        <v>299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5">
      <c r="A103" s="217"/>
      <c r="B103" s="218"/>
      <c r="C103" s="262" t="s">
        <v>1331</v>
      </c>
      <c r="D103" s="246"/>
      <c r="E103" s="247">
        <v>12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220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17"/>
      <c r="B104" s="218"/>
      <c r="C104" s="262" t="s">
        <v>1332</v>
      </c>
      <c r="D104" s="246"/>
      <c r="E104" s="247">
        <v>42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220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5">
      <c r="A105" s="231">
        <v>28</v>
      </c>
      <c r="B105" s="232" t="s">
        <v>1333</v>
      </c>
      <c r="C105" s="241" t="s">
        <v>1334</v>
      </c>
      <c r="D105" s="233" t="s">
        <v>311</v>
      </c>
      <c r="E105" s="234">
        <v>10</v>
      </c>
      <c r="F105" s="235"/>
      <c r="G105" s="236">
        <f>ROUND(E105*F105,2)</f>
        <v>0</v>
      </c>
      <c r="H105" s="235"/>
      <c r="I105" s="236">
        <f>ROUND(E105*H105,2)</f>
        <v>0</v>
      </c>
      <c r="J105" s="235"/>
      <c r="K105" s="236">
        <f>ROUND(E105*J105,2)</f>
        <v>0</v>
      </c>
      <c r="L105" s="236">
        <v>21</v>
      </c>
      <c r="M105" s="236">
        <f>G105*(1+L105/100)</f>
        <v>0</v>
      </c>
      <c r="N105" s="234">
        <v>2.0000000000000001E-4</v>
      </c>
      <c r="O105" s="234">
        <f>ROUND(E105*N105,2)</f>
        <v>0</v>
      </c>
      <c r="P105" s="234">
        <v>0</v>
      </c>
      <c r="Q105" s="234">
        <f>ROUND(E105*P105,2)</f>
        <v>0</v>
      </c>
      <c r="R105" s="236" t="s">
        <v>297</v>
      </c>
      <c r="S105" s="236" t="s">
        <v>173</v>
      </c>
      <c r="T105" s="237" t="s">
        <v>173</v>
      </c>
      <c r="U105" s="221">
        <v>0</v>
      </c>
      <c r="V105" s="221">
        <f>ROUND(E105*U105,2)</f>
        <v>0</v>
      </c>
      <c r="W105" s="221"/>
      <c r="X105" s="221" t="s">
        <v>298</v>
      </c>
      <c r="Y105" s="221" t="s">
        <v>176</v>
      </c>
      <c r="Z105" s="210"/>
      <c r="AA105" s="210"/>
      <c r="AB105" s="210"/>
      <c r="AC105" s="210"/>
      <c r="AD105" s="210"/>
      <c r="AE105" s="210"/>
      <c r="AF105" s="210"/>
      <c r="AG105" s="210" t="s">
        <v>299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5">
      <c r="A106" s="217"/>
      <c r="B106" s="218"/>
      <c r="C106" s="262" t="s">
        <v>1335</v>
      </c>
      <c r="D106" s="246"/>
      <c r="E106" s="247">
        <v>4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220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5">
      <c r="A107" s="217"/>
      <c r="B107" s="218"/>
      <c r="C107" s="262" t="s">
        <v>1336</v>
      </c>
      <c r="D107" s="246"/>
      <c r="E107" s="247">
        <v>6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220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0.399999999999999" outlineLevel="1" x14ac:dyDescent="0.25">
      <c r="A108" s="231">
        <v>29</v>
      </c>
      <c r="B108" s="232" t="s">
        <v>1337</v>
      </c>
      <c r="C108" s="241" t="s">
        <v>1338</v>
      </c>
      <c r="D108" s="233" t="s">
        <v>311</v>
      </c>
      <c r="E108" s="234">
        <v>8</v>
      </c>
      <c r="F108" s="235"/>
      <c r="G108" s="236">
        <f>ROUND(E108*F108,2)</f>
        <v>0</v>
      </c>
      <c r="H108" s="235"/>
      <c r="I108" s="236">
        <f>ROUND(E108*H108,2)</f>
        <v>0</v>
      </c>
      <c r="J108" s="235"/>
      <c r="K108" s="236">
        <f>ROUND(E108*J108,2)</f>
        <v>0</v>
      </c>
      <c r="L108" s="236">
        <v>21</v>
      </c>
      <c r="M108" s="236">
        <f>G108*(1+L108/100)</f>
        <v>0</v>
      </c>
      <c r="N108" s="234">
        <v>5.0000000000000001E-3</v>
      </c>
      <c r="O108" s="234">
        <f>ROUND(E108*N108,2)</f>
        <v>0.04</v>
      </c>
      <c r="P108" s="234">
        <v>0</v>
      </c>
      <c r="Q108" s="234">
        <f>ROUND(E108*P108,2)</f>
        <v>0</v>
      </c>
      <c r="R108" s="236" t="s">
        <v>297</v>
      </c>
      <c r="S108" s="236" t="s">
        <v>173</v>
      </c>
      <c r="T108" s="237" t="s">
        <v>173</v>
      </c>
      <c r="U108" s="221">
        <v>0</v>
      </c>
      <c r="V108" s="221">
        <f>ROUND(E108*U108,2)</f>
        <v>0</v>
      </c>
      <c r="W108" s="221"/>
      <c r="X108" s="221" t="s">
        <v>298</v>
      </c>
      <c r="Y108" s="221" t="s">
        <v>176</v>
      </c>
      <c r="Z108" s="210"/>
      <c r="AA108" s="210"/>
      <c r="AB108" s="210"/>
      <c r="AC108" s="210"/>
      <c r="AD108" s="210"/>
      <c r="AE108" s="210"/>
      <c r="AF108" s="210"/>
      <c r="AG108" s="210" t="s">
        <v>299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17"/>
      <c r="B109" s="218"/>
      <c r="C109" s="262" t="s">
        <v>1286</v>
      </c>
      <c r="D109" s="246"/>
      <c r="E109" s="247">
        <v>8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220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0.399999999999999" outlineLevel="1" x14ac:dyDescent="0.25">
      <c r="A110" s="231">
        <v>30</v>
      </c>
      <c r="B110" s="232" t="s">
        <v>1339</v>
      </c>
      <c r="C110" s="241" t="s">
        <v>1340</v>
      </c>
      <c r="D110" s="233" t="s">
        <v>311</v>
      </c>
      <c r="E110" s="234">
        <v>16</v>
      </c>
      <c r="F110" s="235"/>
      <c r="G110" s="236">
        <f>ROUND(E110*F110,2)</f>
        <v>0</v>
      </c>
      <c r="H110" s="235"/>
      <c r="I110" s="236">
        <f>ROUND(E110*H110,2)</f>
        <v>0</v>
      </c>
      <c r="J110" s="235"/>
      <c r="K110" s="236">
        <f>ROUND(E110*J110,2)</f>
        <v>0</v>
      </c>
      <c r="L110" s="236">
        <v>21</v>
      </c>
      <c r="M110" s="236">
        <f>G110*(1+L110/100)</f>
        <v>0</v>
      </c>
      <c r="N110" s="234">
        <v>5.0000000000000001E-3</v>
      </c>
      <c r="O110" s="234">
        <f>ROUND(E110*N110,2)</f>
        <v>0.08</v>
      </c>
      <c r="P110" s="234">
        <v>0</v>
      </c>
      <c r="Q110" s="234">
        <f>ROUND(E110*P110,2)</f>
        <v>0</v>
      </c>
      <c r="R110" s="236" t="s">
        <v>297</v>
      </c>
      <c r="S110" s="236" t="s">
        <v>173</v>
      </c>
      <c r="T110" s="237" t="s">
        <v>173</v>
      </c>
      <c r="U110" s="221">
        <v>0</v>
      </c>
      <c r="V110" s="221">
        <f>ROUND(E110*U110,2)</f>
        <v>0</v>
      </c>
      <c r="W110" s="221"/>
      <c r="X110" s="221" t="s">
        <v>298</v>
      </c>
      <c r="Y110" s="221" t="s">
        <v>176</v>
      </c>
      <c r="Z110" s="210"/>
      <c r="AA110" s="210"/>
      <c r="AB110" s="210"/>
      <c r="AC110" s="210"/>
      <c r="AD110" s="210"/>
      <c r="AE110" s="210"/>
      <c r="AF110" s="210"/>
      <c r="AG110" s="210" t="s">
        <v>299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5">
      <c r="A111" s="217"/>
      <c r="B111" s="218"/>
      <c r="C111" s="262" t="s">
        <v>1261</v>
      </c>
      <c r="D111" s="246"/>
      <c r="E111" s="247">
        <v>16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220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0.399999999999999" outlineLevel="1" x14ac:dyDescent="0.25">
      <c r="A112" s="231">
        <v>31</v>
      </c>
      <c r="B112" s="232" t="s">
        <v>1341</v>
      </c>
      <c r="C112" s="241" t="s">
        <v>1342</v>
      </c>
      <c r="D112" s="233" t="s">
        <v>311</v>
      </c>
      <c r="E112" s="234">
        <v>7</v>
      </c>
      <c r="F112" s="235"/>
      <c r="G112" s="236">
        <f>ROUND(E112*F112,2)</f>
        <v>0</v>
      </c>
      <c r="H112" s="235"/>
      <c r="I112" s="236">
        <f>ROUND(E112*H112,2)</f>
        <v>0</v>
      </c>
      <c r="J112" s="235"/>
      <c r="K112" s="236">
        <f>ROUND(E112*J112,2)</f>
        <v>0</v>
      </c>
      <c r="L112" s="236">
        <v>21</v>
      </c>
      <c r="M112" s="236">
        <f>G112*(1+L112/100)</f>
        <v>0</v>
      </c>
      <c r="N112" s="234">
        <v>7.1000000000000004E-3</v>
      </c>
      <c r="O112" s="234">
        <f>ROUND(E112*N112,2)</f>
        <v>0.05</v>
      </c>
      <c r="P112" s="234">
        <v>0</v>
      </c>
      <c r="Q112" s="234">
        <f>ROUND(E112*P112,2)</f>
        <v>0</v>
      </c>
      <c r="R112" s="236" t="s">
        <v>297</v>
      </c>
      <c r="S112" s="236" t="s">
        <v>173</v>
      </c>
      <c r="T112" s="237" t="s">
        <v>173</v>
      </c>
      <c r="U112" s="221">
        <v>0</v>
      </c>
      <c r="V112" s="221">
        <f>ROUND(E112*U112,2)</f>
        <v>0</v>
      </c>
      <c r="W112" s="221"/>
      <c r="X112" s="221" t="s">
        <v>298</v>
      </c>
      <c r="Y112" s="221" t="s">
        <v>176</v>
      </c>
      <c r="Z112" s="210"/>
      <c r="AA112" s="210"/>
      <c r="AB112" s="210"/>
      <c r="AC112" s="210"/>
      <c r="AD112" s="210"/>
      <c r="AE112" s="210"/>
      <c r="AF112" s="210"/>
      <c r="AG112" s="210" t="s">
        <v>299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5">
      <c r="A113" s="217"/>
      <c r="B113" s="218"/>
      <c r="C113" s="262" t="s">
        <v>1343</v>
      </c>
      <c r="D113" s="246"/>
      <c r="E113" s="247">
        <v>7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220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0.399999999999999" outlineLevel="1" x14ac:dyDescent="0.25">
      <c r="A114" s="231">
        <v>32</v>
      </c>
      <c r="B114" s="232" t="s">
        <v>1344</v>
      </c>
      <c r="C114" s="241" t="s">
        <v>1345</v>
      </c>
      <c r="D114" s="233" t="s">
        <v>311</v>
      </c>
      <c r="E114" s="234">
        <v>15</v>
      </c>
      <c r="F114" s="235"/>
      <c r="G114" s="236">
        <f>ROUND(E114*F114,2)</f>
        <v>0</v>
      </c>
      <c r="H114" s="235"/>
      <c r="I114" s="236">
        <f>ROUND(E114*H114,2)</f>
        <v>0</v>
      </c>
      <c r="J114" s="235"/>
      <c r="K114" s="236">
        <f>ROUND(E114*J114,2)</f>
        <v>0</v>
      </c>
      <c r="L114" s="236">
        <v>21</v>
      </c>
      <c r="M114" s="236">
        <f>G114*(1+L114/100)</f>
        <v>0</v>
      </c>
      <c r="N114" s="234">
        <v>8.8000000000000005E-3</v>
      </c>
      <c r="O114" s="234">
        <f>ROUND(E114*N114,2)</f>
        <v>0.13</v>
      </c>
      <c r="P114" s="234">
        <v>0</v>
      </c>
      <c r="Q114" s="234">
        <f>ROUND(E114*P114,2)</f>
        <v>0</v>
      </c>
      <c r="R114" s="236" t="s">
        <v>297</v>
      </c>
      <c r="S114" s="236" t="s">
        <v>173</v>
      </c>
      <c r="T114" s="237" t="s">
        <v>173</v>
      </c>
      <c r="U114" s="221">
        <v>0</v>
      </c>
      <c r="V114" s="221">
        <f>ROUND(E114*U114,2)</f>
        <v>0</v>
      </c>
      <c r="W114" s="221"/>
      <c r="X114" s="221" t="s">
        <v>298</v>
      </c>
      <c r="Y114" s="221" t="s">
        <v>176</v>
      </c>
      <c r="Z114" s="210"/>
      <c r="AA114" s="210"/>
      <c r="AB114" s="210"/>
      <c r="AC114" s="210"/>
      <c r="AD114" s="210"/>
      <c r="AE114" s="210"/>
      <c r="AF114" s="210"/>
      <c r="AG114" s="210" t="s">
        <v>299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17"/>
      <c r="B115" s="218"/>
      <c r="C115" s="262" t="s">
        <v>1280</v>
      </c>
      <c r="D115" s="246"/>
      <c r="E115" s="247">
        <v>15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220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5">
      <c r="A116" s="217">
        <v>33</v>
      </c>
      <c r="B116" s="218" t="s">
        <v>1346</v>
      </c>
      <c r="C116" s="265" t="s">
        <v>1347</v>
      </c>
      <c r="D116" s="219" t="s">
        <v>0</v>
      </c>
      <c r="E116" s="252"/>
      <c r="F116" s="222"/>
      <c r="G116" s="221">
        <f>ROUND(E116*F116,2)</f>
        <v>0</v>
      </c>
      <c r="H116" s="222"/>
      <c r="I116" s="221">
        <f>ROUND(E116*H116,2)</f>
        <v>0</v>
      </c>
      <c r="J116" s="222"/>
      <c r="K116" s="221">
        <f>ROUND(E116*J116,2)</f>
        <v>0</v>
      </c>
      <c r="L116" s="221">
        <v>21</v>
      </c>
      <c r="M116" s="221">
        <f>G116*(1+L116/100)</f>
        <v>0</v>
      </c>
      <c r="N116" s="220">
        <v>0</v>
      </c>
      <c r="O116" s="220">
        <f>ROUND(E116*N116,2)</f>
        <v>0</v>
      </c>
      <c r="P116" s="220">
        <v>0</v>
      </c>
      <c r="Q116" s="220">
        <f>ROUND(E116*P116,2)</f>
        <v>0</v>
      </c>
      <c r="R116" s="221" t="s">
        <v>1317</v>
      </c>
      <c r="S116" s="221" t="s">
        <v>173</v>
      </c>
      <c r="T116" s="221" t="s">
        <v>173</v>
      </c>
      <c r="U116" s="221">
        <v>0</v>
      </c>
      <c r="V116" s="221">
        <f>ROUND(E116*U116,2)</f>
        <v>0</v>
      </c>
      <c r="W116" s="221"/>
      <c r="X116" s="221" t="s">
        <v>717</v>
      </c>
      <c r="Y116" s="221" t="s">
        <v>176</v>
      </c>
      <c r="Z116" s="210"/>
      <c r="AA116" s="210"/>
      <c r="AB116" s="210"/>
      <c r="AC116" s="210"/>
      <c r="AD116" s="210"/>
      <c r="AE116" s="210"/>
      <c r="AF116" s="210"/>
      <c r="AG116" s="210" t="s">
        <v>718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5">
      <c r="A117" s="217"/>
      <c r="B117" s="218"/>
      <c r="C117" s="266" t="s">
        <v>804</v>
      </c>
      <c r="D117" s="253"/>
      <c r="E117" s="253"/>
      <c r="F117" s="253"/>
      <c r="G117" s="253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218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x14ac:dyDescent="0.25">
      <c r="A118" s="224" t="s">
        <v>168</v>
      </c>
      <c r="B118" s="225" t="s">
        <v>126</v>
      </c>
      <c r="C118" s="240" t="s">
        <v>127</v>
      </c>
      <c r="D118" s="226"/>
      <c r="E118" s="227"/>
      <c r="F118" s="228"/>
      <c r="G118" s="228">
        <f>SUMIF(AG119:AG126,"&lt;&gt;NOR",G119:G126)</f>
        <v>0</v>
      </c>
      <c r="H118" s="228"/>
      <c r="I118" s="228">
        <f>SUM(I119:I126)</f>
        <v>0</v>
      </c>
      <c r="J118" s="228"/>
      <c r="K118" s="228">
        <f>SUM(K119:K126)</f>
        <v>0</v>
      </c>
      <c r="L118" s="228"/>
      <c r="M118" s="228">
        <f>SUM(M119:M126)</f>
        <v>0</v>
      </c>
      <c r="N118" s="227"/>
      <c r="O118" s="227">
        <f>SUM(O119:O126)</f>
        <v>7.0000000000000007E-2</v>
      </c>
      <c r="P118" s="227"/>
      <c r="Q118" s="227">
        <f>SUM(Q119:Q126)</f>
        <v>0</v>
      </c>
      <c r="R118" s="228"/>
      <c r="S118" s="228"/>
      <c r="T118" s="229"/>
      <c r="U118" s="223"/>
      <c r="V118" s="223">
        <f>SUM(V119:V126)</f>
        <v>25.03</v>
      </c>
      <c r="W118" s="223"/>
      <c r="X118" s="223"/>
      <c r="Y118" s="223"/>
      <c r="AG118" t="s">
        <v>169</v>
      </c>
    </row>
    <row r="119" spans="1:60" outlineLevel="1" x14ac:dyDescent="0.25">
      <c r="A119" s="231">
        <v>34</v>
      </c>
      <c r="B119" s="232" t="s">
        <v>1006</v>
      </c>
      <c r="C119" s="241" t="s">
        <v>1007</v>
      </c>
      <c r="D119" s="233" t="s">
        <v>252</v>
      </c>
      <c r="E119" s="234">
        <v>12.14</v>
      </c>
      <c r="F119" s="235"/>
      <c r="G119" s="236">
        <f>ROUND(E119*F119,2)</f>
        <v>0</v>
      </c>
      <c r="H119" s="235"/>
      <c r="I119" s="236">
        <f>ROUND(E119*H119,2)</f>
        <v>0</v>
      </c>
      <c r="J119" s="235"/>
      <c r="K119" s="236">
        <f>ROUND(E119*J119,2)</f>
        <v>0</v>
      </c>
      <c r="L119" s="236">
        <v>21</v>
      </c>
      <c r="M119" s="236">
        <f>G119*(1+L119/100)</f>
        <v>0</v>
      </c>
      <c r="N119" s="234">
        <v>3.1E-4</v>
      </c>
      <c r="O119" s="234">
        <f>ROUND(E119*N119,2)</f>
        <v>0</v>
      </c>
      <c r="P119" s="234">
        <v>0</v>
      </c>
      <c r="Q119" s="234">
        <f>ROUND(E119*P119,2)</f>
        <v>0</v>
      </c>
      <c r="R119" s="236" t="s">
        <v>1008</v>
      </c>
      <c r="S119" s="236" t="s">
        <v>173</v>
      </c>
      <c r="T119" s="237" t="s">
        <v>173</v>
      </c>
      <c r="U119" s="221">
        <v>0.41</v>
      </c>
      <c r="V119" s="221">
        <f>ROUND(E119*U119,2)</f>
        <v>4.9800000000000004</v>
      </c>
      <c r="W119" s="221"/>
      <c r="X119" s="221" t="s">
        <v>215</v>
      </c>
      <c r="Y119" s="221" t="s">
        <v>176</v>
      </c>
      <c r="Z119" s="210"/>
      <c r="AA119" s="210"/>
      <c r="AB119" s="210"/>
      <c r="AC119" s="210"/>
      <c r="AD119" s="210"/>
      <c r="AE119" s="210"/>
      <c r="AF119" s="210"/>
      <c r="AG119" s="210" t="s">
        <v>216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5">
      <c r="A120" s="217"/>
      <c r="B120" s="218"/>
      <c r="C120" s="262" t="s">
        <v>1348</v>
      </c>
      <c r="D120" s="246"/>
      <c r="E120" s="247">
        <v>6.88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220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17"/>
      <c r="B121" s="218"/>
      <c r="C121" s="262" t="s">
        <v>1349</v>
      </c>
      <c r="D121" s="246"/>
      <c r="E121" s="247">
        <v>5.26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220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5">
      <c r="A122" s="231">
        <v>35</v>
      </c>
      <c r="B122" s="232" t="s">
        <v>1350</v>
      </c>
      <c r="C122" s="241" t="s">
        <v>1351</v>
      </c>
      <c r="D122" s="233" t="s">
        <v>252</v>
      </c>
      <c r="E122" s="234">
        <v>12.14</v>
      </c>
      <c r="F122" s="235"/>
      <c r="G122" s="236">
        <f>ROUND(E122*F122,2)</f>
        <v>0</v>
      </c>
      <c r="H122" s="235"/>
      <c r="I122" s="236">
        <f>ROUND(E122*H122,2)</f>
        <v>0</v>
      </c>
      <c r="J122" s="235"/>
      <c r="K122" s="236">
        <f>ROUND(E122*J122,2)</f>
        <v>0</v>
      </c>
      <c r="L122" s="236">
        <v>21</v>
      </c>
      <c r="M122" s="236">
        <f>G122*(1+L122/100)</f>
        <v>0</v>
      </c>
      <c r="N122" s="234">
        <v>3.1E-4</v>
      </c>
      <c r="O122" s="234">
        <f>ROUND(E122*N122,2)</f>
        <v>0</v>
      </c>
      <c r="P122" s="234">
        <v>0</v>
      </c>
      <c r="Q122" s="234">
        <f>ROUND(E122*P122,2)</f>
        <v>0</v>
      </c>
      <c r="R122" s="236" t="s">
        <v>1008</v>
      </c>
      <c r="S122" s="236" t="s">
        <v>173</v>
      </c>
      <c r="T122" s="237" t="s">
        <v>173</v>
      </c>
      <c r="U122" s="221">
        <v>0.40300000000000002</v>
      </c>
      <c r="V122" s="221">
        <f>ROUND(E122*U122,2)</f>
        <v>4.8899999999999997</v>
      </c>
      <c r="W122" s="221"/>
      <c r="X122" s="221" t="s">
        <v>215</v>
      </c>
      <c r="Y122" s="221" t="s">
        <v>176</v>
      </c>
      <c r="Z122" s="210"/>
      <c r="AA122" s="210"/>
      <c r="AB122" s="210"/>
      <c r="AC122" s="210"/>
      <c r="AD122" s="210"/>
      <c r="AE122" s="210"/>
      <c r="AF122" s="210"/>
      <c r="AG122" s="210" t="s">
        <v>216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5">
      <c r="A123" s="217"/>
      <c r="B123" s="218"/>
      <c r="C123" s="242" t="s">
        <v>1352</v>
      </c>
      <c r="D123" s="239"/>
      <c r="E123" s="239"/>
      <c r="F123" s="239"/>
      <c r="G123" s="239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179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5">
      <c r="A124" s="217"/>
      <c r="B124" s="218"/>
      <c r="C124" s="262" t="s">
        <v>1353</v>
      </c>
      <c r="D124" s="246"/>
      <c r="E124" s="247">
        <v>12.14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220</v>
      </c>
      <c r="AH124" s="210">
        <v>5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5">
      <c r="A125" s="231">
        <v>36</v>
      </c>
      <c r="B125" s="232" t="s">
        <v>1354</v>
      </c>
      <c r="C125" s="241" t="s">
        <v>1355</v>
      </c>
      <c r="D125" s="233" t="s">
        <v>252</v>
      </c>
      <c r="E125" s="234">
        <v>84.24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8.4000000000000003E-4</v>
      </c>
      <c r="O125" s="234">
        <f>ROUND(E125*N125,2)</f>
        <v>7.0000000000000007E-2</v>
      </c>
      <c r="P125" s="234">
        <v>0</v>
      </c>
      <c r="Q125" s="234">
        <f>ROUND(E125*P125,2)</f>
        <v>0</v>
      </c>
      <c r="R125" s="236" t="s">
        <v>1008</v>
      </c>
      <c r="S125" s="236" t="s">
        <v>173</v>
      </c>
      <c r="T125" s="237" t="s">
        <v>173</v>
      </c>
      <c r="U125" s="221">
        <v>0.18</v>
      </c>
      <c r="V125" s="221">
        <f>ROUND(E125*U125,2)</f>
        <v>15.16</v>
      </c>
      <c r="W125" s="221"/>
      <c r="X125" s="221" t="s">
        <v>215</v>
      </c>
      <c r="Y125" s="221" t="s">
        <v>176</v>
      </c>
      <c r="Z125" s="210"/>
      <c r="AA125" s="210"/>
      <c r="AB125" s="210"/>
      <c r="AC125" s="210"/>
      <c r="AD125" s="210"/>
      <c r="AE125" s="210"/>
      <c r="AF125" s="210"/>
      <c r="AG125" s="210" t="s">
        <v>216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0.399999999999999" outlineLevel="2" x14ac:dyDescent="0.25">
      <c r="A126" s="217"/>
      <c r="B126" s="218"/>
      <c r="C126" s="262" t="s">
        <v>1298</v>
      </c>
      <c r="D126" s="246"/>
      <c r="E126" s="247">
        <v>84.24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220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x14ac:dyDescent="0.25">
      <c r="A127" s="224" t="s">
        <v>168</v>
      </c>
      <c r="B127" s="225" t="s">
        <v>134</v>
      </c>
      <c r="C127" s="240" t="s">
        <v>135</v>
      </c>
      <c r="D127" s="226"/>
      <c r="E127" s="227"/>
      <c r="F127" s="228"/>
      <c r="G127" s="228">
        <f>SUMIF(AG128:AG131,"&lt;&gt;NOR",G128:G131)</f>
        <v>0</v>
      </c>
      <c r="H127" s="228"/>
      <c r="I127" s="228">
        <f>SUM(I128:I131)</f>
        <v>0</v>
      </c>
      <c r="J127" s="228"/>
      <c r="K127" s="228">
        <f>SUM(K128:K131)</f>
        <v>0</v>
      </c>
      <c r="L127" s="228"/>
      <c r="M127" s="228">
        <f>SUM(M128:M131)</f>
        <v>0</v>
      </c>
      <c r="N127" s="227"/>
      <c r="O127" s="227">
        <f>SUM(O128:O131)</f>
        <v>0</v>
      </c>
      <c r="P127" s="227"/>
      <c r="Q127" s="227">
        <f>SUM(Q128:Q131)</f>
        <v>0</v>
      </c>
      <c r="R127" s="228"/>
      <c r="S127" s="228"/>
      <c r="T127" s="229"/>
      <c r="U127" s="223"/>
      <c r="V127" s="223">
        <f>SUM(V128:V131)</f>
        <v>3.58</v>
      </c>
      <c r="W127" s="223"/>
      <c r="X127" s="223"/>
      <c r="Y127" s="223"/>
      <c r="AG127" t="s">
        <v>169</v>
      </c>
    </row>
    <row r="128" spans="1:60" outlineLevel="1" x14ac:dyDescent="0.25">
      <c r="A128" s="231">
        <v>37</v>
      </c>
      <c r="B128" s="232" t="s">
        <v>1078</v>
      </c>
      <c r="C128" s="241" t="s">
        <v>1079</v>
      </c>
      <c r="D128" s="233" t="s">
        <v>560</v>
      </c>
      <c r="E128" s="234">
        <v>7.3075999999999999</v>
      </c>
      <c r="F128" s="235"/>
      <c r="G128" s="236">
        <f>ROUND(E128*F128,2)</f>
        <v>0</v>
      </c>
      <c r="H128" s="235"/>
      <c r="I128" s="236">
        <f>ROUND(E128*H128,2)</f>
        <v>0</v>
      </c>
      <c r="J128" s="235"/>
      <c r="K128" s="236">
        <f>ROUND(E128*J128,2)</f>
        <v>0</v>
      </c>
      <c r="L128" s="236">
        <v>21</v>
      </c>
      <c r="M128" s="236">
        <f>G128*(1+L128/100)</f>
        <v>0</v>
      </c>
      <c r="N128" s="234">
        <v>0</v>
      </c>
      <c r="O128" s="234">
        <f>ROUND(E128*N128,2)</f>
        <v>0</v>
      </c>
      <c r="P128" s="234">
        <v>0</v>
      </c>
      <c r="Q128" s="234">
        <f>ROUND(E128*P128,2)</f>
        <v>0</v>
      </c>
      <c r="R128" s="236" t="s">
        <v>647</v>
      </c>
      <c r="S128" s="236" t="s">
        <v>173</v>
      </c>
      <c r="T128" s="237" t="s">
        <v>173</v>
      </c>
      <c r="U128" s="221">
        <v>0.49</v>
      </c>
      <c r="V128" s="221">
        <f>ROUND(E128*U128,2)</f>
        <v>3.58</v>
      </c>
      <c r="W128" s="221"/>
      <c r="X128" s="221" t="s">
        <v>1076</v>
      </c>
      <c r="Y128" s="221" t="s">
        <v>176</v>
      </c>
      <c r="Z128" s="210"/>
      <c r="AA128" s="210"/>
      <c r="AB128" s="210"/>
      <c r="AC128" s="210"/>
      <c r="AD128" s="210"/>
      <c r="AE128" s="210"/>
      <c r="AF128" s="210"/>
      <c r="AG128" s="210" t="s">
        <v>1077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5">
      <c r="A129" s="217"/>
      <c r="B129" s="218"/>
      <c r="C129" s="242" t="s">
        <v>1080</v>
      </c>
      <c r="D129" s="239"/>
      <c r="E129" s="239"/>
      <c r="F129" s="239"/>
      <c r="G129" s="239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179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5">
      <c r="A130" s="254">
        <v>38</v>
      </c>
      <c r="B130" s="255" t="s">
        <v>1081</v>
      </c>
      <c r="C130" s="267" t="s">
        <v>1082</v>
      </c>
      <c r="D130" s="256" t="s">
        <v>560</v>
      </c>
      <c r="E130" s="257">
        <v>211.92026999999999</v>
      </c>
      <c r="F130" s="258"/>
      <c r="G130" s="259">
        <f>ROUND(E130*F130,2)</f>
        <v>0</v>
      </c>
      <c r="H130" s="258"/>
      <c r="I130" s="259">
        <f>ROUND(E130*H130,2)</f>
        <v>0</v>
      </c>
      <c r="J130" s="258"/>
      <c r="K130" s="259">
        <f>ROUND(E130*J130,2)</f>
        <v>0</v>
      </c>
      <c r="L130" s="259">
        <v>21</v>
      </c>
      <c r="M130" s="259">
        <f>G130*(1+L130/100)</f>
        <v>0</v>
      </c>
      <c r="N130" s="257">
        <v>0</v>
      </c>
      <c r="O130" s="257">
        <f>ROUND(E130*N130,2)</f>
        <v>0</v>
      </c>
      <c r="P130" s="257">
        <v>0</v>
      </c>
      <c r="Q130" s="257">
        <f>ROUND(E130*P130,2)</f>
        <v>0</v>
      </c>
      <c r="R130" s="259" t="s">
        <v>647</v>
      </c>
      <c r="S130" s="259" t="s">
        <v>173</v>
      </c>
      <c r="T130" s="260" t="s">
        <v>173</v>
      </c>
      <c r="U130" s="221">
        <v>0</v>
      </c>
      <c r="V130" s="221">
        <f>ROUND(E130*U130,2)</f>
        <v>0</v>
      </c>
      <c r="W130" s="221"/>
      <c r="X130" s="221" t="s">
        <v>1076</v>
      </c>
      <c r="Y130" s="221" t="s">
        <v>176</v>
      </c>
      <c r="Z130" s="210"/>
      <c r="AA130" s="210"/>
      <c r="AB130" s="210"/>
      <c r="AC130" s="210"/>
      <c r="AD130" s="210"/>
      <c r="AE130" s="210"/>
      <c r="AF130" s="210"/>
      <c r="AG130" s="210" t="s">
        <v>1077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5">
      <c r="A131" s="231">
        <v>39</v>
      </c>
      <c r="B131" s="232" t="s">
        <v>1090</v>
      </c>
      <c r="C131" s="241" t="s">
        <v>1091</v>
      </c>
      <c r="D131" s="233" t="s">
        <v>560</v>
      </c>
      <c r="E131" s="234">
        <v>7.3075999999999999</v>
      </c>
      <c r="F131" s="235"/>
      <c r="G131" s="236">
        <f>ROUND(E131*F131,2)</f>
        <v>0</v>
      </c>
      <c r="H131" s="235"/>
      <c r="I131" s="236">
        <f>ROUND(E131*H131,2)</f>
        <v>0</v>
      </c>
      <c r="J131" s="235"/>
      <c r="K131" s="236">
        <f>ROUND(E131*J131,2)</f>
        <v>0</v>
      </c>
      <c r="L131" s="236">
        <v>21</v>
      </c>
      <c r="M131" s="236">
        <f>G131*(1+L131/100)</f>
        <v>0</v>
      </c>
      <c r="N131" s="234">
        <v>0</v>
      </c>
      <c r="O131" s="234">
        <f>ROUND(E131*N131,2)</f>
        <v>0</v>
      </c>
      <c r="P131" s="234">
        <v>0</v>
      </c>
      <c r="Q131" s="234">
        <f>ROUND(E131*P131,2)</f>
        <v>0</v>
      </c>
      <c r="R131" s="236"/>
      <c r="S131" s="236" t="s">
        <v>173</v>
      </c>
      <c r="T131" s="237" t="s">
        <v>174</v>
      </c>
      <c r="U131" s="221">
        <v>0</v>
      </c>
      <c r="V131" s="221">
        <f>ROUND(E131*U131,2)</f>
        <v>0</v>
      </c>
      <c r="W131" s="221"/>
      <c r="X131" s="221" t="s">
        <v>1076</v>
      </c>
      <c r="Y131" s="221" t="s">
        <v>176</v>
      </c>
      <c r="Z131" s="210"/>
      <c r="AA131" s="210"/>
      <c r="AB131" s="210"/>
      <c r="AC131" s="210"/>
      <c r="AD131" s="210"/>
      <c r="AE131" s="210"/>
      <c r="AF131" s="210"/>
      <c r="AG131" s="210" t="s">
        <v>1077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x14ac:dyDescent="0.25">
      <c r="A132" s="3"/>
      <c r="B132" s="4"/>
      <c r="C132" s="243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v>12</v>
      </c>
      <c r="AF132">
        <v>21</v>
      </c>
      <c r="AG132" t="s">
        <v>154</v>
      </c>
    </row>
    <row r="133" spans="1:60" x14ac:dyDescent="0.25">
      <c r="A133" s="213"/>
      <c r="B133" s="214" t="s">
        <v>29</v>
      </c>
      <c r="C133" s="244"/>
      <c r="D133" s="215"/>
      <c r="E133" s="216"/>
      <c r="F133" s="216"/>
      <c r="G133" s="230">
        <f>G8+G48+G54+G69+G75+G86+G89+G118+G127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E133">
        <f>SUMIF(L7:L131,AE132,G7:G131)</f>
        <v>0</v>
      </c>
      <c r="AF133">
        <f>SUMIF(L7:L131,AF132,G7:G131)</f>
        <v>0</v>
      </c>
      <c r="AG133" t="s">
        <v>208</v>
      </c>
    </row>
    <row r="134" spans="1:60" x14ac:dyDescent="0.25">
      <c r="C134" s="245"/>
      <c r="D134" s="10"/>
      <c r="AG134" t="s">
        <v>209</v>
      </c>
    </row>
    <row r="135" spans="1:60" x14ac:dyDescent="0.25">
      <c r="D135" s="10"/>
    </row>
    <row r="136" spans="1:60" x14ac:dyDescent="0.25">
      <c r="D136" s="10"/>
    </row>
    <row r="137" spans="1:60" x14ac:dyDescent="0.25">
      <c r="D137" s="10"/>
    </row>
    <row r="138" spans="1:60" x14ac:dyDescent="0.25">
      <c r="D138" s="10"/>
    </row>
    <row r="139" spans="1:60" x14ac:dyDescent="0.25">
      <c r="D139" s="10"/>
    </row>
    <row r="140" spans="1:60" x14ac:dyDescent="0.25">
      <c r="D140" s="10"/>
    </row>
    <row r="141" spans="1:60" x14ac:dyDescent="0.25">
      <c r="D141" s="10"/>
    </row>
    <row r="142" spans="1:60" x14ac:dyDescent="0.25">
      <c r="D142" s="10"/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3Lpnom6w6TG/0yBD8nKx/pzbP3vw1spp3gO8jMXXGVNh/A9I75I1Dg8DP1lwFs62/qiRM/UMlG1zIMptALigg==" saltValue="1yk2EOVqsP1ZD9uGBRUJqQ==" spinCount="100000" sheet="1" formatRows="0"/>
  <mergeCells count="22">
    <mergeCell ref="C88:G88"/>
    <mergeCell ref="C117:G117"/>
    <mergeCell ref="C123:G123"/>
    <mergeCell ref="C129:G129"/>
    <mergeCell ref="C58:G58"/>
    <mergeCell ref="C61:G61"/>
    <mergeCell ref="C64:G64"/>
    <mergeCell ref="C67:G67"/>
    <mergeCell ref="C77:G77"/>
    <mergeCell ref="C81:G81"/>
    <mergeCell ref="C16:G16"/>
    <mergeCell ref="C23:G23"/>
    <mergeCell ref="C30:G30"/>
    <mergeCell ref="C39:G39"/>
    <mergeCell ref="C42:G42"/>
    <mergeCell ref="C50:G50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SO 00 01 Naklady</vt:lpstr>
      <vt:lpstr>SO 01 01 Pol</vt:lpstr>
      <vt:lpstr>SO 02 01 Pol</vt:lpstr>
      <vt:lpstr>SO 03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00 01 Naklady'!Názvy_tisku</vt:lpstr>
      <vt:lpstr>'SO 01 01 Pol'!Názvy_tisku</vt:lpstr>
      <vt:lpstr>'SO 02 01 Pol'!Názvy_tisku</vt:lpstr>
      <vt:lpstr>'SO 03 01 Pol'!Názvy_tisku</vt:lpstr>
      <vt:lpstr>oadresa</vt:lpstr>
      <vt:lpstr>Stavba!Objednatel</vt:lpstr>
      <vt:lpstr>Stavba!Objekt</vt:lpstr>
      <vt:lpstr>'SO 00 01 Naklady'!Oblast_tisku</vt:lpstr>
      <vt:lpstr>'SO 01 01 Pol'!Oblast_tisku</vt:lpstr>
      <vt:lpstr>'SO 02 01 Pol'!Oblast_tisku</vt:lpstr>
      <vt:lpstr>'SO 03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Valenta</dc:creator>
  <cp:lastModifiedBy>Michal Valenta</cp:lastModifiedBy>
  <cp:lastPrinted>2019-03-19T12:27:02Z</cp:lastPrinted>
  <dcterms:created xsi:type="dcterms:W3CDTF">2009-04-08T07:15:50Z</dcterms:created>
  <dcterms:modified xsi:type="dcterms:W3CDTF">2026-03-09T10:28:15Z</dcterms:modified>
</cp:coreProperties>
</file>