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VŘ\VIDA\Úklid\"/>
    </mc:Choice>
  </mc:AlternateContent>
  <xr:revisionPtr revIDLastSave="0" documentId="13_ncr:1_{2ACC1778-A0DD-4453-940F-1C6922857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3" i="1" l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2" i="1"/>
  <c r="H191" i="1"/>
  <c r="H190" i="1"/>
  <c r="H189" i="1"/>
  <c r="H188" i="1"/>
  <c r="H187" i="1"/>
  <c r="H186" i="1"/>
  <c r="H183" i="1"/>
  <c r="H181" i="1"/>
  <c r="H180" i="1"/>
  <c r="H179" i="1"/>
  <c r="H178" i="1"/>
  <c r="H17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42" i="1"/>
  <c r="H141" i="1"/>
  <c r="H140" i="1"/>
  <c r="H139" i="1"/>
  <c r="H137" i="1"/>
  <c r="H136" i="1"/>
  <c r="H135" i="1"/>
  <c r="H133" i="1"/>
  <c r="H132" i="1"/>
  <c r="H131" i="1"/>
  <c r="H130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2" i="1"/>
  <c r="H111" i="1"/>
  <c r="H110" i="1"/>
  <c r="H109" i="1"/>
  <c r="H107" i="1"/>
  <c r="H105" i="1"/>
  <c r="H104" i="1"/>
  <c r="H103" i="1"/>
  <c r="H102" i="1"/>
  <c r="H95" i="1"/>
  <c r="H100" i="1"/>
  <c r="H99" i="1"/>
  <c r="H98" i="1"/>
  <c r="H97" i="1"/>
  <c r="H96" i="1"/>
  <c r="H251" i="1"/>
  <c r="D214" i="1"/>
  <c r="H87" i="1"/>
  <c r="H86" i="1"/>
  <c r="H85" i="1"/>
  <c r="H80" i="1"/>
  <c r="H73" i="1"/>
  <c r="H71" i="1"/>
  <c r="H70" i="1"/>
  <c r="H68" i="1"/>
  <c r="H67" i="1"/>
  <c r="H66" i="1"/>
  <c r="H65" i="1"/>
  <c r="H64" i="1"/>
  <c r="H63" i="1"/>
  <c r="H62" i="1"/>
  <c r="H60" i="1"/>
  <c r="H47" i="1"/>
  <c r="H46" i="1"/>
  <c r="H23" i="1"/>
  <c r="H22" i="1"/>
  <c r="H18" i="1"/>
  <c r="H15" i="1"/>
  <c r="H13" i="1"/>
  <c r="H12" i="1"/>
  <c r="H11" i="1"/>
  <c r="H10" i="1"/>
  <c r="H9" i="1"/>
  <c r="H8" i="1"/>
  <c r="H172" i="1" l="1"/>
  <c r="H214" i="1"/>
  <c r="H150" i="1"/>
  <c r="H239" i="1"/>
  <c r="H91" i="1"/>
  <c r="H255" i="1"/>
  <c r="D239" i="1"/>
  <c r="D172" i="1"/>
  <c r="D150" i="1"/>
  <c r="D91" i="1"/>
  <c r="H256" i="1" l="1"/>
  <c r="H257" i="1" s="1"/>
  <c r="H259" i="1" l="1"/>
  <c r="H260" i="1" l="1"/>
  <c r="H261" i="1" s="1"/>
</calcChain>
</file>

<file path=xl/sharedStrings.xml><?xml version="1.0" encoding="utf-8"?>
<sst xmlns="http://schemas.openxmlformats.org/spreadsheetml/2006/main" count="680" uniqueCount="330">
  <si>
    <t>Seznam místností a četnost úklidu</t>
  </si>
  <si>
    <t>TABULKA MÍSTNOSTÍ 1 PP</t>
  </si>
  <si>
    <t>Č.M.</t>
  </si>
  <si>
    <t>ÚČEL MÍSTNOSTI</t>
  </si>
  <si>
    <t>0.02</t>
  </si>
  <si>
    <t>VSTUPNÍ HALA</t>
  </si>
  <si>
    <t>denně</t>
  </si>
  <si>
    <t>0.03</t>
  </si>
  <si>
    <t>VÝTAHOVÁ ŠACHTA</t>
  </si>
  <si>
    <t>0.04</t>
  </si>
  <si>
    <t>SCHODIŠŤOVÝ PROSTOR</t>
  </si>
  <si>
    <t>0.06</t>
  </si>
  <si>
    <t>CHODBA</t>
  </si>
  <si>
    <t>0.07</t>
  </si>
  <si>
    <t>WC - MUŽI - NÁVŠTĚVNÍCI</t>
  </si>
  <si>
    <t>0.08</t>
  </si>
  <si>
    <t>WC - INVALIDÉ S ASISTENCÍ</t>
  </si>
  <si>
    <t>0.09</t>
  </si>
  <si>
    <t>ÚKLIDOVÁ  MÍSTNOST</t>
  </si>
  <si>
    <t>ne</t>
  </si>
  <si>
    <t>0.10</t>
  </si>
  <si>
    <t>WC - ŽENY - NÁVŠTĚVNÍCI</t>
  </si>
  <si>
    <t>0.11</t>
  </si>
  <si>
    <t>ÚKLIDOVÁ MÍSTNOST - mycí stroj</t>
  </si>
  <si>
    <t>0.12</t>
  </si>
  <si>
    <t>VSTUP DO KOLEKTORU</t>
  </si>
  <si>
    <t>0.15</t>
  </si>
  <si>
    <t>1x týdně</t>
  </si>
  <si>
    <t>0.16</t>
  </si>
  <si>
    <t>SKLAD EXPONÁTŮ</t>
  </si>
  <si>
    <t>0.17</t>
  </si>
  <si>
    <t>STROJOVNA VZT</t>
  </si>
  <si>
    <t>0.18</t>
  </si>
  <si>
    <t>STROJOVNA - VODNÍ SVĚT</t>
  </si>
  <si>
    <t>0.19</t>
  </si>
  <si>
    <t>ODPOČINKOVÁ MÍSTNOST PRO NÁVŠTĚVNÍKY</t>
  </si>
  <si>
    <t>0.20</t>
  </si>
  <si>
    <t>2x týdně</t>
  </si>
  <si>
    <t>0.21</t>
  </si>
  <si>
    <t>SKLAD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</si>
  <si>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</si>
  <si>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</si>
  <si>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</si>
  <si>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</si>
  <si>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</si>
  <si>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</si>
  <si>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</si>
  <si>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</si>
  <si>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</si>
  <si>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ÚKLIDOVÁ MÍSTNOST</t>
  </si>
  <si>
    <t>0.31</t>
  </si>
  <si>
    <t>ŠATNA</t>
  </si>
  <si>
    <t>0.32</t>
  </si>
  <si>
    <t>UMÝVÁRNA</t>
  </si>
  <si>
    <t>0.33</t>
  </si>
  <si>
    <t>PŘEDSÍŇ WC</t>
  </si>
  <si>
    <t>0.34</t>
  </si>
  <si>
    <t>WC</t>
  </si>
  <si>
    <t>0.35</t>
  </si>
  <si>
    <t>0.36</t>
  </si>
  <si>
    <t>0.37</t>
  </si>
  <si>
    <t>0.38</t>
  </si>
  <si>
    <t>0.39</t>
  </si>
  <si>
    <t>TECHNICKÁ MÍSTNOST SLP</t>
  </si>
  <si>
    <t>0.40</t>
  </si>
  <si>
    <t>0.41</t>
  </si>
  <si>
    <t>0.42</t>
  </si>
  <si>
    <t>0.43a</t>
  </si>
  <si>
    <t>0.43b</t>
  </si>
  <si>
    <t>0.44</t>
  </si>
  <si>
    <t>0.45</t>
  </si>
  <si>
    <t>ODPADOVÉ HOSPODÁŘSTVÍ</t>
  </si>
  <si>
    <t>0.46</t>
  </si>
  <si>
    <t>0.48</t>
  </si>
  <si>
    <t>VÝMĚNÍKOVÁ STANICE</t>
  </si>
  <si>
    <t>0.49</t>
  </si>
  <si>
    <t>TECHNICKÝ DVŮR</t>
  </si>
  <si>
    <t>0.50</t>
  </si>
  <si>
    <t>ROZVODNA NN</t>
  </si>
  <si>
    <t>0.51</t>
  </si>
  <si>
    <t>TRAFO</t>
  </si>
  <si>
    <t>0.52</t>
  </si>
  <si>
    <t>0.53</t>
  </si>
  <si>
    <t>ROZVODNA VN</t>
  </si>
  <si>
    <t>0.54</t>
  </si>
  <si>
    <t>0.55</t>
  </si>
  <si>
    <t>ŠACHTA VZT</t>
  </si>
  <si>
    <t>0.55a</t>
  </si>
  <si>
    <t>STROJOVNA VÝTAHU</t>
  </si>
  <si>
    <t>0.56</t>
  </si>
  <si>
    <t>0.57</t>
  </si>
  <si>
    <t>PROSTOR POD RAMPOU</t>
  </si>
  <si>
    <t>0.58</t>
  </si>
  <si>
    <t>0.59</t>
  </si>
  <si>
    <t>0.60</t>
  </si>
  <si>
    <t>0.61</t>
  </si>
  <si>
    <t>ŠATNA - MUŽI</t>
  </si>
  <si>
    <t>0.62</t>
  </si>
  <si>
    <t>SOCIÁLNÍ ZAŘÍZENÍ - MUŽI</t>
  </si>
  <si>
    <t>0.63</t>
  </si>
  <si>
    <t>ŠATNA - ŽENY</t>
  </si>
  <si>
    <t>0.64</t>
  </si>
  <si>
    <t>SOCIÁLNÍ ZAŘÍZENÍ - ŽENY</t>
  </si>
  <si>
    <t>0.65</t>
  </si>
  <si>
    <t>ÚKLIDOVÁ KOMORA</t>
  </si>
  <si>
    <t>0.66</t>
  </si>
  <si>
    <t>ZÁDVEŘÍ</t>
  </si>
  <si>
    <t>0.67</t>
  </si>
  <si>
    <t>0.68</t>
  </si>
  <si>
    <t>0.69</t>
  </si>
  <si>
    <t>0.70</t>
  </si>
  <si>
    <t>PŘEDSÍŇ DA</t>
  </si>
  <si>
    <t>0.71</t>
  </si>
  <si>
    <t>STROJOVNA DA</t>
  </si>
  <si>
    <t>0.72</t>
  </si>
  <si>
    <t>DÍLNA</t>
  </si>
  <si>
    <t>0.73</t>
  </si>
  <si>
    <t>0.74</t>
  </si>
  <si>
    <t>0.75</t>
  </si>
  <si>
    <t>DÍLNY</t>
  </si>
  <si>
    <t>0.76</t>
  </si>
  <si>
    <t>0.77</t>
  </si>
  <si>
    <t>0.78</t>
  </si>
  <si>
    <t>0.79</t>
  </si>
  <si>
    <t>KOLEKTOR</t>
  </si>
  <si>
    <t>0.80</t>
  </si>
  <si>
    <t>VZT ŠACHTA</t>
  </si>
  <si>
    <t>0.81</t>
  </si>
  <si>
    <t>VENKOVNÍ SCHODIŠTĚ</t>
  </si>
  <si>
    <t>0.82</t>
  </si>
  <si>
    <t>VENKOVNÍ VSTUP DO SUTERÉNU</t>
  </si>
  <si>
    <t>0.83</t>
  </si>
  <si>
    <t>0.84</t>
  </si>
  <si>
    <t>VZT KOMORA</t>
  </si>
  <si>
    <t>0.85</t>
  </si>
  <si>
    <t>0.86</t>
  </si>
  <si>
    <t>CELKEM</t>
  </si>
  <si>
    <t>1 PP</t>
  </si>
  <si>
    <t>TABULKA MÍSTNOSTÍ 1 NP</t>
  </si>
  <si>
    <t>1.01</t>
  </si>
  <si>
    <t>1.01a</t>
  </si>
  <si>
    <t>PARAPET OBVODOVÉHO PLÁŠTĚ</t>
  </si>
  <si>
    <t>1.02</t>
  </si>
  <si>
    <t>PROSTOR SCHODIŠTĚ</t>
  </si>
  <si>
    <t>1.03</t>
  </si>
  <si>
    <t>1.04</t>
  </si>
  <si>
    <t>1.05</t>
  </si>
  <si>
    <t>WC - INVALIDÉ S ASISTENTEM</t>
  </si>
  <si>
    <t>1.06</t>
  </si>
  <si>
    <t>1.07</t>
  </si>
  <si>
    <t>1.08</t>
  </si>
  <si>
    <t>KOMUNIKACE</t>
  </si>
  <si>
    <t>1.09</t>
  </si>
  <si>
    <t>ŠATNA S OBSLUHOU</t>
  </si>
  <si>
    <t>1.10</t>
  </si>
  <si>
    <t>PRODEJNA</t>
  </si>
  <si>
    <t>1.11a</t>
  </si>
  <si>
    <t>SKLAD PRODEJNY</t>
  </si>
  <si>
    <t>1.11b</t>
  </si>
  <si>
    <t>SKLAD DÍLEN</t>
  </si>
  <si>
    <t>1.11c</t>
  </si>
  <si>
    <t>MÍSTNOST TREZORU</t>
  </si>
  <si>
    <t>1.12a</t>
  </si>
  <si>
    <t>1.12b</t>
  </si>
  <si>
    <t>1.13</t>
  </si>
  <si>
    <t>1.14</t>
  </si>
  <si>
    <t>ŠATNA BEZ OBSLUHY (šatní boxy)</t>
  </si>
  <si>
    <t>1.15</t>
  </si>
  <si>
    <t>POJÍZDNÉ SCHODY</t>
  </si>
  <si>
    <t>1.16</t>
  </si>
  <si>
    <t>SCHODIŠTĚ</t>
  </si>
  <si>
    <t>1.19</t>
  </si>
  <si>
    <t>OCELOVÉ SCHODIŠTĚ</t>
  </si>
  <si>
    <t>1.21</t>
  </si>
  <si>
    <t>1.22</t>
  </si>
  <si>
    <t>1.23</t>
  </si>
  <si>
    <t>WC invalidé</t>
  </si>
  <si>
    <t>1.24</t>
  </si>
  <si>
    <t>WC - ŽENY - NÁVŠTĚVNÍCÍ</t>
  </si>
  <si>
    <t>1.25</t>
  </si>
  <si>
    <t>1.26</t>
  </si>
  <si>
    <t>1.27</t>
  </si>
  <si>
    <t>1.27a</t>
  </si>
  <si>
    <t>KANCELÁŘ - EXT. ZAMĚSTNANCI</t>
  </si>
  <si>
    <t>1.27b</t>
  </si>
  <si>
    <t>1.28</t>
  </si>
  <si>
    <t>STUDOVNA, RELAX</t>
  </si>
  <si>
    <t>1.29</t>
  </si>
  <si>
    <t>1.29a</t>
  </si>
  <si>
    <t>1.30</t>
  </si>
  <si>
    <t>VJEZD</t>
  </si>
  <si>
    <t>1.31</t>
  </si>
  <si>
    <t>TECHNICKÁ MÍSTNOST</t>
  </si>
  <si>
    <t>1.32</t>
  </si>
  <si>
    <t>1.33</t>
  </si>
  <si>
    <t>VELÍN + ÚSTŘEDNA EPS</t>
  </si>
  <si>
    <t>1.34</t>
  </si>
  <si>
    <t>VSTUP DO SCIENCE THEATRE</t>
  </si>
  <si>
    <t>1.35</t>
  </si>
  <si>
    <t>SCIENCE THEATRE</t>
  </si>
  <si>
    <t>1.36</t>
  </si>
  <si>
    <t>STROJOVNA VZT + SKLAD</t>
  </si>
  <si>
    <t>1.37</t>
  </si>
  <si>
    <t>REŽIE (v mezipatře)</t>
  </si>
  <si>
    <t>1.38</t>
  </si>
  <si>
    <t>PŘÍPRAVNA</t>
  </si>
  <si>
    <t>1.39</t>
  </si>
  <si>
    <t>SOCIÁLNÍ ZAŘÍZENÍ</t>
  </si>
  <si>
    <t>1.40</t>
  </si>
  <si>
    <t>1.41</t>
  </si>
  <si>
    <t>VENKOVNÍ RAMPA</t>
  </si>
  <si>
    <t>1.42</t>
  </si>
  <si>
    <t>1.43</t>
  </si>
  <si>
    <t>1.44</t>
  </si>
  <si>
    <t>VSTUPNÍ PŘÍSTŘEŠEK</t>
  </si>
  <si>
    <t>1.45</t>
  </si>
  <si>
    <t>BATERIE TURNIKETŮ</t>
  </si>
  <si>
    <t>1 NP</t>
  </si>
  <si>
    <t>TABULKA MÍSTNOSTÍ 2 NP</t>
  </si>
  <si>
    <t>2.01</t>
  </si>
  <si>
    <t>GALERIE</t>
  </si>
  <si>
    <t>2.02</t>
  </si>
  <si>
    <t>SPRCHA - ZAMĚSTNANCI</t>
  </si>
  <si>
    <t>2.03</t>
  </si>
  <si>
    <t>WC - ŽENY - ZAMĚSTNANCI + ÚKLID</t>
  </si>
  <si>
    <t>2.04</t>
  </si>
  <si>
    <t>WC - MUŽI - ZAMĚSTNANCI</t>
  </si>
  <si>
    <t>2.05</t>
  </si>
  <si>
    <t>2.06</t>
  </si>
  <si>
    <t>KANCELÁŘ</t>
  </si>
  <si>
    <t>2.07</t>
  </si>
  <si>
    <t>2.08</t>
  </si>
  <si>
    <t>2.09</t>
  </si>
  <si>
    <t>2.10</t>
  </si>
  <si>
    <t>DENNÍ MÍSTNOST ZAMĚSTNANCŮ</t>
  </si>
  <si>
    <t>2.11</t>
  </si>
  <si>
    <t>2.12</t>
  </si>
  <si>
    <t>2.13</t>
  </si>
  <si>
    <t>2.14</t>
  </si>
  <si>
    <t>2.15</t>
  </si>
  <si>
    <t>2 NP</t>
  </si>
  <si>
    <t>TABULKA MÍSTNOSTÍ 3 NP</t>
  </si>
  <si>
    <t>3.01</t>
  </si>
  <si>
    <t>FOYER</t>
  </si>
  <si>
    <t>3.02</t>
  </si>
  <si>
    <t>3.03</t>
  </si>
  <si>
    <t>3.04</t>
  </si>
  <si>
    <t>3.05</t>
  </si>
  <si>
    <t>3.06</t>
  </si>
  <si>
    <t>3.07</t>
  </si>
  <si>
    <t>3.08</t>
  </si>
  <si>
    <t>3.09</t>
  </si>
  <si>
    <t>ZÁZEMÍ MULTIFUNKČNÍHO SÁLU</t>
  </si>
  <si>
    <t>3.10</t>
  </si>
  <si>
    <t>MULTIFUNKČNÍ SÁL</t>
  </si>
  <si>
    <t>3.11</t>
  </si>
  <si>
    <t>PICNIC AREA</t>
  </si>
  <si>
    <t>3.12</t>
  </si>
  <si>
    <t>3.13</t>
  </si>
  <si>
    <t>3.14a</t>
  </si>
  <si>
    <t>DISCOVERY ROOM</t>
  </si>
  <si>
    <t>3.14b</t>
  </si>
  <si>
    <t>3.15</t>
  </si>
  <si>
    <t>SCHODIŠTĚ DO REŽIE</t>
  </si>
  <si>
    <t>3.16</t>
  </si>
  <si>
    <t>3.17</t>
  </si>
  <si>
    <t>3.18</t>
  </si>
  <si>
    <t>WC - ŽENY - ZAMĚSTNANCI</t>
  </si>
  <si>
    <t>3.19</t>
  </si>
  <si>
    <t>3.20</t>
  </si>
  <si>
    <t>3.21</t>
  </si>
  <si>
    <t>3x týdně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</si>
  <si>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</si>
  <si>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</si>
  <si>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</si>
  <si>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</si>
  <si>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</si>
  <si>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</si>
  <si>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</si>
  <si>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</si>
  <si>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</si>
  <si>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</si>
  <si>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 NP</t>
  </si>
  <si>
    <t>TABULKA MÍSTNOSTÍ 4 NP</t>
  </si>
  <si>
    <t>4.01</t>
  </si>
  <si>
    <t>4.02</t>
  </si>
  <si>
    <t>4.03</t>
  </si>
  <si>
    <t>4.04</t>
  </si>
  <si>
    <t>4.05</t>
  </si>
  <si>
    <t>4.06</t>
  </si>
  <si>
    <t>ZASEDACÍ MÍSTNOST</t>
  </si>
  <si>
    <t>4.07</t>
  </si>
  <si>
    <t>ŘEDITEL</t>
  </si>
  <si>
    <t>4.08</t>
  </si>
  <si>
    <t>SEKRETARIÁT</t>
  </si>
  <si>
    <t>4.09</t>
  </si>
  <si>
    <t>4.10</t>
  </si>
  <si>
    <t>4.11</t>
  </si>
  <si>
    <t>4.12</t>
  </si>
  <si>
    <t>4.13</t>
  </si>
  <si>
    <t>4.14</t>
  </si>
  <si>
    <t>4.16</t>
  </si>
  <si>
    <t>4.17</t>
  </si>
  <si>
    <t>REŽIE</t>
  </si>
  <si>
    <t>4.18</t>
  </si>
  <si>
    <t>4.19</t>
  </si>
  <si>
    <t>4 NP</t>
  </si>
  <si>
    <t>Služba s denním upřesněním</t>
  </si>
  <si>
    <t>Rozsah</t>
  </si>
  <si>
    <t>Celkem budova/ měsíc bez DPH</t>
  </si>
  <si>
    <t>DPH 21%/měsíc</t>
  </si>
  <si>
    <t>Celkem budova/měsíc - s DPH</t>
  </si>
  <si>
    <t>Celkem budova/ rok bez DPH</t>
  </si>
  <si>
    <t>DPH 21%/rok</t>
  </si>
  <si>
    <t>Celkem budova/ rok - s DPH</t>
  </si>
  <si>
    <t>EXPOZICE - nelze provádět strojově - umístěno cca 180 exponátů + čištění exponátů</t>
  </si>
  <si>
    <t>DĚTSKÉ SC - nelze provádět strojově - umístění exponátů + čištění exponátů</t>
  </si>
  <si>
    <t>DOČASNÉ VÝSTAVY - nelze provádět strojově - umístění dočasných exponátů + čištění exponátů</t>
  </si>
  <si>
    <t xml:space="preserve">KOMUNIKACE - využívaná také jako prostor dočasných výstav </t>
  </si>
  <si>
    <t>3x pracovnice po cca 9 hodinách denně</t>
  </si>
  <si>
    <t>Cena/m2/den</t>
  </si>
  <si>
    <t xml:space="preserve">Cena/ měsíc </t>
  </si>
  <si>
    <t>Počet dnů/ měsíc</t>
  </si>
  <si>
    <t>Požadavek na úklid</t>
  </si>
  <si>
    <t>Plocha v m2</t>
  </si>
  <si>
    <t>Hodinová sazba extra úklid - vícepráce (po akci, vystoupení, koncertu apod.)</t>
  </si>
  <si>
    <t>Cena/ hod</t>
  </si>
  <si>
    <t>Požadavek na úklid, hod/ den</t>
  </si>
  <si>
    <t>Pozn. Účastník doplní jednotkové ceny pouze do zeleně zvýrazněných buněk</t>
  </si>
  <si>
    <t>Stav od 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</si>
</sst>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General"/>
    <numFmt numFmtId="165" formatCode="[$-409]d\-mmm"/>
    <numFmt numFmtId="166" formatCode="[$-409]mmm\-yy"/>
    <numFmt numFmtId="167" formatCode="[$$-409]#,##0.00;[Red]&quot;-&quot;[$$-409]#,##0.00"/>
    <numFmt numFmtId="168" formatCode="#,##0.00\ &quot;Kč&quot;"/>
    <numFmt numFmtId="169" formatCode="#,##0\ &quot;Kč&quot;"/>
  </numFmts>
  <fonts count="7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7" fontId="3" fillId="0" borderId="0" applyBorder="0" applyProtection="0"/>
  </cellStyleXfs>
  <cellXfs count="59">
    <xf numFmtId="0" fontId="0" fillId="0" borderId="0" xfId="0"/>
    <xf numFmtId="164" fontId="1" fillId="0" borderId="0" xfId="1"/>
    <xf numFmtId="164" fontId="4" fillId="0" borderId="0" xfId="1" applyFont="1" applyAlignment="1">
      <alignment horizontal="center"/>
    </xf>
    <xf numFmtId="164" fontId="1" fillId="0" borderId="0" xfId="1" applyAlignment="1">
      <alignment horizontal="center"/>
    </xf>
    <xf numFmtId="164" fontId="1" fillId="0" borderId="2" xfId="1" applyBorder="1" applyAlignment="1">
      <alignment horizontal="right"/>
    </xf>
    <xf numFmtId="164" fontId="1" fillId="0" borderId="3" xfId="1" applyBorder="1"/>
    <xf numFmtId="164" fontId="1" fillId="0" borderId="4" xfId="1" applyBorder="1" applyAlignment="1">
      <alignment horizontal="center"/>
    </xf>
    <xf numFmtId="164" fontId="1" fillId="0" borderId="6" xfId="1" applyBorder="1" applyAlignment="1">
      <alignment horizontal="center"/>
    </xf>
    <xf numFmtId="164" fontId="1" fillId="0" borderId="10" xfId="1" applyBorder="1"/>
    <xf numFmtId="164" fontId="1" fillId="0" borderId="10" xfId="1" applyBorder="1" applyAlignment="1">
      <alignment horizontal="center"/>
    </xf>
    <xf numFmtId="164" fontId="1" fillId="0" borderId="12" xfId="1" applyBorder="1"/>
    <xf numFmtId="164" fontId="1" fillId="0" borderId="14" xfId="1" applyBorder="1"/>
    <xf numFmtId="164" fontId="1" fillId="0" borderId="14" xfId="1" applyBorder="1" applyAlignment="1">
      <alignment horizontal="center"/>
    </xf>
    <xf numFmtId="164" fontId="1" fillId="0" borderId="16" xfId="1" applyBorder="1"/>
    <xf numFmtId="164" fontId="1" fillId="0" borderId="17" xfId="1" applyBorder="1"/>
    <xf numFmtId="164" fontId="1" fillId="0" borderId="2" xfId="1" applyBorder="1" applyAlignment="1">
      <alignment horizontal="center"/>
    </xf>
    <xf numFmtId="164" fontId="1" fillId="0" borderId="4" xfId="1" applyBorder="1"/>
    <xf numFmtId="164" fontId="1" fillId="0" borderId="19" xfId="1" applyBorder="1" applyAlignment="1">
      <alignment horizontal="center"/>
    </xf>
    <xf numFmtId="164" fontId="1" fillId="0" borderId="19" xfId="1" applyBorder="1"/>
    <xf numFmtId="164" fontId="1" fillId="0" borderId="20" xfId="1" applyBorder="1"/>
    <xf numFmtId="164" fontId="1" fillId="0" borderId="21" xfId="1" applyBorder="1"/>
    <xf numFmtId="164" fontId="1" fillId="0" borderId="3" xfId="1" applyBorder="1" applyAlignment="1">
      <alignment horizontal="center"/>
    </xf>
    <xf numFmtId="164" fontId="1" fillId="0" borderId="21" xfId="1" applyBorder="1" applyAlignment="1">
      <alignment horizontal="center"/>
    </xf>
    <xf numFmtId="168" fontId="1" fillId="0" borderId="8" xfId="1" applyNumberFormat="1" applyBorder="1" applyAlignment="1">
      <alignment horizontal="center"/>
    </xf>
    <xf numFmtId="168" fontId="1" fillId="0" borderId="12" xfId="1" applyNumberFormat="1" applyBorder="1" applyAlignment="1">
      <alignment horizontal="center"/>
    </xf>
    <xf numFmtId="168" fontId="1" fillId="0" borderId="24" xfId="1" applyNumberFormat="1" applyBorder="1" applyAlignment="1">
      <alignment horizontal="center"/>
    </xf>
    <xf numFmtId="164" fontId="5" fillId="0" borderId="3" xfId="1" applyFont="1" applyBorder="1"/>
    <xf numFmtId="164" fontId="5" fillId="0" borderId="1" xfId="1" applyFont="1" applyBorder="1" applyAlignment="1">
      <alignment horizontal="center" wrapText="1"/>
    </xf>
    <xf numFmtId="2" fontId="5" fillId="0" borderId="1" xfId="1" applyNumberFormat="1" applyFont="1" applyBorder="1" applyAlignment="1">
      <alignment horizontal="center" wrapText="1"/>
    </xf>
    <xf numFmtId="164" fontId="5" fillId="0" borderId="23" xfId="1" applyFont="1" applyBorder="1" applyAlignment="1">
      <alignment horizontal="center"/>
    </xf>
    <xf numFmtId="168" fontId="1" fillId="2" borderId="10" xfId="1" applyNumberFormat="1" applyFill="1" applyBorder="1" applyAlignment="1">
      <alignment horizontal="center"/>
    </xf>
    <xf numFmtId="168" fontId="6" fillId="0" borderId="22" xfId="1" applyNumberFormat="1" applyFont="1" applyBorder="1" applyAlignment="1">
      <alignment horizontal="center"/>
    </xf>
    <xf numFmtId="168" fontId="1" fillId="0" borderId="18" xfId="1" applyNumberFormat="1" applyBorder="1" applyAlignment="1">
      <alignment horizontal="center"/>
    </xf>
    <xf numFmtId="168" fontId="6" fillId="0" borderId="18" xfId="1" applyNumberFormat="1" applyFont="1" applyBorder="1" applyAlignment="1">
      <alignment horizontal="center"/>
    </xf>
    <xf numFmtId="164" fontId="5" fillId="3" borderId="0" xfId="1" applyFont="1" applyFill="1"/>
    <xf numFmtId="164" fontId="1" fillId="3" borderId="0" xfId="1" applyFill="1"/>
    <xf numFmtId="169" fontId="1" fillId="3" borderId="3" xfId="1" applyNumberFormat="1" applyFill="1" applyBorder="1" applyAlignment="1">
      <alignment horizontal="center"/>
    </xf>
    <xf numFmtId="169" fontId="6" fillId="3" borderId="18" xfId="1" applyNumberFormat="1" applyFont="1" applyFill="1" applyBorder="1" applyAlignment="1">
      <alignment horizontal="center"/>
    </xf>
    <xf numFmtId="168" fontId="1" fillId="3" borderId="10" xfId="1" applyNumberFormat="1" applyFill="1" applyBorder="1" applyAlignment="1">
      <alignment horizontal="center"/>
    </xf>
    <xf numFmtId="164" fontId="1" fillId="3" borderId="10" xfId="1" applyFill="1" applyBorder="1"/>
    <xf numFmtId="168" fontId="1" fillId="3" borderId="6" xfId="1" applyNumberFormat="1" applyFill="1" applyBorder="1" applyAlignment="1">
      <alignment horizontal="center"/>
    </xf>
    <xf numFmtId="164" fontId="1" fillId="0" borderId="5" xfId="1" applyBorder="1" applyAlignment="1">
      <alignment horizontal="center"/>
    </xf>
    <xf numFmtId="164" fontId="1" fillId="0" borderId="7" xfId="1" applyBorder="1" applyAlignment="1">
      <alignment horizontal="center"/>
    </xf>
    <xf numFmtId="164" fontId="1" fillId="0" borderId="9" xfId="1" applyBorder="1" applyAlignment="1">
      <alignment horizontal="center"/>
    </xf>
    <xf numFmtId="164" fontId="1" fillId="0" borderId="11" xfId="1" applyBorder="1" applyAlignment="1">
      <alignment horizontal="center"/>
    </xf>
    <xf numFmtId="164" fontId="1" fillId="0" borderId="13" xfId="1" applyBorder="1" applyAlignment="1">
      <alignment horizontal="center"/>
    </xf>
    <xf numFmtId="164" fontId="1" fillId="0" borderId="15" xfId="1" applyBorder="1" applyAlignment="1">
      <alignment horizontal="center"/>
    </xf>
    <xf numFmtId="164" fontId="1" fillId="0" borderId="17" xfId="1" applyBorder="1" applyAlignment="1">
      <alignment horizontal="center"/>
    </xf>
    <xf numFmtId="49" fontId="1" fillId="0" borderId="10" xfId="1" applyNumberFormat="1" applyBorder="1" applyAlignment="1">
      <alignment horizontal="center"/>
    </xf>
    <xf numFmtId="164" fontId="1" fillId="0" borderId="10" xfId="1" applyBorder="1" applyAlignment="1">
      <alignment horizontal="center" wrapText="1"/>
    </xf>
    <xf numFmtId="164" fontId="1" fillId="0" borderId="20" xfId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49" fontId="1" fillId="0" borderId="9" xfId="1" applyNumberFormat="1" applyBorder="1" applyAlignment="1">
      <alignment horizontal="center"/>
    </xf>
    <xf numFmtId="165" fontId="1" fillId="0" borderId="6" xfId="1" applyNumberFormat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165" fontId="1" fillId="0" borderId="10" xfId="1" applyNumberFormat="1" applyBorder="1" applyAlignment="1">
      <alignment horizontal="center" wrapText="1"/>
    </xf>
    <xf numFmtId="166" fontId="1" fillId="0" borderId="10" xfId="1" applyNumberFormat="1" applyBorder="1" applyAlignment="1">
      <alignment horizontal="center" wrapText="1"/>
    </xf>
    <xf numFmtId="166" fontId="1" fillId="0" borderId="10" xfId="1" applyNumberFormat="1" applyBorder="1" applyAlignment="1">
      <alignment horizontal="center"/>
    </xf>
    <xf numFmtId="164" fontId="1" fillId="0" borderId="0" xfId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ální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J264"/>
  <sheetViews>
    <sheetView tabSelected="1" topLeftCell="B1" workbookViewId="0">
      <selection activeCell="E5" sqref="E5"/>
    </sheetView>
  </sheetViews>
  <sheetFormatPr defaultRowHeight="15" x14ac:dyDescent="0.25"/>
  <cols>
    <col min="1" max="1" width="8.125" style="1" customWidth="1"/>
    <col min="2" max="2" width="8.75" style="1" customWidth="1"/>
    <col min="3" max="3" width="38" style="1" customWidth="1"/>
    <col min="4" max="4" width="8.875" style="1" customWidth="1"/>
    <col min="5" max="5" width="11.875" style="1" customWidth="1"/>
    <col min="6" max="6" width="8.625" style="1" customWidth="1"/>
    <col min="7" max="7" width="8.375" style="1" customWidth="1"/>
    <col min="8" max="8" width="16.125" style="1" customWidth="1"/>
    <col min="9" max="1024" width="8.125" style="1" customWidth="1"/>
    <col min="1025" max="1025" width="9" customWidth="1"/>
  </cols>
  <sheetData>
    <row r="2" spans="2:8" ht="21" x14ac:dyDescent="0.35">
      <c r="C2" s="2" t="s">
        <v>0</v>
      </c>
    </row>
    <row r="5" spans="2:8" x14ac:dyDescent="0.25">
      <c r="B5" s="58" t="s">
        <v>1</v>
      </c>
      <c r="C5" s="58"/>
      <c r="D5" s="58"/>
      <c r="E5" s="1" t="s">
        <v>329</v>
      </c>
    </row>
    <row r="6" spans="2:8" ht="15.75" thickBot="1" x14ac:dyDescent="0.3"/>
    <row r="7" spans="2:8" ht="45.75" thickBot="1" x14ac:dyDescent="0.3">
      <c r="B7" s="4" t="s">
        <v>2</v>
      </c>
      <c r="C7" s="26" t="s">
        <v>3</v>
      </c>
      <c r="D7" s="27" t="s">
        <v>324</v>
      </c>
      <c r="E7" s="27" t="s">
        <v>323</v>
      </c>
      <c r="F7" s="28" t="s">
        <v>322</v>
      </c>
      <c r="G7" s="28" t="s">
        <v>320</v>
      </c>
      <c r="H7" s="29" t="s">
        <v>321</v>
      </c>
    </row>
    <row r="8" spans="2:8" x14ac:dyDescent="0.25">
      <c r="B8" s="41" t="s">
        <v>4</v>
      </c>
      <c r="C8" s="7" t="s">
        <v>5</v>
      </c>
      <c r="D8" s="42">
        <v>36.68</v>
      </c>
      <c r="E8" s="7" t="s">
        <v>6</v>
      </c>
      <c r="F8" s="7">
        <v>30</v>
      </c>
      <c r="G8" s="40">
        <v>0</v>
      </c>
      <c r="H8" s="23">
        <f>+D8*F8*G8</f>
        <v>0</v>
      </c>
    </row>
    <row r="9" spans="2:8" x14ac:dyDescent="0.25">
      <c r="B9" s="43" t="s">
        <v>7</v>
      </c>
      <c r="C9" s="9" t="s">
        <v>8</v>
      </c>
      <c r="D9" s="44">
        <v>2.97</v>
      </c>
      <c r="E9" s="9" t="s">
        <v>6</v>
      </c>
      <c r="F9" s="9">
        <v>30</v>
      </c>
      <c r="G9" s="38">
        <v>0</v>
      </c>
      <c r="H9" s="24">
        <f t="shared" ref="H9:H71" si="0">+D9*F9*G9</f>
        <v>0</v>
      </c>
    </row>
    <row r="10" spans="2:8" x14ac:dyDescent="0.25">
      <c r="B10" s="43" t="s">
        <v>9</v>
      </c>
      <c r="C10" s="9" t="s">
        <v>10</v>
      </c>
      <c r="D10" s="44">
        <v>22.52</v>
      </c>
      <c r="E10" s="9" t="s">
        <v>6</v>
      </c>
      <c r="F10" s="9">
        <v>30</v>
      </c>
      <c r="G10" s="38">
        <v>0</v>
      </c>
      <c r="H10" s="24">
        <f t="shared" si="0"/>
        <v>0</v>
      </c>
    </row>
    <row r="11" spans="2:8" x14ac:dyDescent="0.25">
      <c r="B11" s="43" t="s">
        <v>11</v>
      </c>
      <c r="C11" s="9" t="s">
        <v>12</v>
      </c>
      <c r="D11" s="44">
        <v>28</v>
      </c>
      <c r="E11" s="9" t="s">
        <v>6</v>
      </c>
      <c r="F11" s="9">
        <v>30</v>
      </c>
      <c r="G11" s="38">
        <v>0</v>
      </c>
      <c r="H11" s="24">
        <f t="shared" si="0"/>
        <v>0</v>
      </c>
    </row>
    <row r="12" spans="2:8" x14ac:dyDescent="0.25">
      <c r="B12" s="43" t="s">
        <v>13</v>
      </c>
      <c r="C12" s="9" t="s">
        <v>14</v>
      </c>
      <c r="D12" s="44">
        <v>20.73</v>
      </c>
      <c r="E12" s="9" t="s">
        <v>6</v>
      </c>
      <c r="F12" s="9">
        <v>30</v>
      </c>
      <c r="G12" s="38">
        <v>0</v>
      </c>
      <c r="H12" s="24">
        <f t="shared" si="0"/>
        <v>0</v>
      </c>
    </row>
    <row r="13" spans="2:8" x14ac:dyDescent="0.25">
      <c r="B13" s="43" t="s">
        <v>15</v>
      </c>
      <c r="C13" s="9" t="s">
        <v>16</v>
      </c>
      <c r="D13" s="44">
        <v>4.7300000000000004</v>
      </c>
      <c r="E13" s="9" t="s">
        <v>6</v>
      </c>
      <c r="F13" s="9">
        <v>30</v>
      </c>
      <c r="G13" s="38">
        <v>0</v>
      </c>
      <c r="H13" s="24">
        <f t="shared" si="0"/>
        <v>0</v>
      </c>
    </row>
    <row r="14" spans="2:8" x14ac:dyDescent="0.25">
      <c r="B14" s="43" t="s">
        <v>17</v>
      </c>
      <c r="C14" s="9" t="s">
        <v>18</v>
      </c>
      <c r="D14" s="44">
        <v>4.41</v>
      </c>
      <c r="E14" s="9" t="s">
        <v>19</v>
      </c>
      <c r="F14" s="9"/>
      <c r="G14" s="30"/>
      <c r="H14" s="24"/>
    </row>
    <row r="15" spans="2:8" x14ac:dyDescent="0.25">
      <c r="B15" s="43" t="s">
        <v>20</v>
      </c>
      <c r="C15" s="9" t="s">
        <v>21</v>
      </c>
      <c r="D15" s="44">
        <v>19.53</v>
      </c>
      <c r="E15" s="9" t="s">
        <v>6</v>
      </c>
      <c r="F15" s="9">
        <v>30</v>
      </c>
      <c r="G15" s="38">
        <v>0</v>
      </c>
      <c r="H15" s="24">
        <f t="shared" si="0"/>
        <v>0</v>
      </c>
    </row>
    <row r="16" spans="2:8" x14ac:dyDescent="0.25">
      <c r="B16" s="43" t="s">
        <v>22</v>
      </c>
      <c r="C16" s="9" t="s">
        <v>23</v>
      </c>
      <c r="D16" s="44">
        <v>15.97</v>
      </c>
      <c r="E16" s="9" t="s">
        <v>19</v>
      </c>
      <c r="F16" s="9"/>
      <c r="G16" s="30"/>
      <c r="H16" s="24"/>
    </row>
    <row r="17" spans="2:8" x14ac:dyDescent="0.25">
      <c r="B17" s="43" t="s">
        <v>24</v>
      </c>
      <c r="C17" s="9" t="s">
        <v>25</v>
      </c>
      <c r="D17" s="44">
        <v>18.989999999999998</v>
      </c>
      <c r="E17" s="9" t="s">
        <v>19</v>
      </c>
      <c r="F17" s="9"/>
      <c r="G17" s="30"/>
      <c r="H17" s="24"/>
    </row>
    <row r="18" spans="2:8" x14ac:dyDescent="0.25">
      <c r="B18" s="43" t="s">
        <v>26</v>
      </c>
      <c r="C18" s="9" t="s">
        <v>12</v>
      </c>
      <c r="D18" s="44">
        <v>69.12</v>
      </c>
      <c r="E18" s="9" t="s">
        <v>27</v>
      </c>
      <c r="F18" s="9">
        <v>4.5</v>
      </c>
      <c r="G18" s="38">
        <v>0</v>
      </c>
      <c r="H18" s="24">
        <f t="shared" si="0"/>
        <v>0</v>
      </c>
    </row>
    <row r="19" spans="2:8" x14ac:dyDescent="0.25">
      <c r="B19" s="43" t="s">
        <v>28</v>
      </c>
      <c r="C19" s="9" t="s">
        <v>29</v>
      </c>
      <c r="D19" s="44">
        <v>46.54</v>
      </c>
      <c r="E19" s="9" t="s">
        <v>19</v>
      </c>
      <c r="F19" s="9"/>
      <c r="G19" s="30"/>
      <c r="H19" s="24"/>
    </row>
    <row r="20" spans="2:8" x14ac:dyDescent="0.25">
      <c r="B20" s="43" t="s">
        <v>30</v>
      </c>
      <c r="C20" s="9" t="s">
        <v>31</v>
      </c>
      <c r="D20" s="44">
        <v>28.21</v>
      </c>
      <c r="E20" s="9" t="s">
        <v>19</v>
      </c>
      <c r="F20" s="9"/>
      <c r="G20" s="30"/>
      <c r="H20" s="24"/>
    </row>
    <row r="21" spans="2:8" x14ac:dyDescent="0.25">
      <c r="B21" s="43" t="s">
        <v>32</v>
      </c>
      <c r="C21" s="9" t="s">
        <v>33</v>
      </c>
      <c r="D21" s="44">
        <v>26.73</v>
      </c>
      <c r="E21" s="9" t="s">
        <v>19</v>
      </c>
      <c r="F21" s="9"/>
      <c r="G21" s="30"/>
      <c r="H21" s="24"/>
    </row>
    <row r="22" spans="2:8" x14ac:dyDescent="0.25">
      <c r="B22" s="43" t="s">
        <v>34</v>
      </c>
      <c r="C22" s="9" t="s">
        <v>35</v>
      </c>
      <c r="D22" s="44">
        <v>322.67</v>
      </c>
      <c r="E22" s="9" t="s">
        <v>6</v>
      </c>
      <c r="F22" s="9">
        <v>30</v>
      </c>
      <c r="G22" s="38">
        <v>0</v>
      </c>
      <c r="H22" s="24">
        <f t="shared" si="0"/>
        <v>0</v>
      </c>
    </row>
    <row r="23" spans="2:8" x14ac:dyDescent="0.25">
      <c r="B23" s="43" t="s">
        <v>36</v>
      </c>
      <c r="C23" s="9" t="s">
        <v>12</v>
      </c>
      <c r="D23" s="44">
        <v>61.18</v>
      </c>
      <c r="E23" s="9" t="s">
        <v>37</v>
      </c>
      <c r="F23" s="9">
        <v>9</v>
      </c>
      <c r="G23" s="38">
        <v>0</v>
      </c>
      <c r="H23" s="24">
        <f t="shared" si="0"/>
        <v>0</v>
      </c>
    </row>
    <row r="24" spans="2:8" x14ac:dyDescent="0.25">
      <c r="B24" s="43" t="s">
        <v>38</v>
      </c>
      <c r="C24" s="9" t="s">
        <v>39</v>
      </c>
      <c r="D24" s="44">
        <v>19.23</v>
      </c>
      <c r="E24" s="9" t="s">
        <v>19</v>
      </c>
      <c r="F24" s="9"/>
      <c r="G24" s="30"/>
      <c r="H24" s="24"/>
    </row>
    <row r="25" spans="2:8" x14ac:dyDescent="0.25">
      <c r="B25" s="43" t="s">
        <v>40</v>
      </c>
      <c r="C25" s="9" t="s">
        <v>39</v>
      </c>
      <c r="D25" s="44">
        <v>30.13</v>
      </c>
      <c r="E25" s="9" t="s">
        <v>19</v>
      </c>
      <c r="F25" s="9"/>
      <c r="G25" s="30"/>
      <c r="H25" s="24"/>
    </row>
    <row r="26" spans="2:8" x14ac:dyDescent="0.25">
      <c r="B26" s="43" t="s">
        <v>41</v>
      </c>
      <c r="C26" s="9" t="s">
        <v>39</v>
      </c>
      <c r="D26" s="44">
        <v>3.72</v>
      </c>
      <c r="E26" s="9" t="s">
        <v>19</v>
      </c>
      <c r="F26" s="9"/>
      <c r="G26" s="30"/>
      <c r="H26" s="24"/>
    </row>
    <row r="27" spans="2:8" x14ac:dyDescent="0.25">
      <c r="B27" s="43" t="s">
        <v>42</v>
      </c>
      <c r="C27" s="9" t="s">
        <v>39</v>
      </c>
      <c r="D27" s="44">
        <v>4.0999999999999996</v>
      </c>
      <c r="E27" s="9" t="s">
        <v>19</v>
      </c>
      <c r="F27" s="9"/>
      <c r="G27" s="30"/>
      <c r="H27" s="24"/>
    </row>
    <row r="28" spans="2:8" x14ac:dyDescent="0.25">
      <c r="B28" s="43" t="s">
        <v>43</v>
      </c>
      <c r="C28" s="9" t="s">
        <v>39</v>
      </c>
      <c r="D28" s="44">
        <v>6.87</v>
      </c>
      <c r="E28" s="9" t="s">
        <v>19</v>
      </c>
      <c r="F28" s="9"/>
      <c r="G28" s="30"/>
      <c r="H28" s="24"/>
    </row>
    <row r="29" spans="2:8" x14ac:dyDescent="0.25">
      <c r="B29" s="43" t="s">
        <v>44</v>
      </c>
      <c r="C29" s="9" t="s">
        <v>39</v>
      </c>
      <c r="D29" s="44">
        <v>6.87</v>
      </c>
      <c r="E29" s="9" t="s">
        <v>19</v>
      </c>
      <c r="F29" s="9"/>
      <c r="G29" s="30"/>
      <c r="H29" s="24"/>
    </row>
    <row r="30" spans="2:8" x14ac:dyDescent="0.25">
      <c r="B30" s="43" t="s">
        <v>45</v>
      </c>
      <c r="C30" s="9" t="s">
        <v>39</v>
      </c>
      <c r="D30" s="44">
        <v>7.68</v>
      </c>
      <c r="E30" s="9" t="s">
        <v>19</v>
      </c>
      <c r="F30" s="9"/>
      <c r="G30" s="30"/>
      <c r="H30" s="24"/>
    </row>
    <row r="31" spans="2:8" x14ac:dyDescent="0.25">
      <c r="B31" s="43" t="s">
        <v>46</v>
      </c>
      <c r="C31" s="9" t="s">
        <v>12</v>
      </c>
      <c r="D31" s="44">
        <v>21.65</v>
      </c>
      <c r="E31" s="9" t="s">
        <v>19</v>
      </c>
      <c r="F31" s="9"/>
      <c r="G31" s="30"/>
      <c r="H31" s="24"/>
    </row>
    <row r="32" spans="2:8" x14ac:dyDescent="0.25">
      <c r="B32" s="43" t="s">
        <v>47</v>
      </c>
      <c r="C32" s="9" t="s">
        <v>39</v>
      </c>
      <c r="D32" s="44">
        <v>24.97</v>
      </c>
      <c r="E32" s="9" t="s">
        <v>19</v>
      </c>
      <c r="F32" s="9"/>
      <c r="G32" s="30"/>
      <c r="H32" s="24"/>
    </row>
    <row r="33" spans="2:8" x14ac:dyDescent="0.25">
      <c r="B33" s="43" t="s">
        <v>48</v>
      </c>
      <c r="C33" s="9" t="s">
        <v>49</v>
      </c>
      <c r="D33" s="44">
        <v>2.06</v>
      </c>
      <c r="E33" s="9" t="s">
        <v>19</v>
      </c>
      <c r="F33" s="9"/>
      <c r="G33" s="30"/>
      <c r="H33" s="24"/>
    </row>
    <row r="34" spans="2:8" x14ac:dyDescent="0.25">
      <c r="B34" s="43" t="s">
        <v>50</v>
      </c>
      <c r="C34" s="9" t="s">
        <v>51</v>
      </c>
      <c r="D34" s="44">
        <v>24.47</v>
      </c>
      <c r="E34" s="9" t="s">
        <v>19</v>
      </c>
      <c r="F34" s="9"/>
      <c r="G34" s="30"/>
      <c r="H34" s="24"/>
    </row>
    <row r="35" spans="2:8" x14ac:dyDescent="0.25">
      <c r="B35" s="43" t="s">
        <v>52</v>
      </c>
      <c r="C35" s="9" t="s">
        <v>53</v>
      </c>
      <c r="D35" s="44">
        <v>4.09</v>
      </c>
      <c r="E35" s="9" t="s">
        <v>19</v>
      </c>
      <c r="F35" s="9"/>
      <c r="G35" s="30"/>
      <c r="H35" s="24"/>
    </row>
    <row r="36" spans="2:8" x14ac:dyDescent="0.25">
      <c r="B36" s="43" t="s">
        <v>54</v>
      </c>
      <c r="C36" s="9" t="s">
        <v>55</v>
      </c>
      <c r="D36" s="44">
        <v>6.36</v>
      </c>
      <c r="E36" s="9" t="s">
        <v>19</v>
      </c>
      <c r="F36" s="9"/>
      <c r="G36" s="30"/>
      <c r="H36" s="24"/>
    </row>
    <row r="37" spans="2:8" x14ac:dyDescent="0.25">
      <c r="B37" s="43" t="s">
        <v>56</v>
      </c>
      <c r="C37" s="9" t="s">
        <v>57</v>
      </c>
      <c r="D37" s="44">
        <v>6.38</v>
      </c>
      <c r="E37" s="9" t="s">
        <v>19</v>
      </c>
      <c r="F37" s="9"/>
      <c r="G37" s="30"/>
      <c r="H37" s="24"/>
    </row>
    <row r="38" spans="2:8" x14ac:dyDescent="0.25">
      <c r="B38" s="43" t="s">
        <v>58</v>
      </c>
      <c r="C38" s="9" t="s">
        <v>55</v>
      </c>
      <c r="D38" s="44">
        <v>6.31</v>
      </c>
      <c r="E38" s="9" t="s">
        <v>19</v>
      </c>
      <c r="F38" s="9"/>
      <c r="G38" s="30"/>
      <c r="H38" s="24"/>
    </row>
    <row r="39" spans="2:8" x14ac:dyDescent="0.25">
      <c r="B39" s="43" t="s">
        <v>59</v>
      </c>
      <c r="C39" s="9" t="s">
        <v>51</v>
      </c>
      <c r="D39" s="44">
        <v>19.350000000000001</v>
      </c>
      <c r="E39" s="9" t="s">
        <v>19</v>
      </c>
      <c r="F39" s="9"/>
      <c r="G39" s="30"/>
      <c r="H39" s="24"/>
    </row>
    <row r="40" spans="2:8" x14ac:dyDescent="0.25">
      <c r="B40" s="43" t="s">
        <v>60</v>
      </c>
      <c r="C40" s="9" t="s">
        <v>53</v>
      </c>
      <c r="D40" s="44">
        <v>6.51</v>
      </c>
      <c r="E40" s="9" t="s">
        <v>19</v>
      </c>
      <c r="F40" s="9"/>
      <c r="G40" s="30"/>
      <c r="H40" s="24"/>
    </row>
    <row r="41" spans="2:8" x14ac:dyDescent="0.25">
      <c r="B41" s="43" t="s">
        <v>61</v>
      </c>
      <c r="C41" s="9" t="s">
        <v>57</v>
      </c>
      <c r="D41" s="44">
        <v>6.33</v>
      </c>
      <c r="E41" s="9" t="s">
        <v>19</v>
      </c>
      <c r="F41" s="9"/>
      <c r="G41" s="30"/>
      <c r="H41" s="24"/>
    </row>
    <row r="42" spans="2:8" x14ac:dyDescent="0.25">
      <c r="B42" s="43" t="s">
        <v>62</v>
      </c>
      <c r="C42" s="9" t="s">
        <v>63</v>
      </c>
      <c r="D42" s="44">
        <v>13.49</v>
      </c>
      <c r="E42" s="9" t="s">
        <v>19</v>
      </c>
      <c r="F42" s="9"/>
      <c r="G42" s="30"/>
      <c r="H42" s="24"/>
    </row>
    <row r="43" spans="2:8" x14ac:dyDescent="0.25">
      <c r="B43" s="43" t="s">
        <v>64</v>
      </c>
      <c r="C43" s="9" t="s">
        <v>29</v>
      </c>
      <c r="D43" s="44">
        <v>127.03</v>
      </c>
      <c r="E43" s="9" t="s">
        <v>19</v>
      </c>
      <c r="F43" s="9"/>
      <c r="G43" s="30"/>
      <c r="H43" s="24"/>
    </row>
    <row r="44" spans="2:8" x14ac:dyDescent="0.25">
      <c r="B44" s="43" t="s">
        <v>65</v>
      </c>
      <c r="C44" s="9" t="s">
        <v>29</v>
      </c>
      <c r="D44" s="44">
        <v>129.87</v>
      </c>
      <c r="E44" s="9" t="s">
        <v>19</v>
      </c>
      <c r="F44" s="9"/>
      <c r="G44" s="30"/>
      <c r="H44" s="24"/>
    </row>
    <row r="45" spans="2:8" x14ac:dyDescent="0.25">
      <c r="B45" s="43" t="s">
        <v>66</v>
      </c>
      <c r="C45" s="9" t="s">
        <v>29</v>
      </c>
      <c r="D45" s="44">
        <v>123.86</v>
      </c>
      <c r="E45" s="9" t="s">
        <v>19</v>
      </c>
      <c r="F45" s="9"/>
      <c r="G45" s="30"/>
      <c r="H45" s="24"/>
    </row>
    <row r="46" spans="2:8" x14ac:dyDescent="0.25">
      <c r="B46" s="43" t="s">
        <v>67</v>
      </c>
      <c r="C46" s="9" t="s">
        <v>12</v>
      </c>
      <c r="D46" s="44">
        <v>87.39</v>
      </c>
      <c r="E46" s="9" t="s">
        <v>37</v>
      </c>
      <c r="F46" s="9">
        <v>9</v>
      </c>
      <c r="G46" s="38">
        <v>0</v>
      </c>
      <c r="H46" s="24">
        <f t="shared" si="0"/>
        <v>0</v>
      </c>
    </row>
    <row r="47" spans="2:8" x14ac:dyDescent="0.25">
      <c r="B47" s="43" t="s">
        <v>68</v>
      </c>
      <c r="C47" s="9" t="s">
        <v>12</v>
      </c>
      <c r="D47" s="44">
        <v>26.69</v>
      </c>
      <c r="E47" s="9" t="s">
        <v>37</v>
      </c>
      <c r="F47" s="9">
        <v>9</v>
      </c>
      <c r="G47" s="38">
        <v>0</v>
      </c>
      <c r="H47" s="24">
        <f t="shared" si="0"/>
        <v>0</v>
      </c>
    </row>
    <row r="48" spans="2:8" x14ac:dyDescent="0.25">
      <c r="B48" s="43" t="s">
        <v>69</v>
      </c>
      <c r="C48" s="9" t="s">
        <v>8</v>
      </c>
      <c r="D48" s="44">
        <v>6.93</v>
      </c>
      <c r="E48" s="9" t="s">
        <v>19</v>
      </c>
      <c r="F48" s="9"/>
      <c r="G48" s="30"/>
      <c r="H48" s="24"/>
    </row>
    <row r="49" spans="2:8" x14ac:dyDescent="0.25">
      <c r="B49" s="43" t="s">
        <v>70</v>
      </c>
      <c r="C49" s="9" t="s">
        <v>71</v>
      </c>
      <c r="D49" s="44">
        <v>15.8</v>
      </c>
      <c r="E49" s="9" t="s">
        <v>19</v>
      </c>
      <c r="F49" s="9"/>
      <c r="G49" s="30"/>
      <c r="H49" s="24"/>
    </row>
    <row r="50" spans="2:8" x14ac:dyDescent="0.25">
      <c r="B50" s="43" t="s">
        <v>72</v>
      </c>
      <c r="C50" s="9" t="s">
        <v>29</v>
      </c>
      <c r="D50" s="44">
        <v>68.52</v>
      </c>
      <c r="E50" s="9" t="s">
        <v>19</v>
      </c>
      <c r="F50" s="9"/>
      <c r="G50" s="30"/>
      <c r="H50" s="24"/>
    </row>
    <row r="51" spans="2:8" x14ac:dyDescent="0.25">
      <c r="B51" s="43" t="s">
        <v>73</v>
      </c>
      <c r="C51" s="9" t="s">
        <v>74</v>
      </c>
      <c r="D51" s="44">
        <v>60.73</v>
      </c>
      <c r="E51" s="9" t="s">
        <v>19</v>
      </c>
      <c r="F51" s="9"/>
      <c r="G51" s="30"/>
      <c r="H51" s="24"/>
    </row>
    <row r="52" spans="2:8" x14ac:dyDescent="0.25">
      <c r="B52" s="43" t="s">
        <v>75</v>
      </c>
      <c r="C52" s="9" t="s">
        <v>76</v>
      </c>
      <c r="D52" s="44">
        <v>104.01</v>
      </c>
      <c r="E52" s="9" t="s">
        <v>19</v>
      </c>
      <c r="F52" s="9"/>
      <c r="G52" s="30"/>
      <c r="H52" s="24"/>
    </row>
    <row r="53" spans="2:8" x14ac:dyDescent="0.25">
      <c r="B53" s="43" t="s">
        <v>77</v>
      </c>
      <c r="C53" s="9" t="s">
        <v>78</v>
      </c>
      <c r="D53" s="44">
        <v>38.729999999999997</v>
      </c>
      <c r="E53" s="9" t="s">
        <v>19</v>
      </c>
      <c r="F53" s="9"/>
      <c r="G53" s="30"/>
      <c r="H53" s="24"/>
    </row>
    <row r="54" spans="2:8" x14ac:dyDescent="0.25">
      <c r="B54" s="43" t="s">
        <v>79</v>
      </c>
      <c r="C54" s="9" t="s">
        <v>80</v>
      </c>
      <c r="D54" s="44">
        <v>16.84</v>
      </c>
      <c r="E54" s="9" t="s">
        <v>19</v>
      </c>
      <c r="F54" s="9"/>
      <c r="G54" s="30"/>
      <c r="H54" s="24"/>
    </row>
    <row r="55" spans="2:8" x14ac:dyDescent="0.25">
      <c r="B55" s="43" t="s">
        <v>81</v>
      </c>
      <c r="C55" s="9" t="s">
        <v>80</v>
      </c>
      <c r="D55" s="44">
        <v>18.47</v>
      </c>
      <c r="E55" s="9" t="s">
        <v>19</v>
      </c>
      <c r="F55" s="9"/>
      <c r="G55" s="30"/>
      <c r="H55" s="24"/>
    </row>
    <row r="56" spans="2:8" x14ac:dyDescent="0.25">
      <c r="B56" s="43" t="s">
        <v>82</v>
      </c>
      <c r="C56" s="9" t="s">
        <v>83</v>
      </c>
      <c r="D56" s="44">
        <v>28.49</v>
      </c>
      <c r="E56" s="9" t="s">
        <v>19</v>
      </c>
      <c r="F56" s="9"/>
      <c r="G56" s="30"/>
      <c r="H56" s="24"/>
    </row>
    <row r="57" spans="2:8" x14ac:dyDescent="0.25">
      <c r="B57" s="43" t="s">
        <v>84</v>
      </c>
      <c r="C57" s="9" t="s">
        <v>31</v>
      </c>
      <c r="D57" s="44">
        <v>120.39</v>
      </c>
      <c r="E57" s="9" t="s">
        <v>19</v>
      </c>
      <c r="F57" s="9"/>
      <c r="G57" s="30"/>
      <c r="H57" s="24"/>
    </row>
    <row r="58" spans="2:8" x14ac:dyDescent="0.25">
      <c r="B58" s="43" t="s">
        <v>85</v>
      </c>
      <c r="C58" s="9" t="s">
        <v>86</v>
      </c>
      <c r="D58" s="44">
        <v>28.07</v>
      </c>
      <c r="E58" s="9" t="s">
        <v>19</v>
      </c>
      <c r="F58" s="9"/>
      <c r="G58" s="30"/>
      <c r="H58" s="24"/>
    </row>
    <row r="59" spans="2:8" x14ac:dyDescent="0.25">
      <c r="B59" s="43" t="s">
        <v>87</v>
      </c>
      <c r="C59" s="9" t="s">
        <v>88</v>
      </c>
      <c r="D59" s="44">
        <v>5.04</v>
      </c>
      <c r="E59" s="9" t="s">
        <v>19</v>
      </c>
      <c r="F59" s="9"/>
      <c r="G59" s="30"/>
      <c r="H59" s="24"/>
    </row>
    <row r="60" spans="2:8" x14ac:dyDescent="0.25">
      <c r="B60" s="43" t="s">
        <v>89</v>
      </c>
      <c r="C60" s="9" t="s">
        <v>8</v>
      </c>
      <c r="D60" s="44">
        <v>15.96</v>
      </c>
      <c r="E60" s="9" t="s">
        <v>6</v>
      </c>
      <c r="F60" s="9">
        <v>30</v>
      </c>
      <c r="G60" s="38">
        <v>0</v>
      </c>
      <c r="H60" s="24">
        <f t="shared" si="0"/>
        <v>0</v>
      </c>
    </row>
    <row r="61" spans="2:8" x14ac:dyDescent="0.25">
      <c r="B61" s="43" t="s">
        <v>90</v>
      </c>
      <c r="C61" s="9" t="s">
        <v>91</v>
      </c>
      <c r="D61" s="44"/>
      <c r="E61" s="9" t="s">
        <v>19</v>
      </c>
      <c r="F61" s="9"/>
      <c r="G61" s="30"/>
      <c r="H61" s="24"/>
    </row>
    <row r="62" spans="2:8" x14ac:dyDescent="0.25">
      <c r="B62" s="43" t="s">
        <v>92</v>
      </c>
      <c r="C62" s="9" t="s">
        <v>29</v>
      </c>
      <c r="D62" s="44">
        <v>90.08</v>
      </c>
      <c r="E62" s="9" t="s">
        <v>37</v>
      </c>
      <c r="F62" s="9">
        <v>9</v>
      </c>
      <c r="G62" s="38">
        <v>0</v>
      </c>
      <c r="H62" s="24">
        <f t="shared" si="0"/>
        <v>0</v>
      </c>
    </row>
    <row r="63" spans="2:8" x14ac:dyDescent="0.25">
      <c r="B63" s="43" t="s">
        <v>93</v>
      </c>
      <c r="C63" s="9" t="s">
        <v>12</v>
      </c>
      <c r="D63" s="44">
        <v>47.09</v>
      </c>
      <c r="E63" s="9" t="s">
        <v>37</v>
      </c>
      <c r="F63" s="9">
        <v>9</v>
      </c>
      <c r="G63" s="38">
        <v>0</v>
      </c>
      <c r="H63" s="24">
        <f t="shared" si="0"/>
        <v>0</v>
      </c>
    </row>
    <row r="64" spans="2:8" x14ac:dyDescent="0.25">
      <c r="B64" s="43" t="s">
        <v>94</v>
      </c>
      <c r="C64" s="9" t="s">
        <v>12</v>
      </c>
      <c r="D64" s="44">
        <v>49.23</v>
      </c>
      <c r="E64" s="9" t="s">
        <v>6</v>
      </c>
      <c r="F64" s="9">
        <v>30</v>
      </c>
      <c r="G64" s="38">
        <v>0</v>
      </c>
      <c r="H64" s="24">
        <f t="shared" si="0"/>
        <v>0</v>
      </c>
    </row>
    <row r="65" spans="2:8" x14ac:dyDescent="0.25">
      <c r="B65" s="43" t="s">
        <v>95</v>
      </c>
      <c r="C65" s="9" t="s">
        <v>96</v>
      </c>
      <c r="D65" s="44">
        <v>7.72</v>
      </c>
      <c r="E65" s="9" t="s">
        <v>6</v>
      </c>
      <c r="F65" s="9">
        <v>30</v>
      </c>
      <c r="G65" s="38">
        <v>0</v>
      </c>
      <c r="H65" s="24">
        <f t="shared" si="0"/>
        <v>0</v>
      </c>
    </row>
    <row r="66" spans="2:8" x14ac:dyDescent="0.25">
      <c r="B66" s="43" t="s">
        <v>97</v>
      </c>
      <c r="C66" s="9" t="s">
        <v>98</v>
      </c>
      <c r="D66" s="44">
        <v>6.04</v>
      </c>
      <c r="E66" s="9" t="s">
        <v>6</v>
      </c>
      <c r="F66" s="9">
        <v>30</v>
      </c>
      <c r="G66" s="38">
        <v>0</v>
      </c>
      <c r="H66" s="24">
        <f t="shared" si="0"/>
        <v>0</v>
      </c>
    </row>
    <row r="67" spans="2:8" x14ac:dyDescent="0.25">
      <c r="B67" s="43" t="s">
        <v>99</v>
      </c>
      <c r="C67" s="9" t="s">
        <v>100</v>
      </c>
      <c r="D67" s="44">
        <v>9.5</v>
      </c>
      <c r="E67" s="9" t="s">
        <v>6</v>
      </c>
      <c r="F67" s="9">
        <v>30</v>
      </c>
      <c r="G67" s="38">
        <v>0</v>
      </c>
      <c r="H67" s="24">
        <f t="shared" si="0"/>
        <v>0</v>
      </c>
    </row>
    <row r="68" spans="2:8" x14ac:dyDescent="0.25">
      <c r="B68" s="43" t="s">
        <v>101</v>
      </c>
      <c r="C68" s="9" t="s">
        <v>102</v>
      </c>
      <c r="D68" s="44">
        <v>6.79</v>
      </c>
      <c r="E68" s="9" t="s">
        <v>6</v>
      </c>
      <c r="F68" s="9">
        <v>30</v>
      </c>
      <c r="G68" s="38">
        <v>0</v>
      </c>
      <c r="H68" s="24">
        <f t="shared" si="0"/>
        <v>0</v>
      </c>
    </row>
    <row r="69" spans="2:8" x14ac:dyDescent="0.25">
      <c r="B69" s="43" t="s">
        <v>103</v>
      </c>
      <c r="C69" s="9" t="s">
        <v>104</v>
      </c>
      <c r="D69" s="44">
        <v>1.53</v>
      </c>
      <c r="E69" s="9" t="s">
        <v>19</v>
      </c>
      <c r="F69" s="9"/>
      <c r="G69" s="30"/>
      <c r="H69" s="24"/>
    </row>
    <row r="70" spans="2:8" x14ac:dyDescent="0.25">
      <c r="B70" s="43" t="s">
        <v>105</v>
      </c>
      <c r="C70" s="9" t="s">
        <v>106</v>
      </c>
      <c r="D70" s="44">
        <v>6.61</v>
      </c>
      <c r="E70" s="9" t="s">
        <v>6</v>
      </c>
      <c r="F70" s="9">
        <v>30</v>
      </c>
      <c r="G70" s="38">
        <v>0</v>
      </c>
      <c r="H70" s="24">
        <f t="shared" si="0"/>
        <v>0</v>
      </c>
    </row>
    <row r="71" spans="2:8" x14ac:dyDescent="0.25">
      <c r="B71" s="43" t="s">
        <v>107</v>
      </c>
      <c r="C71" s="9" t="s">
        <v>8</v>
      </c>
      <c r="D71" s="44">
        <v>1.53</v>
      </c>
      <c r="E71" s="9" t="s">
        <v>6</v>
      </c>
      <c r="F71" s="9">
        <v>30</v>
      </c>
      <c r="G71" s="38">
        <v>0</v>
      </c>
      <c r="H71" s="24">
        <f t="shared" si="0"/>
        <v>0</v>
      </c>
    </row>
    <row r="72" spans="2:8" x14ac:dyDescent="0.25">
      <c r="B72" s="43" t="s">
        <v>108</v>
      </c>
      <c r="C72" s="9" t="s">
        <v>39</v>
      </c>
      <c r="D72" s="44">
        <v>15.82</v>
      </c>
      <c r="E72" s="9" t="s">
        <v>19</v>
      </c>
      <c r="F72" s="9"/>
      <c r="G72" s="30"/>
      <c r="H72" s="24"/>
    </row>
    <row r="73" spans="2:8" x14ac:dyDescent="0.25">
      <c r="B73" s="43" t="s">
        <v>109</v>
      </c>
      <c r="C73" s="9" t="s">
        <v>12</v>
      </c>
      <c r="D73" s="44">
        <v>48.67</v>
      </c>
      <c r="E73" s="9" t="s">
        <v>37</v>
      </c>
      <c r="F73" s="9">
        <v>9</v>
      </c>
      <c r="G73" s="38">
        <v>0</v>
      </c>
      <c r="H73" s="24">
        <f t="shared" ref="H73:H87" si="1">+D73*F73*G73</f>
        <v>0</v>
      </c>
    </row>
    <row r="74" spans="2:8" x14ac:dyDescent="0.25">
      <c r="B74" s="43" t="s">
        <v>110</v>
      </c>
      <c r="C74" s="9" t="s">
        <v>111</v>
      </c>
      <c r="D74" s="44">
        <v>8.31</v>
      </c>
      <c r="E74" s="9" t="s">
        <v>19</v>
      </c>
      <c r="F74" s="9"/>
      <c r="G74" s="30"/>
      <c r="H74" s="24"/>
    </row>
    <row r="75" spans="2:8" x14ac:dyDescent="0.25">
      <c r="B75" s="43" t="s">
        <v>112</v>
      </c>
      <c r="C75" s="9" t="s">
        <v>113</v>
      </c>
      <c r="D75" s="44">
        <v>10.02</v>
      </c>
      <c r="E75" s="9" t="s">
        <v>19</v>
      </c>
      <c r="F75" s="9"/>
      <c r="G75" s="30"/>
      <c r="H75" s="24"/>
    </row>
    <row r="76" spans="2:8" x14ac:dyDescent="0.25">
      <c r="B76" s="43" t="s">
        <v>114</v>
      </c>
      <c r="C76" s="9" t="s">
        <v>115</v>
      </c>
      <c r="D76" s="44">
        <v>19.62</v>
      </c>
      <c r="E76" s="9" t="s">
        <v>19</v>
      </c>
      <c r="F76" s="9"/>
      <c r="G76" s="30"/>
      <c r="H76" s="24"/>
    </row>
    <row r="77" spans="2:8" x14ac:dyDescent="0.25">
      <c r="B77" s="43" t="s">
        <v>116</v>
      </c>
      <c r="C77" s="9" t="s">
        <v>31</v>
      </c>
      <c r="D77" s="44">
        <v>18.79</v>
      </c>
      <c r="E77" s="9" t="s">
        <v>19</v>
      </c>
      <c r="F77" s="9"/>
      <c r="G77" s="30"/>
      <c r="H77" s="24"/>
    </row>
    <row r="78" spans="2:8" x14ac:dyDescent="0.25">
      <c r="B78" s="43" t="s">
        <v>117</v>
      </c>
      <c r="C78" s="9" t="s">
        <v>31</v>
      </c>
      <c r="D78" s="44">
        <v>18.93</v>
      </c>
      <c r="E78" s="9" t="s">
        <v>19</v>
      </c>
      <c r="F78" s="9"/>
      <c r="G78" s="30"/>
      <c r="H78" s="24"/>
    </row>
    <row r="79" spans="2:8" x14ac:dyDescent="0.25">
      <c r="B79" s="43" t="s">
        <v>118</v>
      </c>
      <c r="C79" s="9" t="s">
        <v>119</v>
      </c>
      <c r="D79" s="44">
        <v>59.7</v>
      </c>
      <c r="E79" s="9" t="s">
        <v>19</v>
      </c>
      <c r="F79" s="9"/>
      <c r="G79" s="30"/>
      <c r="H79" s="24"/>
    </row>
    <row r="80" spans="2:8" x14ac:dyDescent="0.25">
      <c r="B80" s="43" t="s">
        <v>120</v>
      </c>
      <c r="C80" s="9" t="s">
        <v>12</v>
      </c>
      <c r="D80" s="44">
        <v>7.72</v>
      </c>
      <c r="E80" s="9" t="s">
        <v>37</v>
      </c>
      <c r="F80" s="9">
        <v>9</v>
      </c>
      <c r="G80" s="38">
        <v>0</v>
      </c>
      <c r="H80" s="24">
        <f t="shared" si="1"/>
        <v>0</v>
      </c>
    </row>
    <row r="81" spans="2:8" x14ac:dyDescent="0.25">
      <c r="B81" s="43" t="s">
        <v>121</v>
      </c>
      <c r="C81" s="9" t="s">
        <v>39</v>
      </c>
      <c r="D81" s="44">
        <v>15.78</v>
      </c>
      <c r="E81" s="9" t="s">
        <v>19</v>
      </c>
      <c r="F81" s="9"/>
      <c r="G81" s="30"/>
      <c r="H81" s="24"/>
    </row>
    <row r="82" spans="2:8" x14ac:dyDescent="0.25">
      <c r="B82" s="43" t="s">
        <v>122</v>
      </c>
      <c r="C82" s="9" t="s">
        <v>119</v>
      </c>
      <c r="D82" s="44">
        <v>36.22</v>
      </c>
      <c r="E82" s="9" t="s">
        <v>19</v>
      </c>
      <c r="F82" s="9"/>
      <c r="G82" s="30"/>
      <c r="H82" s="24"/>
    </row>
    <row r="83" spans="2:8" x14ac:dyDescent="0.25">
      <c r="B83" s="43" t="s">
        <v>123</v>
      </c>
      <c r="C83" s="9" t="s">
        <v>124</v>
      </c>
      <c r="D83" s="44">
        <v>572.51</v>
      </c>
      <c r="E83" s="9" t="s">
        <v>19</v>
      </c>
      <c r="F83" s="9"/>
      <c r="G83" s="30"/>
      <c r="H83" s="24"/>
    </row>
    <row r="84" spans="2:8" x14ac:dyDescent="0.25">
      <c r="B84" s="43" t="s">
        <v>125</v>
      </c>
      <c r="C84" s="9" t="s">
        <v>126</v>
      </c>
      <c r="D84" s="44">
        <v>6.56</v>
      </c>
      <c r="E84" s="9" t="s">
        <v>19</v>
      </c>
      <c r="F84" s="9"/>
      <c r="G84" s="30"/>
      <c r="H84" s="24"/>
    </row>
    <row r="85" spans="2:8" x14ac:dyDescent="0.25">
      <c r="B85" s="43" t="s">
        <v>127</v>
      </c>
      <c r="C85" s="9" t="s">
        <v>128</v>
      </c>
      <c r="D85" s="44">
        <v>8.09</v>
      </c>
      <c r="E85" s="9" t="s">
        <v>6</v>
      </c>
      <c r="F85" s="9">
        <v>30</v>
      </c>
      <c r="G85" s="38">
        <v>0</v>
      </c>
      <c r="H85" s="24">
        <f t="shared" si="1"/>
        <v>0</v>
      </c>
    </row>
    <row r="86" spans="2:8" x14ac:dyDescent="0.25">
      <c r="B86" s="43" t="s">
        <v>129</v>
      </c>
      <c r="C86" s="9" t="s">
        <v>130</v>
      </c>
      <c r="D86" s="44">
        <v>8.3800000000000008</v>
      </c>
      <c r="E86" s="9" t="s">
        <v>37</v>
      </c>
      <c r="F86" s="9">
        <v>9</v>
      </c>
      <c r="G86" s="38">
        <v>0</v>
      </c>
      <c r="H86" s="24">
        <f t="shared" si="1"/>
        <v>0</v>
      </c>
    </row>
    <row r="87" spans="2:8" x14ac:dyDescent="0.25">
      <c r="B87" s="43" t="s">
        <v>131</v>
      </c>
      <c r="C87" s="9" t="s">
        <v>12</v>
      </c>
      <c r="D87" s="44">
        <v>36.6</v>
      </c>
      <c r="E87" s="9" t="s">
        <v>37</v>
      </c>
      <c r="F87" s="9">
        <v>9</v>
      </c>
      <c r="G87" s="38">
        <v>0</v>
      </c>
      <c r="H87" s="24">
        <f t="shared" si="1"/>
        <v>0</v>
      </c>
    </row>
    <row r="88" spans="2:8" x14ac:dyDescent="0.25">
      <c r="B88" s="43" t="s">
        <v>132</v>
      </c>
      <c r="C88" s="9" t="s">
        <v>133</v>
      </c>
      <c r="D88" s="44">
        <v>41.38</v>
      </c>
      <c r="E88" s="9" t="s">
        <v>19</v>
      </c>
      <c r="F88" s="9"/>
      <c r="G88" s="30"/>
      <c r="H88" s="24"/>
    </row>
    <row r="89" spans="2:8" x14ac:dyDescent="0.25">
      <c r="B89" s="43" t="s">
        <v>134</v>
      </c>
      <c r="C89" s="9" t="s">
        <v>133</v>
      </c>
      <c r="D89" s="44">
        <v>6.96</v>
      </c>
      <c r="E89" s="9" t="s">
        <v>19</v>
      </c>
      <c r="F89" s="9"/>
      <c r="G89" s="30"/>
      <c r="H89" s="24"/>
    </row>
    <row r="90" spans="2:8" ht="15.75" thickBot="1" x14ac:dyDescent="0.3">
      <c r="B90" s="45" t="s">
        <v>135</v>
      </c>
      <c r="C90" s="12" t="s">
        <v>71</v>
      </c>
      <c r="D90" s="46">
        <v>16.14</v>
      </c>
      <c r="E90" s="12" t="s">
        <v>19</v>
      </c>
      <c r="F90" s="12"/>
      <c r="G90" s="30"/>
      <c r="H90" s="25"/>
    </row>
    <row r="91" spans="2:8" ht="15.75" thickBot="1" x14ac:dyDescent="0.3">
      <c r="B91" s="15" t="s">
        <v>136</v>
      </c>
      <c r="C91" s="21" t="s">
        <v>137</v>
      </c>
      <c r="D91" s="47">
        <f>SUM(D8:D90)</f>
        <v>3154.69</v>
      </c>
      <c r="E91" s="15"/>
      <c r="F91" s="21"/>
      <c r="G91" s="6"/>
      <c r="H91" s="33">
        <f>SUM(H8:H90)</f>
        <v>0</v>
      </c>
    </row>
    <row r="92" spans="2:8" x14ac:dyDescent="0.25">
      <c r="B92" s="3"/>
      <c r="C92" s="3"/>
      <c r="D92" s="3"/>
      <c r="E92" s="3"/>
    </row>
    <row r="93" spans="2:8" x14ac:dyDescent="0.25">
      <c r="B93" s="58" t="s">
        <v>138</v>
      </c>
      <c r="C93" s="58"/>
      <c r="D93" s="58"/>
      <c r="E93" s="3"/>
    </row>
    <row r="94" spans="2:8" ht="15.75" thickBot="1" x14ac:dyDescent="0.3">
      <c r="B94" s="17"/>
      <c r="C94" s="17"/>
      <c r="D94" s="17"/>
      <c r="E94" s="17"/>
      <c r="F94" s="18"/>
      <c r="G94" s="18"/>
      <c r="H94" s="18"/>
    </row>
    <row r="95" spans="2:8" x14ac:dyDescent="0.25">
      <c r="B95" s="48" t="s">
        <v>139</v>
      </c>
      <c r="C95" s="9" t="s">
        <v>5</v>
      </c>
      <c r="D95" s="9">
        <v>236.65</v>
      </c>
      <c r="E95" s="7" t="s">
        <v>6</v>
      </c>
      <c r="F95" s="7">
        <v>30</v>
      </c>
      <c r="G95" s="38">
        <v>0</v>
      </c>
      <c r="H95" s="24">
        <f>+D95*F95*G95</f>
        <v>0</v>
      </c>
    </row>
    <row r="96" spans="2:8" x14ac:dyDescent="0.25">
      <c r="B96" s="48" t="s">
        <v>140</v>
      </c>
      <c r="C96" s="9" t="s">
        <v>141</v>
      </c>
      <c r="D96" s="9">
        <v>78.23</v>
      </c>
      <c r="E96" s="9" t="s">
        <v>27</v>
      </c>
      <c r="F96" s="9">
        <v>4.5</v>
      </c>
      <c r="G96" s="38">
        <v>0</v>
      </c>
      <c r="H96" s="24">
        <f t="shared" ref="H96:H100" si="2">+D96*F96*G96</f>
        <v>0</v>
      </c>
    </row>
    <row r="97" spans="2:8" x14ac:dyDescent="0.25">
      <c r="B97" s="48" t="s">
        <v>142</v>
      </c>
      <c r="C97" s="9" t="s">
        <v>143</v>
      </c>
      <c r="D97" s="9">
        <v>23.11</v>
      </c>
      <c r="E97" s="9" t="s">
        <v>6</v>
      </c>
      <c r="F97" s="9">
        <v>30</v>
      </c>
      <c r="G97" s="38">
        <v>0</v>
      </c>
      <c r="H97" s="24">
        <f t="shared" si="2"/>
        <v>0</v>
      </c>
    </row>
    <row r="98" spans="2:8" x14ac:dyDescent="0.25">
      <c r="B98" s="48" t="s">
        <v>144</v>
      </c>
      <c r="C98" s="9" t="s">
        <v>12</v>
      </c>
      <c r="D98" s="9">
        <v>80.45</v>
      </c>
      <c r="E98" s="9" t="s">
        <v>6</v>
      </c>
      <c r="F98" s="9">
        <v>30</v>
      </c>
      <c r="G98" s="38">
        <v>0</v>
      </c>
      <c r="H98" s="24">
        <f t="shared" si="2"/>
        <v>0</v>
      </c>
    </row>
    <row r="99" spans="2:8" x14ac:dyDescent="0.25">
      <c r="B99" s="48" t="s">
        <v>145</v>
      </c>
      <c r="C99" s="9" t="s">
        <v>21</v>
      </c>
      <c r="D99" s="9">
        <v>34.840000000000003</v>
      </c>
      <c r="E99" s="9" t="s">
        <v>6</v>
      </c>
      <c r="F99" s="9">
        <v>30</v>
      </c>
      <c r="G99" s="38">
        <v>0</v>
      </c>
      <c r="H99" s="24">
        <f t="shared" si="2"/>
        <v>0</v>
      </c>
    </row>
    <row r="100" spans="2:8" x14ac:dyDescent="0.25">
      <c r="B100" s="48" t="s">
        <v>146</v>
      </c>
      <c r="C100" s="9" t="s">
        <v>147</v>
      </c>
      <c r="D100" s="9">
        <v>4.7300000000000004</v>
      </c>
      <c r="E100" s="9" t="s">
        <v>6</v>
      </c>
      <c r="F100" s="9">
        <v>30</v>
      </c>
      <c r="G100" s="38">
        <v>0</v>
      </c>
      <c r="H100" s="24">
        <f t="shared" si="2"/>
        <v>0</v>
      </c>
    </row>
    <row r="101" spans="2:8" x14ac:dyDescent="0.25">
      <c r="B101" s="48" t="s">
        <v>148</v>
      </c>
      <c r="C101" s="9" t="s">
        <v>49</v>
      </c>
      <c r="D101" s="9">
        <v>4.5999999999999996</v>
      </c>
      <c r="E101" s="9" t="s">
        <v>19</v>
      </c>
      <c r="F101" s="9"/>
      <c r="G101" s="8"/>
      <c r="H101" s="10"/>
    </row>
    <row r="102" spans="2:8" x14ac:dyDescent="0.25">
      <c r="B102" s="48" t="s">
        <v>149</v>
      </c>
      <c r="C102" s="9" t="s">
        <v>14</v>
      </c>
      <c r="D102" s="9">
        <v>35.479999999999997</v>
      </c>
      <c r="E102" s="9" t="s">
        <v>6</v>
      </c>
      <c r="F102" s="9">
        <v>30</v>
      </c>
      <c r="G102" s="38">
        <v>0</v>
      </c>
      <c r="H102" s="24">
        <f t="shared" ref="H102:H105" si="3">+D102*F102*G102</f>
        <v>0</v>
      </c>
    </row>
    <row r="103" spans="2:8" x14ac:dyDescent="0.25">
      <c r="B103" s="48" t="s">
        <v>150</v>
      </c>
      <c r="C103" s="9" t="s">
        <v>151</v>
      </c>
      <c r="D103" s="9">
        <v>944.38</v>
      </c>
      <c r="E103" s="9" t="s">
        <v>6</v>
      </c>
      <c r="F103" s="9">
        <v>30</v>
      </c>
      <c r="G103" s="38">
        <v>0</v>
      </c>
      <c r="H103" s="24">
        <f t="shared" si="3"/>
        <v>0</v>
      </c>
    </row>
    <row r="104" spans="2:8" x14ac:dyDescent="0.25">
      <c r="B104" s="48" t="s">
        <v>152</v>
      </c>
      <c r="C104" s="9" t="s">
        <v>153</v>
      </c>
      <c r="D104" s="9">
        <v>110.67</v>
      </c>
      <c r="E104" s="9" t="s">
        <v>6</v>
      </c>
      <c r="F104" s="9">
        <v>30</v>
      </c>
      <c r="G104" s="38">
        <v>0</v>
      </c>
      <c r="H104" s="24">
        <f t="shared" si="3"/>
        <v>0</v>
      </c>
    </row>
    <row r="105" spans="2:8" x14ac:dyDescent="0.25">
      <c r="B105" s="48" t="s">
        <v>154</v>
      </c>
      <c r="C105" s="9" t="s">
        <v>155</v>
      </c>
      <c r="D105" s="9">
        <v>104.84</v>
      </c>
      <c r="E105" s="9" t="s">
        <v>6</v>
      </c>
      <c r="F105" s="9">
        <v>30</v>
      </c>
      <c r="G105" s="38">
        <v>0</v>
      </c>
      <c r="H105" s="24">
        <f t="shared" si="3"/>
        <v>0</v>
      </c>
    </row>
    <row r="106" spans="2:8" x14ac:dyDescent="0.25">
      <c r="B106" s="48" t="s">
        <v>156</v>
      </c>
      <c r="C106" s="9" t="s">
        <v>157</v>
      </c>
      <c r="D106" s="9">
        <v>11.52</v>
      </c>
      <c r="E106" s="9" t="s">
        <v>19</v>
      </c>
      <c r="F106" s="9"/>
      <c r="G106" s="8"/>
      <c r="H106" s="10"/>
    </row>
    <row r="107" spans="2:8" x14ac:dyDescent="0.25">
      <c r="B107" s="48" t="s">
        <v>158</v>
      </c>
      <c r="C107" s="9" t="s">
        <v>159</v>
      </c>
      <c r="D107" s="9">
        <v>11.52</v>
      </c>
      <c r="E107" s="9" t="s">
        <v>27</v>
      </c>
      <c r="F107" s="9">
        <v>4.5</v>
      </c>
      <c r="G107" s="38">
        <v>0</v>
      </c>
      <c r="H107" s="24">
        <f t="shared" ref="H107" si="4">+D107*F107*G107</f>
        <v>0</v>
      </c>
    </row>
    <row r="108" spans="2:8" x14ac:dyDescent="0.25">
      <c r="B108" s="48" t="s">
        <v>160</v>
      </c>
      <c r="C108" s="9" t="s">
        <v>161</v>
      </c>
      <c r="D108" s="9">
        <v>7.98</v>
      </c>
      <c r="E108" s="9" t="s">
        <v>19</v>
      </c>
      <c r="F108" s="9"/>
      <c r="G108" s="8"/>
      <c r="H108" s="10"/>
    </row>
    <row r="109" spans="2:8" x14ac:dyDescent="0.25">
      <c r="B109" s="48" t="s">
        <v>162</v>
      </c>
      <c r="C109" s="9" t="s">
        <v>119</v>
      </c>
      <c r="D109" s="9">
        <v>70.52</v>
      </c>
      <c r="E109" s="9" t="s">
        <v>6</v>
      </c>
      <c r="F109" s="9">
        <v>30</v>
      </c>
      <c r="G109" s="38">
        <v>0</v>
      </c>
      <c r="H109" s="24">
        <f t="shared" ref="H109:H112" si="5">+D109*F109*G109</f>
        <v>0</v>
      </c>
    </row>
    <row r="110" spans="2:8" x14ac:dyDescent="0.25">
      <c r="B110" s="48" t="s">
        <v>163</v>
      </c>
      <c r="C110" s="9" t="s">
        <v>119</v>
      </c>
      <c r="D110" s="9">
        <v>77.05</v>
      </c>
      <c r="E110" s="9" t="s">
        <v>6</v>
      </c>
      <c r="F110" s="9">
        <v>30</v>
      </c>
      <c r="G110" s="38">
        <v>0</v>
      </c>
      <c r="H110" s="24">
        <f t="shared" si="5"/>
        <v>0</v>
      </c>
    </row>
    <row r="111" spans="2:8" ht="30" x14ac:dyDescent="0.25">
      <c r="B111" s="48" t="s">
        <v>164</v>
      </c>
      <c r="C111" s="49" t="s">
        <v>316</v>
      </c>
      <c r="D111" s="9">
        <v>581.41</v>
      </c>
      <c r="E111" s="9" t="s">
        <v>6</v>
      </c>
      <c r="F111" s="9">
        <v>30</v>
      </c>
      <c r="G111" s="38">
        <v>0</v>
      </c>
      <c r="H111" s="24">
        <f t="shared" si="5"/>
        <v>0</v>
      </c>
    </row>
    <row r="112" spans="2:8" x14ac:dyDescent="0.25">
      <c r="B112" s="48" t="s">
        <v>165</v>
      </c>
      <c r="C112" s="9" t="s">
        <v>166</v>
      </c>
      <c r="D112" s="9">
        <v>26.04</v>
      </c>
      <c r="E112" s="9" t="s">
        <v>6</v>
      </c>
      <c r="F112" s="9">
        <v>30</v>
      </c>
      <c r="G112" s="38">
        <v>0</v>
      </c>
      <c r="H112" s="24">
        <f t="shared" si="5"/>
        <v>0</v>
      </c>
    </row>
    <row r="113" spans="2:8" x14ac:dyDescent="0.25">
      <c r="B113" s="48" t="s">
        <v>167</v>
      </c>
      <c r="C113" s="9" t="s">
        <v>168</v>
      </c>
      <c r="D113" s="9"/>
      <c r="E113" s="9"/>
      <c r="F113" s="9"/>
      <c r="G113" s="39"/>
      <c r="H113" s="10"/>
    </row>
    <row r="114" spans="2:8" x14ac:dyDescent="0.25">
      <c r="B114" s="48" t="s">
        <v>169</v>
      </c>
      <c r="C114" s="9" t="s">
        <v>170</v>
      </c>
      <c r="D114" s="9">
        <v>5.89</v>
      </c>
      <c r="E114" s="9" t="s">
        <v>6</v>
      </c>
      <c r="F114" s="9">
        <v>30</v>
      </c>
      <c r="G114" s="38">
        <v>0</v>
      </c>
      <c r="H114" s="24">
        <f t="shared" ref="H114:H121" si="6">+D114*F114*G114</f>
        <v>0</v>
      </c>
    </row>
    <row r="115" spans="2:8" x14ac:dyDescent="0.25">
      <c r="B115" s="48" t="s">
        <v>171</v>
      </c>
      <c r="C115" s="9" t="s">
        <v>172</v>
      </c>
      <c r="D115" s="9">
        <v>37.67</v>
      </c>
      <c r="E115" s="9" t="s">
        <v>6</v>
      </c>
      <c r="F115" s="9">
        <v>30</v>
      </c>
      <c r="G115" s="38">
        <v>0</v>
      </c>
      <c r="H115" s="24">
        <f t="shared" si="6"/>
        <v>0</v>
      </c>
    </row>
    <row r="116" spans="2:8" ht="30" x14ac:dyDescent="0.25">
      <c r="B116" s="48" t="s">
        <v>173</v>
      </c>
      <c r="C116" s="49" t="s">
        <v>315</v>
      </c>
      <c r="D116" s="9">
        <v>2421.9699999999998</v>
      </c>
      <c r="E116" s="9" t="s">
        <v>6</v>
      </c>
      <c r="F116" s="9">
        <v>30</v>
      </c>
      <c r="G116" s="38">
        <v>0</v>
      </c>
      <c r="H116" s="24">
        <f t="shared" si="6"/>
        <v>0</v>
      </c>
    </row>
    <row r="117" spans="2:8" x14ac:dyDescent="0.25">
      <c r="B117" s="48" t="s">
        <v>174</v>
      </c>
      <c r="C117" s="9" t="s">
        <v>12</v>
      </c>
      <c r="D117" s="9">
        <v>123.65</v>
      </c>
      <c r="E117" s="9" t="s">
        <v>6</v>
      </c>
      <c r="F117" s="9">
        <v>30</v>
      </c>
      <c r="G117" s="38">
        <v>0</v>
      </c>
      <c r="H117" s="24">
        <f t="shared" si="6"/>
        <v>0</v>
      </c>
    </row>
    <row r="118" spans="2:8" x14ac:dyDescent="0.25">
      <c r="B118" s="48" t="s">
        <v>175</v>
      </c>
      <c r="C118" s="9" t="s">
        <v>176</v>
      </c>
      <c r="D118" s="9">
        <v>3.8</v>
      </c>
      <c r="E118" s="9" t="s">
        <v>6</v>
      </c>
      <c r="F118" s="9">
        <v>30</v>
      </c>
      <c r="G118" s="38">
        <v>0</v>
      </c>
      <c r="H118" s="24">
        <f t="shared" si="6"/>
        <v>0</v>
      </c>
    </row>
    <row r="119" spans="2:8" x14ac:dyDescent="0.25">
      <c r="B119" s="48" t="s">
        <v>177</v>
      </c>
      <c r="C119" s="9" t="s">
        <v>178</v>
      </c>
      <c r="D119" s="9">
        <v>16.37</v>
      </c>
      <c r="E119" s="9" t="s">
        <v>6</v>
      </c>
      <c r="F119" s="9">
        <v>30</v>
      </c>
      <c r="G119" s="38">
        <v>0</v>
      </c>
      <c r="H119" s="24">
        <f t="shared" si="6"/>
        <v>0</v>
      </c>
    </row>
    <row r="120" spans="2:8" x14ac:dyDescent="0.25">
      <c r="B120" s="48" t="s">
        <v>179</v>
      </c>
      <c r="C120" s="9" t="s">
        <v>14</v>
      </c>
      <c r="D120" s="9">
        <v>14.3</v>
      </c>
      <c r="E120" s="9" t="s">
        <v>6</v>
      </c>
      <c r="F120" s="9">
        <v>30</v>
      </c>
      <c r="G120" s="38">
        <v>0</v>
      </c>
      <c r="H120" s="24">
        <f t="shared" si="6"/>
        <v>0</v>
      </c>
    </row>
    <row r="121" spans="2:8" x14ac:dyDescent="0.25">
      <c r="B121" s="48" t="s">
        <v>180</v>
      </c>
      <c r="C121" s="9" t="s">
        <v>170</v>
      </c>
      <c r="D121" s="9">
        <v>15.94</v>
      </c>
      <c r="E121" s="9" t="s">
        <v>6</v>
      </c>
      <c r="F121" s="9">
        <v>30</v>
      </c>
      <c r="G121" s="38">
        <v>0</v>
      </c>
      <c r="H121" s="24">
        <f t="shared" si="6"/>
        <v>0</v>
      </c>
    </row>
    <row r="122" spans="2:8" x14ac:dyDescent="0.25">
      <c r="B122" s="48" t="s">
        <v>181</v>
      </c>
      <c r="C122" s="9" t="s">
        <v>126</v>
      </c>
      <c r="D122" s="9">
        <v>6.08</v>
      </c>
      <c r="E122" s="9" t="s">
        <v>19</v>
      </c>
      <c r="F122" s="9"/>
      <c r="G122" s="8"/>
      <c r="H122" s="10"/>
    </row>
    <row r="123" spans="2:8" x14ac:dyDescent="0.25">
      <c r="B123" s="48" t="s">
        <v>182</v>
      </c>
      <c r="C123" s="9" t="s">
        <v>183</v>
      </c>
      <c r="D123" s="9">
        <v>28.68</v>
      </c>
      <c r="E123" s="9" t="s">
        <v>6</v>
      </c>
      <c r="F123" s="9">
        <v>30</v>
      </c>
      <c r="G123" s="38">
        <v>0</v>
      </c>
      <c r="H123" s="24">
        <f t="shared" ref="H123:H128" si="7">+D123*F123*G123</f>
        <v>0</v>
      </c>
    </row>
    <row r="124" spans="2:8" x14ac:dyDescent="0.25">
      <c r="B124" s="48" t="s">
        <v>184</v>
      </c>
      <c r="C124" s="9" t="s">
        <v>183</v>
      </c>
      <c r="D124" s="9">
        <v>28.03</v>
      </c>
      <c r="E124" s="9" t="s">
        <v>6</v>
      </c>
      <c r="F124" s="9">
        <v>30</v>
      </c>
      <c r="G124" s="38">
        <v>0</v>
      </c>
      <c r="H124" s="24">
        <f t="shared" si="7"/>
        <v>0</v>
      </c>
    </row>
    <row r="125" spans="2:8" x14ac:dyDescent="0.25">
      <c r="B125" s="48" t="s">
        <v>185</v>
      </c>
      <c r="C125" s="9" t="s">
        <v>186</v>
      </c>
      <c r="D125" s="9">
        <v>43.77</v>
      </c>
      <c r="E125" s="9" t="s">
        <v>6</v>
      </c>
      <c r="F125" s="9">
        <v>30</v>
      </c>
      <c r="G125" s="38">
        <v>0</v>
      </c>
      <c r="H125" s="24">
        <f t="shared" si="7"/>
        <v>0</v>
      </c>
    </row>
    <row r="126" spans="2:8" x14ac:dyDescent="0.25">
      <c r="B126" s="48" t="s">
        <v>187</v>
      </c>
      <c r="C126" s="9" t="s">
        <v>141</v>
      </c>
      <c r="D126" s="9">
        <v>120.67</v>
      </c>
      <c r="E126" s="9" t="s">
        <v>27</v>
      </c>
      <c r="F126" s="9">
        <v>4.5</v>
      </c>
      <c r="G126" s="38">
        <v>0</v>
      </c>
      <c r="H126" s="24">
        <f t="shared" si="7"/>
        <v>0</v>
      </c>
    </row>
    <row r="127" spans="2:8" x14ac:dyDescent="0.25">
      <c r="B127" s="48" t="s">
        <v>188</v>
      </c>
      <c r="C127" s="9" t="s">
        <v>141</v>
      </c>
      <c r="D127" s="9">
        <v>60.37</v>
      </c>
      <c r="E127" s="9" t="s">
        <v>27</v>
      </c>
      <c r="F127" s="9">
        <v>4.5</v>
      </c>
      <c r="G127" s="38">
        <v>0</v>
      </c>
      <c r="H127" s="24">
        <f t="shared" si="7"/>
        <v>0</v>
      </c>
    </row>
    <row r="128" spans="2:8" x14ac:dyDescent="0.25">
      <c r="B128" s="48" t="s">
        <v>189</v>
      </c>
      <c r="C128" s="9" t="s">
        <v>190</v>
      </c>
      <c r="D128" s="9">
        <v>38.74</v>
      </c>
      <c r="E128" s="9" t="s">
        <v>37</v>
      </c>
      <c r="F128" s="9">
        <v>9</v>
      </c>
      <c r="G128" s="38">
        <v>0</v>
      </c>
      <c r="H128" s="24">
        <f t="shared" si="7"/>
        <v>0</v>
      </c>
    </row>
    <row r="129" spans="2:8" x14ac:dyDescent="0.25">
      <c r="B129" s="48" t="s">
        <v>191</v>
      </c>
      <c r="C129" s="9" t="s">
        <v>192</v>
      </c>
      <c r="D129" s="9">
        <v>3.83</v>
      </c>
      <c r="E129" s="9" t="s">
        <v>19</v>
      </c>
      <c r="F129" s="9"/>
      <c r="G129" s="8"/>
      <c r="H129" s="10"/>
    </row>
    <row r="130" spans="2:8" x14ac:dyDescent="0.25">
      <c r="B130" s="48" t="s">
        <v>193</v>
      </c>
      <c r="C130" s="9" t="s">
        <v>170</v>
      </c>
      <c r="D130" s="9">
        <v>15.94</v>
      </c>
      <c r="E130" s="9" t="s">
        <v>6</v>
      </c>
      <c r="F130" s="9">
        <v>30</v>
      </c>
      <c r="G130" s="38">
        <v>0</v>
      </c>
      <c r="H130" s="24">
        <f t="shared" ref="H130:H133" si="8">+D130*F130*G130</f>
        <v>0</v>
      </c>
    </row>
    <row r="131" spans="2:8" x14ac:dyDescent="0.25">
      <c r="B131" s="48" t="s">
        <v>194</v>
      </c>
      <c r="C131" s="9" t="s">
        <v>195</v>
      </c>
      <c r="D131" s="9">
        <v>23.56</v>
      </c>
      <c r="E131" s="9" t="s">
        <v>6</v>
      </c>
      <c r="F131" s="9">
        <v>30</v>
      </c>
      <c r="G131" s="38">
        <v>0</v>
      </c>
      <c r="H131" s="24">
        <f t="shared" si="8"/>
        <v>0</v>
      </c>
    </row>
    <row r="132" spans="2:8" x14ac:dyDescent="0.25">
      <c r="B132" s="48" t="s">
        <v>196</v>
      </c>
      <c r="C132" s="9" t="s">
        <v>197</v>
      </c>
      <c r="D132" s="9">
        <v>45.01</v>
      </c>
      <c r="E132" s="9" t="s">
        <v>6</v>
      </c>
      <c r="F132" s="9">
        <v>30</v>
      </c>
      <c r="G132" s="38">
        <v>0</v>
      </c>
      <c r="H132" s="24">
        <f t="shared" si="8"/>
        <v>0</v>
      </c>
    </row>
    <row r="133" spans="2:8" x14ac:dyDescent="0.25">
      <c r="B133" s="48" t="s">
        <v>198</v>
      </c>
      <c r="C133" s="9" t="s">
        <v>199</v>
      </c>
      <c r="D133" s="9">
        <v>186.89</v>
      </c>
      <c r="E133" s="9" t="s">
        <v>6</v>
      </c>
      <c r="F133" s="9">
        <v>30</v>
      </c>
      <c r="G133" s="38">
        <v>0</v>
      </c>
      <c r="H133" s="24">
        <f t="shared" si="8"/>
        <v>0</v>
      </c>
    </row>
    <row r="134" spans="2:8" x14ac:dyDescent="0.25">
      <c r="B134" s="48" t="s">
        <v>200</v>
      </c>
      <c r="C134" s="9" t="s">
        <v>201</v>
      </c>
      <c r="D134" s="9">
        <v>55.59</v>
      </c>
      <c r="E134" s="9" t="s">
        <v>19</v>
      </c>
      <c r="F134" s="9"/>
      <c r="G134" s="8"/>
      <c r="H134" s="10"/>
    </row>
    <row r="135" spans="2:8" x14ac:dyDescent="0.25">
      <c r="B135" s="48" t="s">
        <v>202</v>
      </c>
      <c r="C135" s="9" t="s">
        <v>203</v>
      </c>
      <c r="D135" s="9">
        <v>24.58</v>
      </c>
      <c r="E135" s="9" t="s">
        <v>6</v>
      </c>
      <c r="F135" s="9">
        <v>30</v>
      </c>
      <c r="G135" s="38">
        <v>0</v>
      </c>
      <c r="H135" s="24">
        <f t="shared" ref="H135:H137" si="9">+D135*F135*G135</f>
        <v>0</v>
      </c>
    </row>
    <row r="136" spans="2:8" x14ac:dyDescent="0.25">
      <c r="B136" s="48" t="s">
        <v>204</v>
      </c>
      <c r="C136" s="9" t="s">
        <v>205</v>
      </c>
      <c r="D136" s="9">
        <v>63.65</v>
      </c>
      <c r="E136" s="9" t="s">
        <v>27</v>
      </c>
      <c r="F136" s="9">
        <v>4.5</v>
      </c>
      <c r="G136" s="38">
        <v>0</v>
      </c>
      <c r="H136" s="24">
        <f t="shared" si="9"/>
        <v>0</v>
      </c>
    </row>
    <row r="137" spans="2:8" x14ac:dyDescent="0.25">
      <c r="B137" s="48" t="s">
        <v>206</v>
      </c>
      <c r="C137" s="9" t="s">
        <v>207</v>
      </c>
      <c r="D137" s="9">
        <v>2.4</v>
      </c>
      <c r="E137" s="9" t="s">
        <v>6</v>
      </c>
      <c r="F137" s="9">
        <v>30</v>
      </c>
      <c r="G137" s="38">
        <v>0</v>
      </c>
      <c r="H137" s="24">
        <f t="shared" si="9"/>
        <v>0</v>
      </c>
    </row>
    <row r="138" spans="2:8" x14ac:dyDescent="0.25">
      <c r="B138" s="48" t="s">
        <v>208</v>
      </c>
      <c r="C138" s="9" t="s">
        <v>104</v>
      </c>
      <c r="D138" s="9">
        <v>2.5</v>
      </c>
      <c r="E138" s="9" t="s">
        <v>19</v>
      </c>
      <c r="F138" s="9"/>
      <c r="G138" s="8"/>
      <c r="H138" s="10"/>
    </row>
    <row r="139" spans="2:8" x14ac:dyDescent="0.25">
      <c r="B139" s="48" t="s">
        <v>209</v>
      </c>
      <c r="C139" s="9" t="s">
        <v>210</v>
      </c>
      <c r="D139" s="9">
        <v>61.92</v>
      </c>
      <c r="E139" s="9" t="s">
        <v>37</v>
      </c>
      <c r="F139" s="9">
        <v>9</v>
      </c>
      <c r="G139" s="38">
        <v>0</v>
      </c>
      <c r="H139" s="24">
        <f t="shared" ref="H139:H142" si="10">+D139*F139*G139</f>
        <v>0</v>
      </c>
    </row>
    <row r="140" spans="2:8" x14ac:dyDescent="0.25">
      <c r="B140" s="48" t="s">
        <v>211</v>
      </c>
      <c r="C140" s="9" t="s">
        <v>210</v>
      </c>
      <c r="D140" s="9">
        <v>104.6</v>
      </c>
      <c r="E140" s="9" t="s">
        <v>27</v>
      </c>
      <c r="F140" s="9">
        <v>4.5</v>
      </c>
      <c r="G140" s="38">
        <v>0</v>
      </c>
      <c r="H140" s="24">
        <f t="shared" si="10"/>
        <v>0</v>
      </c>
    </row>
    <row r="141" spans="2:8" x14ac:dyDescent="0.25">
      <c r="B141" s="48" t="s">
        <v>212</v>
      </c>
      <c r="C141" s="9" t="s">
        <v>128</v>
      </c>
      <c r="D141" s="9">
        <v>36.21</v>
      </c>
      <c r="E141" s="12" t="s">
        <v>27</v>
      </c>
      <c r="F141" s="12">
        <v>4.5</v>
      </c>
      <c r="G141" s="38">
        <v>0</v>
      </c>
      <c r="H141" s="24">
        <f t="shared" si="10"/>
        <v>0</v>
      </c>
    </row>
    <row r="142" spans="2:8" x14ac:dyDescent="0.25">
      <c r="B142" s="48" t="s">
        <v>213</v>
      </c>
      <c r="C142" s="9" t="s">
        <v>214</v>
      </c>
      <c r="D142" s="9">
        <v>462</v>
      </c>
      <c r="E142" s="12" t="s">
        <v>6</v>
      </c>
      <c r="F142" s="12">
        <v>30</v>
      </c>
      <c r="G142" s="38">
        <v>0</v>
      </c>
      <c r="H142" s="24">
        <f t="shared" si="10"/>
        <v>0</v>
      </c>
    </row>
    <row r="143" spans="2:8" x14ac:dyDescent="0.25">
      <c r="B143" s="48" t="s">
        <v>215</v>
      </c>
      <c r="C143" s="9" t="s">
        <v>216</v>
      </c>
      <c r="D143" s="9">
        <v>3.06</v>
      </c>
      <c r="E143" s="12" t="s">
        <v>19</v>
      </c>
      <c r="F143" s="12"/>
      <c r="G143" s="11"/>
      <c r="H143" s="13"/>
    </row>
    <row r="144" spans="2:8" x14ac:dyDescent="0.25">
      <c r="B144" s="48" t="s">
        <v>7</v>
      </c>
      <c r="C144" s="9" t="s">
        <v>8</v>
      </c>
      <c r="D144" s="9">
        <v>5.3</v>
      </c>
      <c r="E144" s="12" t="s">
        <v>19</v>
      </c>
      <c r="F144" s="12"/>
      <c r="G144" s="11"/>
      <c r="H144" s="13"/>
    </row>
    <row r="145" spans="2:8" x14ac:dyDescent="0.25">
      <c r="B145" s="48" t="s">
        <v>69</v>
      </c>
      <c r="C145" s="9" t="s">
        <v>8</v>
      </c>
      <c r="D145" s="9">
        <v>4.34</v>
      </c>
      <c r="E145" s="12" t="s">
        <v>19</v>
      </c>
      <c r="F145" s="12"/>
      <c r="G145" s="11"/>
      <c r="H145" s="13"/>
    </row>
    <row r="146" spans="2:8" x14ac:dyDescent="0.25">
      <c r="B146" s="48" t="s">
        <v>85</v>
      </c>
      <c r="C146" s="9" t="s">
        <v>86</v>
      </c>
      <c r="D146" s="9">
        <v>35.07</v>
      </c>
      <c r="E146" s="12" t="s">
        <v>19</v>
      </c>
      <c r="F146" s="12"/>
      <c r="G146" s="11"/>
      <c r="H146" s="13"/>
    </row>
    <row r="147" spans="2:8" x14ac:dyDescent="0.25">
      <c r="B147" s="48" t="s">
        <v>89</v>
      </c>
      <c r="C147" s="9" t="s">
        <v>8</v>
      </c>
      <c r="D147" s="9">
        <v>15.96</v>
      </c>
      <c r="E147" s="12" t="s">
        <v>19</v>
      </c>
      <c r="F147" s="12"/>
      <c r="G147" s="11"/>
      <c r="H147" s="13"/>
    </row>
    <row r="148" spans="2:8" x14ac:dyDescent="0.25">
      <c r="B148" s="48" t="s">
        <v>107</v>
      </c>
      <c r="C148" s="9" t="s">
        <v>8</v>
      </c>
      <c r="D148" s="9">
        <v>1.53</v>
      </c>
      <c r="E148" s="12" t="s">
        <v>19</v>
      </c>
      <c r="F148" s="12"/>
      <c r="G148" s="11"/>
      <c r="H148" s="13"/>
    </row>
    <row r="149" spans="2:8" ht="15.75" thickBot="1" x14ac:dyDescent="0.3">
      <c r="B149" s="48" t="s">
        <v>125</v>
      </c>
      <c r="C149" s="9" t="s">
        <v>126</v>
      </c>
      <c r="D149" s="9">
        <v>6.56</v>
      </c>
      <c r="E149" s="12" t="s">
        <v>19</v>
      </c>
      <c r="F149" s="12"/>
      <c r="G149" s="11"/>
      <c r="H149" s="13"/>
    </row>
    <row r="150" spans="2:8" ht="15.75" thickBot="1" x14ac:dyDescent="0.3">
      <c r="B150" s="50" t="s">
        <v>136</v>
      </c>
      <c r="C150" s="21" t="s">
        <v>217</v>
      </c>
      <c r="D150" s="47">
        <f>SUM(D95:D149)</f>
        <v>6570.45</v>
      </c>
      <c r="E150" s="15"/>
      <c r="F150" s="21"/>
      <c r="G150" s="16"/>
      <c r="H150" s="32">
        <f>SUM(H95:H149)</f>
        <v>0</v>
      </c>
    </row>
    <row r="151" spans="2:8" x14ac:dyDescent="0.25">
      <c r="B151" s="3"/>
      <c r="C151" s="3"/>
      <c r="D151" s="3"/>
      <c r="E151" s="3"/>
      <c r="F151" s="3"/>
    </row>
    <row r="152" spans="2:8" x14ac:dyDescent="0.25">
      <c r="B152" s="58" t="s">
        <v>218</v>
      </c>
      <c r="C152" s="58"/>
      <c r="D152" s="58"/>
      <c r="E152" s="3"/>
      <c r="F152" s="3"/>
    </row>
    <row r="153" spans="2:8" ht="15.75" thickBot="1" x14ac:dyDescent="0.3">
      <c r="B153" s="17"/>
      <c r="C153" s="17"/>
      <c r="D153" s="17"/>
      <c r="E153" s="17"/>
      <c r="F153" s="17"/>
      <c r="G153" s="18"/>
      <c r="H153" s="18"/>
    </row>
    <row r="154" spans="2:8" x14ac:dyDescent="0.25">
      <c r="B154" s="51" t="s">
        <v>219</v>
      </c>
      <c r="C154" s="7" t="s">
        <v>220</v>
      </c>
      <c r="D154" s="42">
        <v>60.25</v>
      </c>
      <c r="E154" s="7" t="s">
        <v>6</v>
      </c>
      <c r="F154" s="7">
        <v>30</v>
      </c>
      <c r="G154" s="38">
        <v>0</v>
      </c>
      <c r="H154" s="24">
        <f t="shared" ref="H154:H164" si="11">+D154*F154*G154</f>
        <v>0</v>
      </c>
    </row>
    <row r="155" spans="2:8" x14ac:dyDescent="0.25">
      <c r="B155" s="52" t="s">
        <v>221</v>
      </c>
      <c r="C155" s="9" t="s">
        <v>222</v>
      </c>
      <c r="D155" s="44">
        <v>3.94</v>
      </c>
      <c r="E155" s="9" t="s">
        <v>6</v>
      </c>
      <c r="F155" s="9">
        <v>30</v>
      </c>
      <c r="G155" s="38">
        <v>0</v>
      </c>
      <c r="H155" s="24">
        <f t="shared" si="11"/>
        <v>0</v>
      </c>
    </row>
    <row r="156" spans="2:8" x14ac:dyDescent="0.25">
      <c r="B156" s="52" t="s">
        <v>223</v>
      </c>
      <c r="C156" s="9" t="s">
        <v>224</v>
      </c>
      <c r="D156" s="44">
        <v>21.6</v>
      </c>
      <c r="E156" s="9" t="s">
        <v>6</v>
      </c>
      <c r="F156" s="9">
        <v>30</v>
      </c>
      <c r="G156" s="38">
        <v>0</v>
      </c>
      <c r="H156" s="24">
        <f t="shared" si="11"/>
        <v>0</v>
      </c>
    </row>
    <row r="157" spans="2:8" x14ac:dyDescent="0.25">
      <c r="B157" s="52" t="s">
        <v>225</v>
      </c>
      <c r="C157" s="9" t="s">
        <v>226</v>
      </c>
      <c r="D157" s="44">
        <v>17.420000000000002</v>
      </c>
      <c r="E157" s="9" t="s">
        <v>6</v>
      </c>
      <c r="F157" s="9">
        <v>30</v>
      </c>
      <c r="G157" s="38">
        <v>0</v>
      </c>
      <c r="H157" s="24">
        <f t="shared" si="11"/>
        <v>0</v>
      </c>
    </row>
    <row r="158" spans="2:8" x14ac:dyDescent="0.25">
      <c r="B158" s="52" t="s">
        <v>227</v>
      </c>
      <c r="C158" s="9" t="s">
        <v>170</v>
      </c>
      <c r="D158" s="44">
        <v>16.350000000000001</v>
      </c>
      <c r="E158" s="9" t="s">
        <v>6</v>
      </c>
      <c r="F158" s="9">
        <v>30</v>
      </c>
      <c r="G158" s="38">
        <v>0</v>
      </c>
      <c r="H158" s="24">
        <f t="shared" si="11"/>
        <v>0</v>
      </c>
    </row>
    <row r="159" spans="2:8" x14ac:dyDescent="0.25">
      <c r="B159" s="52" t="s">
        <v>228</v>
      </c>
      <c r="C159" s="9" t="s">
        <v>229</v>
      </c>
      <c r="D159" s="44">
        <v>23.58</v>
      </c>
      <c r="E159" s="9" t="s">
        <v>37</v>
      </c>
      <c r="F159" s="9">
        <v>9</v>
      </c>
      <c r="G159" s="38">
        <v>0</v>
      </c>
      <c r="H159" s="24">
        <f t="shared" si="11"/>
        <v>0</v>
      </c>
    </row>
    <row r="160" spans="2:8" x14ac:dyDescent="0.25">
      <c r="B160" s="52" t="s">
        <v>230</v>
      </c>
      <c r="C160" s="9" t="s">
        <v>229</v>
      </c>
      <c r="D160" s="44">
        <v>23.55</v>
      </c>
      <c r="E160" s="9" t="s">
        <v>37</v>
      </c>
      <c r="F160" s="9">
        <v>9</v>
      </c>
      <c r="G160" s="38">
        <v>0</v>
      </c>
      <c r="H160" s="24">
        <f t="shared" si="11"/>
        <v>0</v>
      </c>
    </row>
    <row r="161" spans="2:8" x14ac:dyDescent="0.25">
      <c r="B161" s="52" t="s">
        <v>231</v>
      </c>
      <c r="C161" s="9" t="s">
        <v>229</v>
      </c>
      <c r="D161" s="44">
        <v>21.71</v>
      </c>
      <c r="E161" s="9" t="s">
        <v>37</v>
      </c>
      <c r="F161" s="9">
        <v>9</v>
      </c>
      <c r="G161" s="38">
        <v>0</v>
      </c>
      <c r="H161" s="24">
        <f t="shared" si="11"/>
        <v>0</v>
      </c>
    </row>
    <row r="162" spans="2:8" x14ac:dyDescent="0.25">
      <c r="B162" s="52" t="s">
        <v>232</v>
      </c>
      <c r="C162" s="9" t="s">
        <v>229</v>
      </c>
      <c r="D162" s="44">
        <v>22.47</v>
      </c>
      <c r="E162" s="9" t="s">
        <v>37</v>
      </c>
      <c r="F162" s="9">
        <v>9</v>
      </c>
      <c r="G162" s="38">
        <v>0</v>
      </c>
      <c r="H162" s="24">
        <f t="shared" si="11"/>
        <v>0</v>
      </c>
    </row>
    <row r="163" spans="2:8" x14ac:dyDescent="0.25">
      <c r="B163" s="52" t="s">
        <v>233</v>
      </c>
      <c r="C163" s="9" t="s">
        <v>234</v>
      </c>
      <c r="D163" s="44">
        <v>30.25</v>
      </c>
      <c r="E163" s="9" t="s">
        <v>6</v>
      </c>
      <c r="F163" s="9">
        <v>30</v>
      </c>
      <c r="G163" s="38">
        <v>0</v>
      </c>
      <c r="H163" s="24">
        <f t="shared" si="11"/>
        <v>0</v>
      </c>
    </row>
    <row r="164" spans="2:8" x14ac:dyDescent="0.25">
      <c r="B164" s="52" t="s">
        <v>235</v>
      </c>
      <c r="C164" s="9" t="s">
        <v>170</v>
      </c>
      <c r="D164" s="44">
        <v>16.350000000000001</v>
      </c>
      <c r="E164" s="9" t="s">
        <v>6</v>
      </c>
      <c r="F164" s="9">
        <v>30</v>
      </c>
      <c r="G164" s="38">
        <v>0</v>
      </c>
      <c r="H164" s="24">
        <f t="shared" si="11"/>
        <v>0</v>
      </c>
    </row>
    <row r="165" spans="2:8" x14ac:dyDescent="0.25">
      <c r="B165" s="52" t="s">
        <v>236</v>
      </c>
      <c r="C165" s="9" t="s">
        <v>63</v>
      </c>
      <c r="D165" s="44">
        <v>28.05</v>
      </c>
      <c r="E165" s="9" t="s">
        <v>19</v>
      </c>
      <c r="F165" s="9"/>
      <c r="G165" s="8"/>
      <c r="H165" s="10"/>
    </row>
    <row r="166" spans="2:8" x14ac:dyDescent="0.25">
      <c r="B166" s="52" t="s">
        <v>237</v>
      </c>
      <c r="C166" s="9" t="s">
        <v>220</v>
      </c>
      <c r="D166" s="44">
        <v>19.36</v>
      </c>
      <c r="E166" s="9" t="s">
        <v>37</v>
      </c>
      <c r="F166" s="9">
        <v>9</v>
      </c>
      <c r="G166" s="38">
        <v>0</v>
      </c>
      <c r="H166" s="24">
        <f t="shared" ref="H166" si="12">+D166*F166*G166</f>
        <v>0</v>
      </c>
    </row>
    <row r="167" spans="2:8" x14ac:dyDescent="0.25">
      <c r="B167" s="52" t="s">
        <v>238</v>
      </c>
      <c r="C167" s="9" t="s">
        <v>39</v>
      </c>
      <c r="D167" s="44">
        <v>4.59</v>
      </c>
      <c r="E167" s="9" t="s">
        <v>19</v>
      </c>
      <c r="F167" s="9"/>
      <c r="G167" s="8"/>
      <c r="H167" s="10"/>
    </row>
    <row r="168" spans="2:8" x14ac:dyDescent="0.25">
      <c r="B168" s="52" t="s">
        <v>239</v>
      </c>
      <c r="C168" s="9" t="s">
        <v>126</v>
      </c>
      <c r="D168" s="44">
        <v>3.04</v>
      </c>
      <c r="E168" s="9" t="s">
        <v>19</v>
      </c>
      <c r="F168" s="9"/>
      <c r="G168" s="8"/>
      <c r="H168" s="10"/>
    </row>
    <row r="169" spans="2:8" x14ac:dyDescent="0.25">
      <c r="B169" s="43" t="s">
        <v>89</v>
      </c>
      <c r="C169" s="9" t="s">
        <v>8</v>
      </c>
      <c r="D169" s="44">
        <v>15.96</v>
      </c>
      <c r="E169" s="9" t="s">
        <v>19</v>
      </c>
      <c r="F169" s="9"/>
      <c r="G169" s="8"/>
      <c r="H169" s="10"/>
    </row>
    <row r="170" spans="2:8" x14ac:dyDescent="0.25">
      <c r="B170" s="43" t="s">
        <v>107</v>
      </c>
      <c r="C170" s="9" t="s">
        <v>8</v>
      </c>
      <c r="D170" s="44">
        <v>1.53</v>
      </c>
      <c r="E170" s="9" t="s">
        <v>19</v>
      </c>
      <c r="F170" s="9"/>
      <c r="G170" s="8"/>
      <c r="H170" s="10"/>
    </row>
    <row r="171" spans="2:8" ht="15.75" thickBot="1" x14ac:dyDescent="0.3">
      <c r="B171" s="45" t="s">
        <v>125</v>
      </c>
      <c r="C171" s="12" t="s">
        <v>126</v>
      </c>
      <c r="D171" s="46">
        <v>6.56</v>
      </c>
      <c r="E171" s="12" t="s">
        <v>19</v>
      </c>
      <c r="F171" s="12"/>
      <c r="G171" s="11"/>
      <c r="H171" s="13"/>
    </row>
    <row r="172" spans="2:8" ht="15.75" thickBot="1" x14ac:dyDescent="0.3">
      <c r="B172" s="15" t="s">
        <v>136</v>
      </c>
      <c r="C172" s="21" t="s">
        <v>240</v>
      </c>
      <c r="D172" s="22">
        <f>SUM(D154:D171)</f>
        <v>336.56</v>
      </c>
      <c r="E172" s="21"/>
      <c r="F172" s="21"/>
      <c r="G172" s="16"/>
      <c r="H172" s="32">
        <f>SUM(H154:H171)</f>
        <v>0</v>
      </c>
    </row>
    <row r="173" spans="2:8" ht="14.25" customHeight="1" x14ac:dyDescent="0.25">
      <c r="B173" s="3"/>
      <c r="C173" s="3"/>
      <c r="D173" s="3"/>
      <c r="E173" s="3"/>
      <c r="F173" s="3"/>
    </row>
    <row r="174" spans="2:8" ht="14.25" customHeight="1" x14ac:dyDescent="0.25">
      <c r="B174" s="58" t="s">
        <v>241</v>
      </c>
      <c r="C174" s="58"/>
      <c r="D174" s="58"/>
      <c r="E174" s="3"/>
      <c r="F174" s="3"/>
    </row>
    <row r="175" spans="2:8" hidden="1" x14ac:dyDescent="0.25">
      <c r="B175" s="3"/>
      <c r="C175" s="3"/>
      <c r="D175" s="3"/>
      <c r="E175" s="3"/>
      <c r="F175" s="3"/>
    </row>
    <row r="176" spans="2:8" ht="15.75" thickBot="1" x14ac:dyDescent="0.3">
      <c r="B176" s="17"/>
      <c r="C176" s="17"/>
      <c r="D176" s="17"/>
      <c r="E176" s="17"/>
      <c r="F176" s="17"/>
      <c r="G176" s="18"/>
      <c r="H176" s="18"/>
    </row>
    <row r="177" spans="2:8" x14ac:dyDescent="0.25">
      <c r="B177" s="51" t="s">
        <v>242</v>
      </c>
      <c r="C177" s="53" t="s">
        <v>243</v>
      </c>
      <c r="D177" s="42">
        <v>251.27</v>
      </c>
      <c r="E177" s="7" t="s">
        <v>6</v>
      </c>
      <c r="F177" s="7">
        <v>30</v>
      </c>
      <c r="G177" s="38">
        <v>0</v>
      </c>
      <c r="H177" s="24">
        <f t="shared" ref="H177:H181" si="13">+D177*F177*G177</f>
        <v>0</v>
      </c>
    </row>
    <row r="178" spans="2:8" x14ac:dyDescent="0.25">
      <c r="B178" s="52" t="s">
        <v>244</v>
      </c>
      <c r="C178" s="54" t="s">
        <v>170</v>
      </c>
      <c r="D178" s="44">
        <v>17.940000000000001</v>
      </c>
      <c r="E178" s="9" t="s">
        <v>6</v>
      </c>
      <c r="F178" s="9">
        <v>30</v>
      </c>
      <c r="G178" s="38">
        <v>0</v>
      </c>
      <c r="H178" s="24">
        <f t="shared" si="13"/>
        <v>0</v>
      </c>
    </row>
    <row r="179" spans="2:8" x14ac:dyDescent="0.25">
      <c r="B179" s="52" t="s">
        <v>245</v>
      </c>
      <c r="C179" s="54" t="s">
        <v>12</v>
      </c>
      <c r="D179" s="44">
        <v>39.130000000000003</v>
      </c>
      <c r="E179" s="9" t="s">
        <v>6</v>
      </c>
      <c r="F179" s="9">
        <v>30</v>
      </c>
      <c r="G179" s="38">
        <v>0</v>
      </c>
      <c r="H179" s="24">
        <f t="shared" si="13"/>
        <v>0</v>
      </c>
    </row>
    <row r="180" spans="2:8" x14ac:dyDescent="0.25">
      <c r="B180" s="52" t="s">
        <v>246</v>
      </c>
      <c r="C180" s="54" t="s">
        <v>14</v>
      </c>
      <c r="D180" s="44">
        <v>21.21</v>
      </c>
      <c r="E180" s="9" t="s">
        <v>6</v>
      </c>
      <c r="F180" s="9">
        <v>30</v>
      </c>
      <c r="G180" s="38">
        <v>0</v>
      </c>
      <c r="H180" s="24">
        <f t="shared" si="13"/>
        <v>0</v>
      </c>
    </row>
    <row r="181" spans="2:8" x14ac:dyDescent="0.25">
      <c r="B181" s="52" t="s">
        <v>247</v>
      </c>
      <c r="C181" s="54" t="s">
        <v>147</v>
      </c>
      <c r="D181" s="44">
        <v>4.7300000000000004</v>
      </c>
      <c r="E181" s="9" t="s">
        <v>6</v>
      </c>
      <c r="F181" s="9">
        <v>30</v>
      </c>
      <c r="G181" s="38">
        <v>0</v>
      </c>
      <c r="H181" s="24">
        <f t="shared" si="13"/>
        <v>0</v>
      </c>
    </row>
    <row r="182" spans="2:8" x14ac:dyDescent="0.25">
      <c r="B182" s="52" t="s">
        <v>248</v>
      </c>
      <c r="C182" s="54" t="s">
        <v>49</v>
      </c>
      <c r="D182" s="44">
        <v>4.5199999999999996</v>
      </c>
      <c r="E182" s="9" t="s">
        <v>19</v>
      </c>
      <c r="F182" s="9"/>
      <c r="G182" s="8"/>
      <c r="H182" s="10"/>
    </row>
    <row r="183" spans="2:8" x14ac:dyDescent="0.25">
      <c r="B183" s="52" t="s">
        <v>249</v>
      </c>
      <c r="C183" s="54" t="s">
        <v>21</v>
      </c>
      <c r="D183" s="44">
        <v>20.74</v>
      </c>
      <c r="E183" s="9" t="s">
        <v>6</v>
      </c>
      <c r="F183" s="9">
        <v>30</v>
      </c>
      <c r="G183" s="38">
        <v>0</v>
      </c>
      <c r="H183" s="24">
        <f t="shared" ref="H183" si="14">+D183*F183*G183</f>
        <v>0</v>
      </c>
    </row>
    <row r="184" spans="2:8" x14ac:dyDescent="0.25">
      <c r="B184" s="52" t="s">
        <v>250</v>
      </c>
      <c r="C184" s="54" t="s">
        <v>153</v>
      </c>
      <c r="D184" s="44">
        <v>24.28</v>
      </c>
      <c r="E184" s="9" t="s">
        <v>19</v>
      </c>
      <c r="F184" s="9"/>
      <c r="G184" s="8"/>
      <c r="H184" s="10"/>
    </row>
    <row r="185" spans="2:8" x14ac:dyDescent="0.25">
      <c r="B185" s="52" t="s">
        <v>251</v>
      </c>
      <c r="C185" s="54" t="s">
        <v>252</v>
      </c>
      <c r="D185" s="44">
        <v>23.77</v>
      </c>
      <c r="E185" s="9" t="s">
        <v>19</v>
      </c>
      <c r="F185" s="9"/>
      <c r="G185" s="8"/>
      <c r="H185" s="10"/>
    </row>
    <row r="186" spans="2:8" x14ac:dyDescent="0.25">
      <c r="B186" s="52" t="s">
        <v>253</v>
      </c>
      <c r="C186" s="54" t="s">
        <v>254</v>
      </c>
      <c r="D186" s="44">
        <v>242.18</v>
      </c>
      <c r="E186" s="9" t="s">
        <v>6</v>
      </c>
      <c r="F186" s="9">
        <v>30</v>
      </c>
      <c r="G186" s="38">
        <v>0</v>
      </c>
      <c r="H186" s="24">
        <f t="shared" ref="H186:H192" si="15">+D186*F186*G186</f>
        <v>0</v>
      </c>
    </row>
    <row r="187" spans="2:8" x14ac:dyDescent="0.25">
      <c r="B187" s="52" t="s">
        <v>255</v>
      </c>
      <c r="C187" s="54" t="s">
        <v>256</v>
      </c>
      <c r="D187" s="44">
        <v>44.45</v>
      </c>
      <c r="E187" s="9" t="s">
        <v>6</v>
      </c>
      <c r="F187" s="9">
        <v>30</v>
      </c>
      <c r="G187" s="38">
        <v>0</v>
      </c>
      <c r="H187" s="24">
        <f t="shared" si="15"/>
        <v>0</v>
      </c>
    </row>
    <row r="188" spans="2:8" ht="45" x14ac:dyDescent="0.25">
      <c r="B188" s="52" t="s">
        <v>257</v>
      </c>
      <c r="C188" s="55" t="s">
        <v>317</v>
      </c>
      <c r="D188" s="44">
        <v>339.88</v>
      </c>
      <c r="E188" s="9" t="s">
        <v>6</v>
      </c>
      <c r="F188" s="9">
        <v>30</v>
      </c>
      <c r="G188" s="38">
        <v>0</v>
      </c>
      <c r="H188" s="24">
        <f t="shared" si="15"/>
        <v>0</v>
      </c>
    </row>
    <row r="189" spans="2:8" ht="30" x14ac:dyDescent="0.25">
      <c r="B189" s="52" t="s">
        <v>258</v>
      </c>
      <c r="C189" s="56" t="s">
        <v>318</v>
      </c>
      <c r="D189" s="44">
        <v>699.98</v>
      </c>
      <c r="E189" s="9" t="s">
        <v>6</v>
      </c>
      <c r="F189" s="9">
        <v>30</v>
      </c>
      <c r="G189" s="38">
        <v>0</v>
      </c>
      <c r="H189" s="24">
        <f t="shared" si="15"/>
        <v>0</v>
      </c>
    </row>
    <row r="190" spans="2:8" x14ac:dyDescent="0.25">
      <c r="B190" s="43" t="s">
        <v>259</v>
      </c>
      <c r="C190" s="9" t="s">
        <v>260</v>
      </c>
      <c r="D190" s="44">
        <v>56.56</v>
      </c>
      <c r="E190" s="9" t="s">
        <v>6</v>
      </c>
      <c r="F190" s="9">
        <v>30</v>
      </c>
      <c r="G190" s="38">
        <v>0</v>
      </c>
      <c r="H190" s="24">
        <f t="shared" si="15"/>
        <v>0</v>
      </c>
    </row>
    <row r="191" spans="2:8" x14ac:dyDescent="0.25">
      <c r="B191" s="43" t="s">
        <v>261</v>
      </c>
      <c r="C191" s="9" t="s">
        <v>260</v>
      </c>
      <c r="D191" s="44">
        <v>56.56</v>
      </c>
      <c r="E191" s="9" t="s">
        <v>6</v>
      </c>
      <c r="F191" s="9">
        <v>30</v>
      </c>
      <c r="G191" s="38">
        <v>0</v>
      </c>
      <c r="H191" s="24">
        <f t="shared" si="15"/>
        <v>0</v>
      </c>
    </row>
    <row r="192" spans="2:8" x14ac:dyDescent="0.25">
      <c r="B192" s="52" t="s">
        <v>262</v>
      </c>
      <c r="C192" s="57" t="s">
        <v>263</v>
      </c>
      <c r="D192" s="44">
        <v>5.7</v>
      </c>
      <c r="E192" s="9" t="s">
        <v>27</v>
      </c>
      <c r="F192" s="9">
        <v>4.5</v>
      </c>
      <c r="G192" s="38">
        <v>0</v>
      </c>
      <c r="H192" s="24">
        <f t="shared" si="15"/>
        <v>0</v>
      </c>
    </row>
    <row r="193" spans="2:8" x14ac:dyDescent="0.25">
      <c r="B193" s="52" t="s">
        <v>264</v>
      </c>
      <c r="C193" s="57" t="s">
        <v>172</v>
      </c>
      <c r="D193" s="44">
        <v>11.57</v>
      </c>
      <c r="E193" s="9" t="s">
        <v>19</v>
      </c>
      <c r="F193" s="9"/>
      <c r="G193" s="8"/>
      <c r="H193" s="10"/>
    </row>
    <row r="194" spans="2:8" x14ac:dyDescent="0.25">
      <c r="B194" s="52" t="s">
        <v>265</v>
      </c>
      <c r="C194" s="57" t="s">
        <v>104</v>
      </c>
      <c r="D194" s="44">
        <v>3.8</v>
      </c>
      <c r="E194" s="9" t="s">
        <v>19</v>
      </c>
      <c r="F194" s="9"/>
      <c r="G194" s="8"/>
      <c r="H194" s="10"/>
    </row>
    <row r="195" spans="2:8" x14ac:dyDescent="0.25">
      <c r="B195" s="52" t="s">
        <v>266</v>
      </c>
      <c r="C195" s="57" t="s">
        <v>267</v>
      </c>
      <c r="D195" s="44">
        <v>21.63</v>
      </c>
      <c r="E195" s="9" t="s">
        <v>6</v>
      </c>
      <c r="F195" s="9">
        <v>30</v>
      </c>
      <c r="G195" s="38">
        <v>0</v>
      </c>
      <c r="H195" s="24">
        <f t="shared" ref="H195:H207" si="16">+D195*F195*G195</f>
        <v>0</v>
      </c>
    </row>
    <row r="196" spans="2:8" x14ac:dyDescent="0.25">
      <c r="B196" s="52" t="s">
        <v>268</v>
      </c>
      <c r="C196" s="57" t="s">
        <v>226</v>
      </c>
      <c r="D196" s="44">
        <v>17.420000000000002</v>
      </c>
      <c r="E196" s="9" t="s">
        <v>6</v>
      </c>
      <c r="F196" s="9">
        <v>30</v>
      </c>
      <c r="G196" s="38">
        <v>0</v>
      </c>
      <c r="H196" s="24">
        <f t="shared" si="16"/>
        <v>0</v>
      </c>
    </row>
    <row r="197" spans="2:8" x14ac:dyDescent="0.25">
      <c r="B197" s="52" t="s">
        <v>269</v>
      </c>
      <c r="C197" s="57" t="s">
        <v>170</v>
      </c>
      <c r="D197" s="44">
        <v>16.27</v>
      </c>
      <c r="E197" s="9" t="s">
        <v>6</v>
      </c>
      <c r="F197" s="9">
        <v>30</v>
      </c>
      <c r="G197" s="38">
        <v>0</v>
      </c>
      <c r="H197" s="24">
        <f t="shared" si="16"/>
        <v>0</v>
      </c>
    </row>
    <row r="198" spans="2:8" x14ac:dyDescent="0.25">
      <c r="B198" s="52" t="s">
        <v>270</v>
      </c>
      <c r="C198" s="57" t="s">
        <v>229</v>
      </c>
      <c r="D198" s="44">
        <v>23.58</v>
      </c>
      <c r="E198" s="9" t="s">
        <v>271</v>
      </c>
      <c r="F198" s="9">
        <v>13</v>
      </c>
      <c r="G198" s="38">
        <v>0</v>
      </c>
      <c r="H198" s="24">
        <f t="shared" si="16"/>
        <v>0</v>
      </c>
    </row>
    <row r="199" spans="2:8" x14ac:dyDescent="0.25">
      <c r="B199" s="52" t="s">
        <v>272</v>
      </c>
      <c r="C199" s="57" t="s">
        <v>229</v>
      </c>
      <c r="D199" s="44">
        <v>23.55</v>
      </c>
      <c r="E199" s="9" t="s">
        <v>271</v>
      </c>
      <c r="F199" s="9">
        <v>13</v>
      </c>
      <c r="G199" s="38">
        <v>0</v>
      </c>
      <c r="H199" s="24">
        <f t="shared" si="16"/>
        <v>0</v>
      </c>
    </row>
    <row r="200" spans="2:8" x14ac:dyDescent="0.25">
      <c r="B200" s="52" t="s">
        <v>273</v>
      </c>
      <c r="C200" s="57" t="s">
        <v>229</v>
      </c>
      <c r="D200" s="44">
        <v>22.56</v>
      </c>
      <c r="E200" s="9" t="s">
        <v>271</v>
      </c>
      <c r="F200" s="9">
        <v>13</v>
      </c>
      <c r="G200" s="38">
        <v>0</v>
      </c>
      <c r="H200" s="24">
        <f t="shared" si="16"/>
        <v>0</v>
      </c>
    </row>
    <row r="201" spans="2:8" x14ac:dyDescent="0.25">
      <c r="B201" s="52" t="s">
        <v>274</v>
      </c>
      <c r="C201" s="57" t="s">
        <v>229</v>
      </c>
      <c r="D201" s="44">
        <v>21.62</v>
      </c>
      <c r="E201" s="9" t="s">
        <v>271</v>
      </c>
      <c r="F201" s="9">
        <v>13</v>
      </c>
      <c r="G201" s="38">
        <v>0</v>
      </c>
      <c r="H201" s="24">
        <f t="shared" si="16"/>
        <v>0</v>
      </c>
    </row>
    <row r="202" spans="2:8" x14ac:dyDescent="0.25">
      <c r="B202" s="52" t="s">
        <v>275</v>
      </c>
      <c r="C202" s="57" t="s">
        <v>234</v>
      </c>
      <c r="D202" s="44">
        <v>23.26</v>
      </c>
      <c r="E202" s="9" t="s">
        <v>6</v>
      </c>
      <c r="F202" s="9">
        <v>30</v>
      </c>
      <c r="G202" s="38">
        <v>0</v>
      </c>
      <c r="H202" s="24">
        <f t="shared" si="16"/>
        <v>0</v>
      </c>
    </row>
    <row r="203" spans="2:8" x14ac:dyDescent="0.25">
      <c r="B203" s="52" t="s">
        <v>276</v>
      </c>
      <c r="C203" s="57" t="s">
        <v>229</v>
      </c>
      <c r="D203" s="44">
        <v>24.38</v>
      </c>
      <c r="E203" s="9" t="s">
        <v>271</v>
      </c>
      <c r="F203" s="9">
        <v>13</v>
      </c>
      <c r="G203" s="38">
        <v>0</v>
      </c>
      <c r="H203" s="24">
        <f t="shared" si="16"/>
        <v>0</v>
      </c>
    </row>
    <row r="204" spans="2:8" x14ac:dyDescent="0.25">
      <c r="B204" s="52" t="s">
        <v>277</v>
      </c>
      <c r="C204" s="57" t="s">
        <v>229</v>
      </c>
      <c r="D204" s="44">
        <v>22.85</v>
      </c>
      <c r="E204" s="9" t="s">
        <v>271</v>
      </c>
      <c r="F204" s="9">
        <v>13</v>
      </c>
      <c r="G204" s="38">
        <v>0</v>
      </c>
      <c r="H204" s="24">
        <f t="shared" si="16"/>
        <v>0</v>
      </c>
    </row>
    <row r="205" spans="2:8" x14ac:dyDescent="0.25">
      <c r="B205" s="52" t="s">
        <v>278</v>
      </c>
      <c r="C205" s="57" t="s">
        <v>170</v>
      </c>
      <c r="D205" s="44">
        <v>16.27</v>
      </c>
      <c r="E205" s="9" t="s">
        <v>6</v>
      </c>
      <c r="F205" s="9">
        <v>30</v>
      </c>
      <c r="G205" s="38">
        <v>0</v>
      </c>
      <c r="H205" s="24">
        <f t="shared" si="16"/>
        <v>0</v>
      </c>
    </row>
    <row r="206" spans="2:8" x14ac:dyDescent="0.25">
      <c r="B206" s="52" t="s">
        <v>279</v>
      </c>
      <c r="C206" s="57" t="s">
        <v>229</v>
      </c>
      <c r="D206" s="44">
        <v>27.83</v>
      </c>
      <c r="E206" s="9" t="s">
        <v>271</v>
      </c>
      <c r="F206" s="9">
        <v>13</v>
      </c>
      <c r="G206" s="38">
        <v>0</v>
      </c>
      <c r="H206" s="24">
        <f t="shared" si="16"/>
        <v>0</v>
      </c>
    </row>
    <row r="207" spans="2:8" x14ac:dyDescent="0.25">
      <c r="B207" s="52" t="s">
        <v>280</v>
      </c>
      <c r="C207" s="57" t="s">
        <v>220</v>
      </c>
      <c r="D207" s="44">
        <v>89.15</v>
      </c>
      <c r="E207" s="9" t="s">
        <v>6</v>
      </c>
      <c r="F207" s="9">
        <v>30</v>
      </c>
      <c r="G207" s="38">
        <v>0</v>
      </c>
      <c r="H207" s="24">
        <f t="shared" si="16"/>
        <v>0</v>
      </c>
    </row>
    <row r="208" spans="2:8" x14ac:dyDescent="0.25">
      <c r="B208" s="52" t="s">
        <v>281</v>
      </c>
      <c r="C208" s="57" t="s">
        <v>126</v>
      </c>
      <c r="D208" s="44">
        <v>3.04</v>
      </c>
      <c r="E208" s="9" t="s">
        <v>19</v>
      </c>
      <c r="F208" s="9"/>
      <c r="G208" s="8"/>
      <c r="H208" s="10"/>
    </row>
    <row r="209" spans="2:8" x14ac:dyDescent="0.25">
      <c r="B209" s="43" t="s">
        <v>7</v>
      </c>
      <c r="C209" s="9" t="s">
        <v>8</v>
      </c>
      <c r="D209" s="44">
        <v>5.3</v>
      </c>
      <c r="E209" s="9" t="s">
        <v>19</v>
      </c>
      <c r="F209" s="9"/>
      <c r="G209" s="8"/>
      <c r="H209" s="10"/>
    </row>
    <row r="210" spans="2:8" x14ac:dyDescent="0.25">
      <c r="B210" s="43" t="s">
        <v>66</v>
      </c>
      <c r="C210" s="9" t="s">
        <v>8</v>
      </c>
      <c r="D210" s="44">
        <v>4.34</v>
      </c>
      <c r="E210" s="9" t="s">
        <v>19</v>
      </c>
      <c r="F210" s="9"/>
      <c r="G210" s="8"/>
      <c r="H210" s="10"/>
    </row>
    <row r="211" spans="2:8" x14ac:dyDescent="0.25">
      <c r="B211" s="43" t="s">
        <v>89</v>
      </c>
      <c r="C211" s="9" t="s">
        <v>8</v>
      </c>
      <c r="D211" s="44">
        <v>15.96</v>
      </c>
      <c r="E211" s="9" t="s">
        <v>19</v>
      </c>
      <c r="F211" s="9"/>
      <c r="G211" s="8"/>
      <c r="H211" s="10"/>
    </row>
    <row r="212" spans="2:8" x14ac:dyDescent="0.25">
      <c r="B212" s="43" t="s">
        <v>107</v>
      </c>
      <c r="C212" s="9" t="s">
        <v>8</v>
      </c>
      <c r="D212" s="44">
        <v>1.53</v>
      </c>
      <c r="E212" s="9" t="s">
        <v>19</v>
      </c>
      <c r="F212" s="9"/>
      <c r="G212" s="8"/>
      <c r="H212" s="10"/>
    </row>
    <row r="213" spans="2:8" ht="15.75" thickBot="1" x14ac:dyDescent="0.3">
      <c r="B213" s="45" t="s">
        <v>125</v>
      </c>
      <c r="C213" s="12" t="s">
        <v>126</v>
      </c>
      <c r="D213" s="46">
        <v>6.56</v>
      </c>
      <c r="E213" s="12" t="s">
        <v>19</v>
      </c>
      <c r="F213" s="12"/>
      <c r="G213" s="11"/>
      <c r="H213" s="13"/>
    </row>
    <row r="214" spans="2:8" ht="15.75" thickBot="1" x14ac:dyDescent="0.3">
      <c r="B214" s="15" t="s">
        <v>136</v>
      </c>
      <c r="C214" s="21" t="s">
        <v>282</v>
      </c>
      <c r="D214" s="22">
        <f>SUM(D177:D213)</f>
        <v>2255.37</v>
      </c>
      <c r="E214" s="21"/>
      <c r="F214" s="21"/>
      <c r="G214" s="16"/>
      <c r="H214" s="32">
        <f>SUM(H177:H213)</f>
        <v>0</v>
      </c>
    </row>
    <row r="215" spans="2:8" x14ac:dyDescent="0.25">
      <c r="B215" s="3"/>
      <c r="C215" s="3"/>
      <c r="D215" s="3"/>
      <c r="E215" s="3"/>
      <c r="F215" s="3"/>
    </row>
    <row r="216" spans="2:8" x14ac:dyDescent="0.25">
      <c r="B216" s="58" t="s">
        <v>283</v>
      </c>
      <c r="C216" s="58"/>
      <c r="D216" s="58"/>
      <c r="E216" s="3"/>
      <c r="F216" s="3"/>
    </row>
    <row r="217" spans="2:8" ht="15.75" thickBot="1" x14ac:dyDescent="0.3">
      <c r="B217" s="17"/>
      <c r="C217" s="17"/>
      <c r="D217" s="17"/>
      <c r="E217" s="17"/>
      <c r="F217" s="17"/>
      <c r="G217" s="18"/>
      <c r="H217" s="18"/>
    </row>
    <row r="218" spans="2:8" x14ac:dyDescent="0.25">
      <c r="B218" s="51" t="s">
        <v>284</v>
      </c>
      <c r="C218" s="7" t="s">
        <v>220</v>
      </c>
      <c r="D218" s="42">
        <v>89.1</v>
      </c>
      <c r="E218" s="7" t="s">
        <v>6</v>
      </c>
      <c r="F218" s="7">
        <v>30</v>
      </c>
      <c r="G218" s="38">
        <v>0</v>
      </c>
      <c r="H218" s="24">
        <f t="shared" ref="H218:H231" si="17">+D218*F218*G218</f>
        <v>0</v>
      </c>
    </row>
    <row r="219" spans="2:8" x14ac:dyDescent="0.25">
      <c r="B219" s="52" t="s">
        <v>285</v>
      </c>
      <c r="C219" s="9" t="s">
        <v>222</v>
      </c>
      <c r="D219" s="44">
        <v>3.94</v>
      </c>
      <c r="E219" s="9" t="s">
        <v>6</v>
      </c>
      <c r="F219" s="9">
        <v>30</v>
      </c>
      <c r="G219" s="38">
        <v>0</v>
      </c>
      <c r="H219" s="24">
        <f t="shared" si="17"/>
        <v>0</v>
      </c>
    </row>
    <row r="220" spans="2:8" x14ac:dyDescent="0.25">
      <c r="B220" s="52" t="s">
        <v>286</v>
      </c>
      <c r="C220" s="9" t="s">
        <v>224</v>
      </c>
      <c r="D220" s="44">
        <v>21.89</v>
      </c>
      <c r="E220" s="9" t="s">
        <v>6</v>
      </c>
      <c r="F220" s="9">
        <v>30</v>
      </c>
      <c r="G220" s="38">
        <v>0</v>
      </c>
      <c r="H220" s="24">
        <f t="shared" si="17"/>
        <v>0</v>
      </c>
    </row>
    <row r="221" spans="2:8" x14ac:dyDescent="0.25">
      <c r="B221" s="52" t="s">
        <v>287</v>
      </c>
      <c r="C221" s="9" t="s">
        <v>226</v>
      </c>
      <c r="D221" s="44">
        <v>17.420000000000002</v>
      </c>
      <c r="E221" s="9" t="s">
        <v>6</v>
      </c>
      <c r="F221" s="9">
        <v>30</v>
      </c>
      <c r="G221" s="38">
        <v>0</v>
      </c>
      <c r="H221" s="24">
        <f t="shared" si="17"/>
        <v>0</v>
      </c>
    </row>
    <row r="222" spans="2:8" x14ac:dyDescent="0.25">
      <c r="B222" s="52" t="s">
        <v>288</v>
      </c>
      <c r="C222" s="9" t="s">
        <v>170</v>
      </c>
      <c r="D222" s="44">
        <v>16.41</v>
      </c>
      <c r="E222" s="9" t="s">
        <v>6</v>
      </c>
      <c r="F222" s="9">
        <v>30</v>
      </c>
      <c r="G222" s="38">
        <v>0</v>
      </c>
      <c r="H222" s="24">
        <f t="shared" si="17"/>
        <v>0</v>
      </c>
    </row>
    <row r="223" spans="2:8" x14ac:dyDescent="0.25">
      <c r="B223" s="52" t="s">
        <v>289</v>
      </c>
      <c r="C223" s="9" t="s">
        <v>290</v>
      </c>
      <c r="D223" s="44">
        <v>24.85</v>
      </c>
      <c r="E223" s="9" t="s">
        <v>37</v>
      </c>
      <c r="F223" s="9">
        <v>9</v>
      </c>
      <c r="G223" s="38">
        <v>0</v>
      </c>
      <c r="H223" s="24">
        <f t="shared" si="17"/>
        <v>0</v>
      </c>
    </row>
    <row r="224" spans="2:8" x14ac:dyDescent="0.25">
      <c r="B224" s="52" t="s">
        <v>291</v>
      </c>
      <c r="C224" s="9" t="s">
        <v>292</v>
      </c>
      <c r="D224" s="44">
        <v>24.08</v>
      </c>
      <c r="E224" s="9" t="s">
        <v>37</v>
      </c>
      <c r="F224" s="9">
        <v>9</v>
      </c>
      <c r="G224" s="38">
        <v>0</v>
      </c>
      <c r="H224" s="24">
        <f t="shared" si="17"/>
        <v>0</v>
      </c>
    </row>
    <row r="225" spans="2:8" x14ac:dyDescent="0.25">
      <c r="B225" s="52" t="s">
        <v>293</v>
      </c>
      <c r="C225" s="9" t="s">
        <v>294</v>
      </c>
      <c r="D225" s="44">
        <v>22.73</v>
      </c>
      <c r="E225" s="9" t="s">
        <v>37</v>
      </c>
      <c r="F225" s="9">
        <v>9</v>
      </c>
      <c r="G225" s="38">
        <v>0</v>
      </c>
      <c r="H225" s="24">
        <f t="shared" si="17"/>
        <v>0</v>
      </c>
    </row>
    <row r="226" spans="2:8" x14ac:dyDescent="0.25">
      <c r="B226" s="52" t="s">
        <v>295</v>
      </c>
      <c r="C226" s="9" t="s">
        <v>229</v>
      </c>
      <c r="D226" s="44">
        <v>21.51</v>
      </c>
      <c r="E226" s="9" t="s">
        <v>37</v>
      </c>
      <c r="F226" s="9">
        <v>9</v>
      </c>
      <c r="G226" s="38">
        <v>0</v>
      </c>
      <c r="H226" s="24">
        <f t="shared" si="17"/>
        <v>0</v>
      </c>
    </row>
    <row r="227" spans="2:8" x14ac:dyDescent="0.25">
      <c r="B227" s="52" t="s">
        <v>296</v>
      </c>
      <c r="C227" s="9" t="s">
        <v>234</v>
      </c>
      <c r="D227" s="44">
        <v>23.79</v>
      </c>
      <c r="E227" s="9" t="s">
        <v>6</v>
      </c>
      <c r="F227" s="9">
        <v>30</v>
      </c>
      <c r="G227" s="38">
        <v>0</v>
      </c>
      <c r="H227" s="24">
        <f t="shared" si="17"/>
        <v>0</v>
      </c>
    </row>
    <row r="228" spans="2:8" x14ac:dyDescent="0.25">
      <c r="B228" s="52" t="s">
        <v>297</v>
      </c>
      <c r="C228" s="9" t="s">
        <v>229</v>
      </c>
      <c r="D228" s="44">
        <v>23.98</v>
      </c>
      <c r="E228" s="9" t="s">
        <v>37</v>
      </c>
      <c r="F228" s="9">
        <v>9</v>
      </c>
      <c r="G228" s="38">
        <v>0</v>
      </c>
      <c r="H228" s="24">
        <f t="shared" si="17"/>
        <v>0</v>
      </c>
    </row>
    <row r="229" spans="2:8" x14ac:dyDescent="0.25">
      <c r="B229" s="52" t="s">
        <v>298</v>
      </c>
      <c r="C229" s="9" t="s">
        <v>229</v>
      </c>
      <c r="D229" s="44">
        <v>24.44</v>
      </c>
      <c r="E229" s="9" t="s">
        <v>37</v>
      </c>
      <c r="F229" s="9">
        <v>9</v>
      </c>
      <c r="G229" s="38">
        <v>0</v>
      </c>
      <c r="H229" s="24">
        <f t="shared" si="17"/>
        <v>0</v>
      </c>
    </row>
    <row r="230" spans="2:8" x14ac:dyDescent="0.25">
      <c r="B230" s="52" t="s">
        <v>299</v>
      </c>
      <c r="C230" s="9" t="s">
        <v>170</v>
      </c>
      <c r="D230" s="44">
        <v>16.420000000000002</v>
      </c>
      <c r="E230" s="9" t="s">
        <v>6</v>
      </c>
      <c r="F230" s="9">
        <v>30</v>
      </c>
      <c r="G230" s="38">
        <v>0</v>
      </c>
      <c r="H230" s="24">
        <f t="shared" si="17"/>
        <v>0</v>
      </c>
    </row>
    <row r="231" spans="2:8" x14ac:dyDescent="0.25">
      <c r="B231" s="52" t="s">
        <v>300</v>
      </c>
      <c r="C231" s="9" t="s">
        <v>229</v>
      </c>
      <c r="D231" s="44">
        <v>30.22</v>
      </c>
      <c r="E231" s="9" t="s">
        <v>37</v>
      </c>
      <c r="F231" s="9">
        <v>9</v>
      </c>
      <c r="G231" s="38">
        <v>0</v>
      </c>
      <c r="H231" s="24">
        <f t="shared" si="17"/>
        <v>0</v>
      </c>
    </row>
    <row r="232" spans="2:8" x14ac:dyDescent="0.25">
      <c r="B232" s="52" t="s">
        <v>301</v>
      </c>
      <c r="C232" s="9" t="s">
        <v>88</v>
      </c>
      <c r="D232" s="44">
        <v>21.36</v>
      </c>
      <c r="E232" s="9" t="s">
        <v>19</v>
      </c>
      <c r="F232" s="9"/>
      <c r="G232" s="8"/>
      <c r="H232" s="10"/>
    </row>
    <row r="233" spans="2:8" x14ac:dyDescent="0.25">
      <c r="B233" s="52" t="s">
        <v>302</v>
      </c>
      <c r="C233" s="9" t="s">
        <v>303</v>
      </c>
      <c r="D233" s="44">
        <v>27.78</v>
      </c>
      <c r="E233" s="9" t="s">
        <v>6</v>
      </c>
      <c r="F233" s="9">
        <v>30</v>
      </c>
      <c r="G233" s="38">
        <v>0</v>
      </c>
      <c r="H233" s="24">
        <f t="shared" ref="H233" si="18">+D233*F233*G233</f>
        <v>0</v>
      </c>
    </row>
    <row r="234" spans="2:8" x14ac:dyDescent="0.25">
      <c r="B234" s="52" t="s">
        <v>304</v>
      </c>
      <c r="C234" s="9" t="s">
        <v>31</v>
      </c>
      <c r="D234" s="44">
        <v>16.25</v>
      </c>
      <c r="E234" s="9" t="s">
        <v>19</v>
      </c>
      <c r="F234" s="9"/>
      <c r="G234" s="8"/>
      <c r="H234" s="10"/>
    </row>
    <row r="235" spans="2:8" x14ac:dyDescent="0.25">
      <c r="B235" s="52" t="s">
        <v>305</v>
      </c>
      <c r="C235" s="9" t="s">
        <v>126</v>
      </c>
      <c r="D235" s="44">
        <v>3.15</v>
      </c>
      <c r="E235" s="9" t="s">
        <v>19</v>
      </c>
      <c r="F235" s="9"/>
      <c r="G235" s="8"/>
      <c r="H235" s="10"/>
    </row>
    <row r="236" spans="2:8" x14ac:dyDescent="0.25">
      <c r="B236" s="43" t="s">
        <v>89</v>
      </c>
      <c r="C236" s="9" t="s">
        <v>8</v>
      </c>
      <c r="D236" s="44">
        <v>15.96</v>
      </c>
      <c r="E236" s="9" t="s">
        <v>19</v>
      </c>
      <c r="F236" s="9"/>
      <c r="G236" s="8"/>
      <c r="H236" s="10"/>
    </row>
    <row r="237" spans="2:8" x14ac:dyDescent="0.25">
      <c r="B237" s="43" t="s">
        <v>107</v>
      </c>
      <c r="C237" s="9" t="s">
        <v>8</v>
      </c>
      <c r="D237" s="44">
        <v>1.53</v>
      </c>
      <c r="E237" s="9" t="s">
        <v>19</v>
      </c>
      <c r="F237" s="9"/>
      <c r="G237" s="8"/>
      <c r="H237" s="10"/>
    </row>
    <row r="238" spans="2:8" ht="15.75" thickBot="1" x14ac:dyDescent="0.3">
      <c r="B238" s="45" t="s">
        <v>125</v>
      </c>
      <c r="C238" s="12" t="s">
        <v>126</v>
      </c>
      <c r="D238" s="46">
        <v>6.56</v>
      </c>
      <c r="E238" s="12" t="s">
        <v>19</v>
      </c>
      <c r="F238" s="12"/>
      <c r="G238" s="11"/>
      <c r="H238" s="13"/>
    </row>
    <row r="239" spans="2:8" ht="15.75" thickBot="1" x14ac:dyDescent="0.3">
      <c r="B239" s="15" t="s">
        <v>136</v>
      </c>
      <c r="C239" s="21" t="s">
        <v>306</v>
      </c>
      <c r="D239" s="22">
        <f>SUM(D218:D238)</f>
        <v>453.36999999999989</v>
      </c>
      <c r="E239" s="21"/>
      <c r="F239" s="21"/>
      <c r="G239" s="16"/>
      <c r="H239" s="32">
        <f>SUM(H218:H238)</f>
        <v>0</v>
      </c>
    </row>
    <row r="240" spans="2:8" x14ac:dyDescent="0.25">
      <c r="E240" s="3"/>
      <c r="F240" s="3"/>
    </row>
    <row r="241" spans="2:8" x14ac:dyDescent="0.25">
      <c r="E241" s="3"/>
      <c r="F241" s="3"/>
    </row>
    <row r="242" spans="2:8" x14ac:dyDescent="0.25">
      <c r="E242" s="3"/>
    </row>
    <row r="243" spans="2:8" ht="15.75" thickBot="1" x14ac:dyDescent="0.3">
      <c r="E243" s="3"/>
    </row>
    <row r="244" spans="2:8" ht="15.75" thickBot="1" x14ac:dyDescent="0.3">
      <c r="B244" s="19" t="s">
        <v>325</v>
      </c>
      <c r="C244" s="20"/>
      <c r="D244" s="20"/>
      <c r="E244" s="22"/>
      <c r="F244" s="20"/>
      <c r="G244" s="20"/>
      <c r="H244" s="37">
        <v>0</v>
      </c>
    </row>
    <row r="245" spans="2:8" x14ac:dyDescent="0.25">
      <c r="E245" s="3"/>
    </row>
    <row r="246" spans="2:8" x14ac:dyDescent="0.25">
      <c r="E246" s="3"/>
    </row>
    <row r="247" spans="2:8" x14ac:dyDescent="0.25">
      <c r="E247" s="3"/>
    </row>
    <row r="248" spans="2:8" ht="21" x14ac:dyDescent="0.35">
      <c r="C248" s="2" t="s">
        <v>307</v>
      </c>
      <c r="E248" s="3"/>
    </row>
    <row r="249" spans="2:8" ht="15.75" thickBot="1" x14ac:dyDescent="0.3"/>
    <row r="250" spans="2:8" ht="45.75" thickBot="1" x14ac:dyDescent="0.3">
      <c r="B250" s="4"/>
      <c r="C250" s="5" t="s">
        <v>308</v>
      </c>
      <c r="D250" s="6"/>
      <c r="E250" s="27" t="s">
        <v>327</v>
      </c>
      <c r="F250" s="28" t="s">
        <v>322</v>
      </c>
      <c r="G250" s="28" t="s">
        <v>326</v>
      </c>
      <c r="H250" s="29" t="s">
        <v>321</v>
      </c>
    </row>
    <row r="251" spans="2:8" ht="15.75" thickBot="1" x14ac:dyDescent="0.3">
      <c r="B251" s="4"/>
      <c r="C251" s="5" t="s">
        <v>319</v>
      </c>
      <c r="D251" s="16"/>
      <c r="E251" s="21">
        <v>27</v>
      </c>
      <c r="F251" s="21">
        <v>30</v>
      </c>
      <c r="G251" s="36">
        <v>0</v>
      </c>
      <c r="H251" s="31">
        <f>+E251*F251*G251</f>
        <v>0</v>
      </c>
    </row>
    <row r="254" spans="2:8" ht="15.75" thickBot="1" x14ac:dyDescent="0.3"/>
    <row r="255" spans="2:8" ht="15.75" thickBot="1" x14ac:dyDescent="0.3">
      <c r="B255" s="19" t="s">
        <v>309</v>
      </c>
      <c r="C255" s="20"/>
      <c r="D255" s="20"/>
      <c r="E255" s="22"/>
      <c r="F255" s="20"/>
      <c r="G255" s="20"/>
      <c r="H255" s="32">
        <f>SUM(H91+H150+H172+H214+H239+H251)</f>
        <v>0</v>
      </c>
    </row>
    <row r="256" spans="2:8" ht="15.75" thickBot="1" x14ac:dyDescent="0.3">
      <c r="B256" s="19" t="s">
        <v>310</v>
      </c>
      <c r="C256" s="20"/>
      <c r="D256" s="20"/>
      <c r="E256" s="22"/>
      <c r="F256" s="20"/>
      <c r="G256" s="14"/>
      <c r="H256" s="32">
        <f>SUM(H255) *0.21</f>
        <v>0</v>
      </c>
    </row>
    <row r="257" spans="2:8" ht="15.75" thickBot="1" x14ac:dyDescent="0.3">
      <c r="B257" s="19" t="s">
        <v>311</v>
      </c>
      <c r="C257" s="20"/>
      <c r="D257" s="20"/>
      <c r="E257" s="22"/>
      <c r="F257" s="20"/>
      <c r="G257" s="14"/>
      <c r="H257" s="32">
        <f>SUM(H255:H256)</f>
        <v>0</v>
      </c>
    </row>
    <row r="258" spans="2:8" ht="15.75" thickBot="1" x14ac:dyDescent="0.3">
      <c r="H258" s="3"/>
    </row>
    <row r="259" spans="2:8" ht="15.75" thickBot="1" x14ac:dyDescent="0.3">
      <c r="B259" s="19" t="s">
        <v>312</v>
      </c>
      <c r="C259" s="20"/>
      <c r="D259" s="20"/>
      <c r="E259" s="20"/>
      <c r="F259" s="20"/>
      <c r="G259" s="20"/>
      <c r="H259" s="32">
        <f>H255*12</f>
        <v>0</v>
      </c>
    </row>
    <row r="260" spans="2:8" ht="15.75" thickBot="1" x14ac:dyDescent="0.3">
      <c r="B260" s="19" t="s">
        <v>313</v>
      </c>
      <c r="C260" s="20"/>
      <c r="D260" s="20"/>
      <c r="E260" s="20"/>
      <c r="F260" s="20"/>
      <c r="G260" s="14"/>
      <c r="H260" s="32">
        <f>SUM(H259)*0.21</f>
        <v>0</v>
      </c>
    </row>
    <row r="261" spans="2:8" ht="15.75" thickBot="1" x14ac:dyDescent="0.3">
      <c r="B261" s="19" t="s">
        <v>314</v>
      </c>
      <c r="C261" s="20"/>
      <c r="D261" s="20"/>
      <c r="E261" s="20"/>
      <c r="F261" s="20"/>
      <c r="G261" s="14"/>
      <c r="H261" s="32">
        <f>SUM(H259:H260)</f>
        <v>0</v>
      </c>
    </row>
    <row r="262" spans="2:8" x14ac:dyDescent="0.25">
      <c r="H262" s="3"/>
    </row>
    <row r="264" spans="2:8" x14ac:dyDescent="0.25">
      <c r="B264" s="34" t="s">
        <v>328</v>
      </c>
      <c r="C264" s="34"/>
      <c r="D264" s="34"/>
      <c r="E264" s="35"/>
    </row>
  </sheetData>
  <mergeCells count="5">
    <mergeCell ref="B5:D5"/>
    <mergeCell ref="B93:D93"/>
    <mergeCell ref="B152:D152"/>
    <mergeCell ref="B174:D174"/>
    <mergeCell ref="B216:D216"/>
  </mergeCells>
  <pageMargins left="0.70000000000000007" right="0.70000000000000007" top="1.1811" bottom="1.1811" header="0.78739999999999999" footer="0.78739999999999999"/>
  <pageSetup paperSize="9" scale="74" fitToHeight="0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20F35683F3AE4BA0C69A07D288F0F9" ma:contentTypeVersion="17" ma:contentTypeDescription="Vytvoří nový dokument" ma:contentTypeScope="" ma:versionID="f82e2f9ec3d7ddaa7fc296f160130847">
  <xsd:schema xmlns:xsd="http://www.w3.org/2001/XMLSchema" xmlns:xs="http://www.w3.org/2001/XMLSchema" xmlns:p="http://schemas.microsoft.com/office/2006/metadata/properties" xmlns:ns2="d2399262-2c93-47e8-bb25-1cf69ecd43d2" xmlns:ns3="9cccfaa7-4bf1-42b3-8b91-9fb81b7f9697" targetNamespace="http://schemas.microsoft.com/office/2006/metadata/properties" ma:root="true" ma:fieldsID="ed9d94219ba7fc2c6c4a5372b40d41a8" ns2:_="" ns3:_="">
    <xsd:import namespace="d2399262-2c93-47e8-bb25-1cf69ecd43d2"/>
    <xsd:import namespace="9cccfaa7-4bf1-42b3-8b91-9fb81b7f9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99262-2c93-47e8-bb25-1cf69ecd43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00968d64-1f8e-441e-963a-d9e2b80488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cfaa7-4bf1-42b3-8b91-9fb81b7f96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a16cec-ab3b-4534-9a5d-218d82c903c8}" ma:internalName="TaxCatchAll" ma:showField="CatchAllData" ma:web="9cccfaa7-4bf1-42b3-8b91-9fb81b7f9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F8DDC7-1000-40FD-BB8C-D4732249B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1CAB8-C53E-4FD6-9B5A-0F06D6E0B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99262-2c93-47e8-bb25-1cf69ecd43d2"/>
    <ds:schemaRef ds:uri="9cccfaa7-4bf1-42b3-8b91-9fb81b7f9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 Lukáš</dc:creator>
  <cp:lastModifiedBy>Michaela Žejšková</cp:lastModifiedBy>
  <cp:lastPrinted>2025-10-29T11:33:20Z</cp:lastPrinted>
  <dcterms:created xsi:type="dcterms:W3CDTF">2021-11-01T18:38:59Z</dcterms:created>
  <dcterms:modified xsi:type="dcterms:W3CDTF">2026-03-04T20:23:21Z</dcterms:modified>
</cp:coreProperties>
</file>