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dc.cejiza.loc\dokumenty\VEŘEJNÉ ZAKÁZKY\2026\2026-2028_Vytahy\03__ZD\ZD_260330_FINAL_od_OINV\Cast_2\"/>
    </mc:Choice>
  </mc:AlternateContent>
  <xr:revisionPtr revIDLastSave="0" documentId="13_ncr:1_{42F2B102-A9C1-4DDE-8B65-43E2D9F8EDF8}" xr6:coauthVersionLast="47" xr6:coauthVersionMax="47" xr10:uidLastSave="{00000000-0000-0000-0000-000000000000}"/>
  <bookViews>
    <workbookView xWindow="-108" yWindow="-108" windowWidth="23256" windowHeight="12456" xr2:uid="{00000000-000D-0000-FFFF-FFFF00000000}"/>
  </bookViews>
  <sheets>
    <sheet name="Část 2" sheetId="3" r:id="rId1"/>
  </sheets>
  <definedNames>
    <definedName name="_xlnm.Print_Area" localSheetId="0">'Část 2'!$A$1:$R$67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55" i="3" l="1"/>
  <c r="R36" i="3"/>
  <c r="R37" i="3"/>
  <c r="R38" i="3"/>
  <c r="R39" i="3"/>
  <c r="R40" i="3"/>
  <c r="R41" i="3"/>
  <c r="R42" i="3"/>
  <c r="R43" i="3"/>
  <c r="R44" i="3"/>
  <c r="R45" i="3"/>
  <c r="R46" i="3"/>
  <c r="R35" i="3"/>
  <c r="R13" i="3"/>
  <c r="R14" i="3"/>
  <c r="R15" i="3"/>
  <c r="R16" i="3"/>
  <c r="R17" i="3"/>
  <c r="R18" i="3"/>
  <c r="R19" i="3"/>
  <c r="R20" i="3"/>
  <c r="R21" i="3"/>
  <c r="R22" i="3"/>
  <c r="R23" i="3"/>
  <c r="R24" i="3"/>
  <c r="R25" i="3"/>
  <c r="R26" i="3"/>
  <c r="R27" i="3"/>
  <c r="R28" i="3"/>
  <c r="R29" i="3"/>
  <c r="R30" i="3"/>
  <c r="R31" i="3"/>
  <c r="R32" i="3"/>
  <c r="R33" i="3"/>
  <c r="R12" i="3"/>
  <c r="R11" i="3"/>
  <c r="R47" i="3" l="1"/>
  <c r="A65" i="3" s="1"/>
</calcChain>
</file>

<file path=xl/sharedStrings.xml><?xml version="1.0" encoding="utf-8"?>
<sst xmlns="http://schemas.openxmlformats.org/spreadsheetml/2006/main" count="410" uniqueCount="180">
  <si>
    <t>Číslo</t>
  </si>
  <si>
    <t>Výrobce</t>
  </si>
  <si>
    <t>Model</t>
  </si>
  <si>
    <t>Rok pořízení</t>
  </si>
  <si>
    <t>Výrobní číslo</t>
  </si>
  <si>
    <t>Umístění výtahu</t>
  </si>
  <si>
    <t>Evakuační výtah</t>
  </si>
  <si>
    <t>ANO / NE</t>
  </si>
  <si>
    <t>Průchozí výtah</t>
  </si>
  <si>
    <t>Nosnost v kg</t>
  </si>
  <si>
    <t>Počet podlaží / počet stanic</t>
  </si>
  <si>
    <t>č. 1</t>
  </si>
  <si>
    <t>NE</t>
  </si>
  <si>
    <t>lanový</t>
  </si>
  <si>
    <t>ANO</t>
  </si>
  <si>
    <t>osobní</t>
  </si>
  <si>
    <t>č. 18</t>
  </si>
  <si>
    <t>C100</t>
  </si>
  <si>
    <t>osobní lůžkový</t>
  </si>
  <si>
    <t>Vymyslický</t>
  </si>
  <si>
    <t>hydraulický</t>
  </si>
  <si>
    <t>č. 14</t>
  </si>
  <si>
    <t>Hlavní budova</t>
  </si>
  <si>
    <t>č. 2</t>
  </si>
  <si>
    <t>č. 3</t>
  </si>
  <si>
    <t>TRA Břeclav</t>
  </si>
  <si>
    <t>č. 13</t>
  </si>
  <si>
    <t>výtahy Brumovice</t>
  </si>
  <si>
    <t>OT 400</t>
  </si>
  <si>
    <t>č. 4</t>
  </si>
  <si>
    <t>č. 5</t>
  </si>
  <si>
    <t>č. 6</t>
  </si>
  <si>
    <t>č. 7</t>
  </si>
  <si>
    <t>č. 8</t>
  </si>
  <si>
    <t>č. 9</t>
  </si>
  <si>
    <t>LTV 500</t>
  </si>
  <si>
    <t>č. 10</t>
  </si>
  <si>
    <t>č. 11</t>
  </si>
  <si>
    <t>č. 12</t>
  </si>
  <si>
    <t>č. 15</t>
  </si>
  <si>
    <t>TRAM Chrudim</t>
  </si>
  <si>
    <t>NT1200</t>
  </si>
  <si>
    <t>č. 16</t>
  </si>
  <si>
    <t>č. 17</t>
  </si>
  <si>
    <t>Tramontáž Chrudim</t>
  </si>
  <si>
    <t>LVO2000</t>
  </si>
  <si>
    <t>49/2007</t>
  </si>
  <si>
    <t>50/2007</t>
  </si>
  <si>
    <t>č. 19</t>
  </si>
  <si>
    <t>51/2007</t>
  </si>
  <si>
    <t>č. 20</t>
  </si>
  <si>
    <t>52/2007</t>
  </si>
  <si>
    <t>č. 21</t>
  </si>
  <si>
    <t>53/2007</t>
  </si>
  <si>
    <t>č. 22</t>
  </si>
  <si>
    <t>LVO1600</t>
  </si>
  <si>
    <t>č. 23</t>
  </si>
  <si>
    <t>-</t>
  </si>
  <si>
    <t>Výtah hydraulický / lanový / řetězový</t>
  </si>
  <si>
    <t>Typ výtahu (nákladní, osobní, osobní lůžkový, C100 - jídelní)</t>
  </si>
  <si>
    <t>Paušální cena za servis výtahů v Kč bez DPH</t>
  </si>
  <si>
    <t>Předpokládaná doba poskytování servisu výtahů (počet měsíců)</t>
  </si>
  <si>
    <t>3/3</t>
  </si>
  <si>
    <t>2/2</t>
  </si>
  <si>
    <t>5/5</t>
  </si>
  <si>
    <t>6/6</t>
  </si>
  <si>
    <t>4/4</t>
  </si>
  <si>
    <t>7/7</t>
  </si>
  <si>
    <t>12/12</t>
  </si>
  <si>
    <t>12/4</t>
  </si>
  <si>
    <t>12/11</t>
  </si>
  <si>
    <t>3/2</t>
  </si>
  <si>
    <t>Předpokládaný termín zahájení poskytování servisu výtahů (datum)</t>
  </si>
  <si>
    <t>Paušální cena
v Kč bez DPH
za předpokládanou dobu poskytování servisu výtahů
za 1 výtah</t>
  </si>
  <si>
    <t>A. Paušální cena za servis výtahů v Kč bez DPH</t>
  </si>
  <si>
    <t>C. Celková cena za servis výtahů v Kč bez DPH</t>
  </si>
  <si>
    <t>Celková cena za servis výtahů v Kč bez DPH *****</t>
  </si>
  <si>
    <t>Maximální výše měsíčního paušálu v Kč bez DPH za 1 měsíc / 1 výtah</t>
  </si>
  <si>
    <t>* Měsíční paušál za servis 1 výtahu za 1 kalendářní měsíc bude účastníkem zadávacího řízení stanoven s ohledem na parametry výtahu, požadovaný rozsahu servisu výtahů a předpokládanou dobu poskytování servisu výtahu, přičemž nesmí překročit maximální částku uvedenou u příslušného výtahu ve sloupci P.</t>
  </si>
  <si>
    <t>**** Cena za poskytování servisních činností a služeb nezahrnutých v měsíčním paušálu celkem za dobu trvání veřejné zakázky bude stanovena podle vzorce d = (a * b) + ((a * 1,3) * c).</t>
  </si>
  <si>
    <t>B. Cena za servisní činností a služby nezahrnuté v měsíčním paušálu v Kč bez DPH</t>
  </si>
  <si>
    <t>Cena za poskytování servisních činností a služeb 
nezahrnutých v měsíčním paušálu celkem v Kč bez DPH **** (d)
d = (a * b) + ((a * 1,3) * c)</t>
  </si>
  <si>
    <t>***** Nabídková cena bez DPH bude stanovena jako součet Paušální ceny za servis výtahů bez DPH a Ceny za servisní činnosti a služby nezahrnuté v měsíčním paušálu v Kč bez DPH.</t>
  </si>
  <si>
    <t>BV Brumovice s.r.o.</t>
  </si>
  <si>
    <t>44/2009</t>
  </si>
  <si>
    <t>45/2009</t>
  </si>
  <si>
    <t>LVO1250</t>
  </si>
  <si>
    <t>46/2009</t>
  </si>
  <si>
    <t>LVO300</t>
  </si>
  <si>
    <t>48/2013</t>
  </si>
  <si>
    <t>49/2013</t>
  </si>
  <si>
    <t>LVO630</t>
  </si>
  <si>
    <t>36/2013</t>
  </si>
  <si>
    <t>50/2013</t>
  </si>
  <si>
    <t>26/2015</t>
  </si>
  <si>
    <t>Příloha č. 3 zadávací dokumentace</t>
  </si>
  <si>
    <t>Název pověřujícího zadavatele</t>
  </si>
  <si>
    <t>Nemocnice Znojmo</t>
  </si>
  <si>
    <t>SN/ODN</t>
  </si>
  <si>
    <t>03/2017</t>
  </si>
  <si>
    <t>OT</t>
  </si>
  <si>
    <t>Č.2</t>
  </si>
  <si>
    <t>ZDRAVOTNICKÁ ZAŘÍZENÍ</t>
  </si>
  <si>
    <t>ZAŘÍZENÍ SOCIÁLNÍCH SLUŽEB</t>
  </si>
  <si>
    <t>3/5</t>
  </si>
  <si>
    <r>
      <t xml:space="preserve">Předpokládaný počet hodin poskytování servisních činností a služeb nezahrnutých v měsíčním paušálu
</t>
    </r>
    <r>
      <rPr>
        <b/>
        <u/>
        <sz val="14"/>
        <rFont val="Segoe UI"/>
        <family val="2"/>
        <charset val="238"/>
      </rPr>
      <t>poskytovaných v běžné pracovní době</t>
    </r>
    <r>
      <rPr>
        <b/>
        <sz val="14"/>
        <rFont val="Segoe UI"/>
        <family val="2"/>
        <charset val="238"/>
      </rPr>
      <t xml:space="preserve"> *** (b)</t>
    </r>
  </si>
  <si>
    <r>
      <t xml:space="preserve">Předpokládaný počet hodin poskytování servisních činností a služeb nezahrnutých v měsíčním paušálu
</t>
    </r>
    <r>
      <rPr>
        <b/>
        <u/>
        <sz val="14"/>
        <rFont val="Segoe UI"/>
        <family val="2"/>
        <charset val="238"/>
      </rPr>
      <t>poskytovaných v době pohotovosti</t>
    </r>
    <r>
      <rPr>
        <b/>
        <sz val="14"/>
        <rFont val="Segoe UI"/>
        <family val="2"/>
        <charset val="238"/>
      </rPr>
      <t xml:space="preserve"> *** (c)</t>
    </r>
  </si>
  <si>
    <t>C100 - jídelní</t>
  </si>
  <si>
    <t>VÝTAHY, s.r.o. Velké Meziříčí</t>
  </si>
  <si>
    <t>BV BRUMOVICE VÝTAHY s.r.o.</t>
  </si>
  <si>
    <t>OTNA 1650</t>
  </si>
  <si>
    <t>1992 / 2007</t>
  </si>
  <si>
    <t>0907/2007</t>
  </si>
  <si>
    <t>domov</t>
  </si>
  <si>
    <t xml:space="preserve"> VÝTAHY OSTRAVA SERVIS s.r.o.</t>
  </si>
  <si>
    <t>ILTAB 1200</t>
  </si>
  <si>
    <t>domov, Hostim 2</t>
  </si>
  <si>
    <t>Domov pro seniory Hostim</t>
  </si>
  <si>
    <t>OTNA 1800</t>
  </si>
  <si>
    <t>lůžkový</t>
  </si>
  <si>
    <t>HPO 400</t>
  </si>
  <si>
    <t>Podzámčí</t>
  </si>
  <si>
    <t>Domov pro seniory Plaveč</t>
  </si>
  <si>
    <t>TOIV</t>
  </si>
  <si>
    <t>budova B</t>
  </si>
  <si>
    <t>5/4</t>
  </si>
  <si>
    <t>LTI 1250/0,50</t>
  </si>
  <si>
    <t>zámek</t>
  </si>
  <si>
    <t>Brumov</t>
  </si>
  <si>
    <t>C</t>
  </si>
  <si>
    <t>budova A</t>
  </si>
  <si>
    <t>hlavní budova</t>
  </si>
  <si>
    <t>Domov Božice</t>
  </si>
  <si>
    <t>OTNA 400/0,63</t>
  </si>
  <si>
    <t>BV-1306</t>
  </si>
  <si>
    <t>hlavní budova A</t>
  </si>
  <si>
    <t>LTI 1700/0,44</t>
  </si>
  <si>
    <t>5331/2009</t>
  </si>
  <si>
    <t>vedlejší budova B</t>
  </si>
  <si>
    <t>Hovil 1700/0,3</t>
  </si>
  <si>
    <t>6016/2010</t>
  </si>
  <si>
    <t>Domov pro seniory Jevišovice</t>
  </si>
  <si>
    <t>VÝTAHY MP Lifts s.r.o. Brno</t>
  </si>
  <si>
    <t>OT1250/01</t>
  </si>
  <si>
    <t>domov, Hostim 106</t>
  </si>
  <si>
    <r>
      <t xml:space="preserve">Měsíčí paušál
v Kč bez DPH
za 1 měsíc / 1 výtah*
</t>
    </r>
    <r>
      <rPr>
        <b/>
        <i/>
        <u/>
        <sz val="14"/>
        <color rgb="FFFF0000"/>
        <rFont val="Calibri"/>
        <family val="2"/>
        <charset val="238"/>
        <scheme val="minor"/>
      </rPr>
      <t>DOPLNÍ ÚČASTNÍK</t>
    </r>
  </si>
  <si>
    <t>** Cena za 1 hodinu poskytování servisních činností a služeb nezahrnutých v měsíčním paušálu bude účastníkem zadávacího řízení stanovena s ohledem na předpokládaný počet hodin poskytování těchto služeb za dobu trvání veřejné zakázky, přičemž nesmí překročit maximální částku ve výši 380,- Kč bez DPH.</t>
  </si>
  <si>
    <t>*** Předpokládaný počet hodin poskytování servisních činností a služeb nezahrnutých v měsíčním paušálu byl stanoven na základě zkušeností jednotlivých zadavatelů s obdobným předmětem plnění z minulých let a na základě jejich předpokládaných potřeb za předpokládanou dobu plnění veřejné zakázky. Jednotliví zadavatelé nejsou povinni předpokládaný počet hodin využít, případně mohou uvedený předpokládaný počet hodin překročit, přičemž dodavatel není oprávněn cenu za 1 hodinu poskytování servisních činností a služeb nezahrnutých v měsíčním paušálu z důvodu nevyužití nebo překročení předpokládaného počtu hodin jakkoli měnit.</t>
  </si>
  <si>
    <t>Specifikace plnění; Předloha pro zpracování ceny plnění - část 2</t>
  </si>
  <si>
    <t>V13 - C/kantýna L</t>
  </si>
  <si>
    <t>V14 - C/kantýna P</t>
  </si>
  <si>
    <t>V6 - A1/lékárna</t>
  </si>
  <si>
    <t>OT1600/1,0</t>
  </si>
  <si>
    <t>527323/2023</t>
  </si>
  <si>
    <t>V25 - H/administrativa</t>
  </si>
  <si>
    <t>V20 - S/kuchyň 1</t>
  </si>
  <si>
    <t>V21 - S/kuchyň 2</t>
  </si>
  <si>
    <t>V22 - S/kuchyň 3</t>
  </si>
  <si>
    <t xml:space="preserve"> V23 - S/kuchyň 4</t>
  </si>
  <si>
    <t xml:space="preserve"> V24 - S/kuchyň 5</t>
  </si>
  <si>
    <t>V7 - C/ORKO</t>
  </si>
  <si>
    <t>V17 - B1 L</t>
  </si>
  <si>
    <t>V18 - B1 R</t>
  </si>
  <si>
    <t>V19 - A4/HTO</t>
  </si>
  <si>
    <t>V15 - poliklinika L</t>
  </si>
  <si>
    <t>V16 - poliklinika R</t>
  </si>
  <si>
    <t>V26 - G/Psychiatrie</t>
  </si>
  <si>
    <t>V27 - COT/GYN 1</t>
  </si>
  <si>
    <t>V28 - COT/GYN 2</t>
  </si>
  <si>
    <t>V10 - Infekční L</t>
  </si>
  <si>
    <t>V9 - Infekční R</t>
  </si>
  <si>
    <t>Výtahy, s.r.o.</t>
  </si>
  <si>
    <t>TONVE 1800</t>
  </si>
  <si>
    <t>V2 - C/hl. chodba</t>
  </si>
  <si>
    <t>V3 - C/hl. chodba</t>
  </si>
  <si>
    <t>3</t>
  </si>
  <si>
    <t>Domov pro seniory Skalice</t>
  </si>
  <si>
    <t>LTNA 1600</t>
  </si>
  <si>
    <t xml:space="preserve"> 01.07.2026</t>
  </si>
  <si>
    <r>
      <t xml:space="preserve">Cena za 1 hodinu poskytování servisních činností a služeb nezahrnutých v měsíčním paušálu (běžná hodinová sazba) v Kč bez DPH ** (a)
</t>
    </r>
    <r>
      <rPr>
        <b/>
        <i/>
        <sz val="14"/>
        <color rgb="FFFF0000"/>
        <rFont val="Segoe UI"/>
        <family val="2"/>
        <charset val="238"/>
      </rPr>
      <t xml:space="preserve">Cena za 1 hodinu poskytování servisních činností a služeb nezahrnutých v měsíčním paušálu (běžná hodinová sazba) v Kč bez DPH
</t>
    </r>
    <r>
      <rPr>
        <b/>
        <i/>
        <u/>
        <sz val="14"/>
        <color rgb="FFFF0000"/>
        <rFont val="Segoe UI"/>
        <family val="2"/>
        <charset val="238"/>
      </rPr>
      <t>nesmí přesáhnout částku 750,- Kč.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</si>
</sst>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43" formatCode="_-* #,##0.00_-;\-* #,##0.00_-;_-* &quot;-&quot;??_-;_-@_-"/>
    <numFmt numFmtId="164" formatCode="#,##0.00\ &quot;Kč&quot;"/>
  </numFmts>
  <fonts count="26" x14ac:knownFonts="1">
    <font>
      <sz val="11"/>
      <color theme="1"/>
      <name val="Calibri"/>
      <family val="2"/>
      <charset val="238"/>
      <scheme val="minor"/>
    </font>
    <font>
      <sz val="11"/>
      <color theme="1"/>
      <name val="Calibri"/>
      <family val="2"/>
      <charset val="238"/>
      <scheme val="minor"/>
    </font>
    <font>
      <b/>
      <sz val="16"/>
      <name val="Segoe UI"/>
      <family val="2"/>
      <charset val="238"/>
    </font>
    <font>
      <sz val="10"/>
      <name val="Segoe UI"/>
      <family val="2"/>
      <charset val="238"/>
    </font>
    <font>
      <b/>
      <sz val="14"/>
      <name val="Segoe UI"/>
      <family val="2"/>
      <charset val="238"/>
    </font>
    <font>
      <b/>
      <sz val="11"/>
      <name val="Segoe UI"/>
      <family val="2"/>
      <charset val="238"/>
    </font>
    <font>
      <sz val="16"/>
      <name val="Segoe UI"/>
      <family val="2"/>
      <charset val="238"/>
    </font>
    <font>
      <b/>
      <sz val="10"/>
      <name val="Segoe UI"/>
      <family val="2"/>
      <charset val="238"/>
    </font>
    <font>
      <b/>
      <i/>
      <sz val="14"/>
      <name val="Segoe UI"/>
      <family val="2"/>
      <charset val="238"/>
    </font>
    <font>
      <b/>
      <i/>
      <u/>
      <sz val="14"/>
      <color rgb="FFFF0000"/>
      <name val="Segoe UI"/>
      <family val="2"/>
      <charset val="238"/>
    </font>
    <font>
      <sz val="14"/>
      <name val="Segoe UI"/>
      <family val="2"/>
      <charset val="238"/>
    </font>
    <font>
      <b/>
      <i/>
      <sz val="14"/>
      <color theme="1"/>
      <name val="Segoe UI"/>
      <family val="2"/>
      <charset val="238"/>
    </font>
    <font>
      <b/>
      <i/>
      <sz val="14"/>
      <color rgb="FFFF0000"/>
      <name val="Segoe UI"/>
      <family val="2"/>
      <charset val="238"/>
    </font>
    <font>
      <b/>
      <u/>
      <sz val="14"/>
      <name val="Segoe UI"/>
      <family val="2"/>
      <charset val="238"/>
    </font>
    <font>
      <i/>
      <sz val="14"/>
      <name val="Segoe UI"/>
      <family val="2"/>
      <charset val="238"/>
    </font>
    <font>
      <b/>
      <sz val="18"/>
      <name val="Segoe UI"/>
      <family val="2"/>
      <charset val="238"/>
    </font>
    <font>
      <b/>
      <sz val="14"/>
      <name val="Calibri"/>
      <family val="2"/>
      <charset val="238"/>
      <scheme val="minor"/>
    </font>
    <font>
      <sz val="14"/>
      <name val="Calibri"/>
      <family val="2"/>
      <charset val="238"/>
      <scheme val="minor"/>
    </font>
    <font>
      <b/>
      <sz val="14"/>
      <color theme="1"/>
      <name val="Calibri"/>
      <family val="2"/>
      <charset val="238"/>
      <scheme val="minor"/>
    </font>
    <font>
      <b/>
      <i/>
      <u/>
      <sz val="14"/>
      <color rgb="FFFF0000"/>
      <name val="Calibri"/>
      <family val="2"/>
      <charset val="238"/>
      <scheme val="minor"/>
    </font>
    <font>
      <sz val="10"/>
      <name val="Calibri"/>
      <family val="2"/>
      <charset val="238"/>
      <scheme val="minor"/>
    </font>
    <font>
      <b/>
      <sz val="22"/>
      <name val="Calibri"/>
      <family val="2"/>
      <charset val="238"/>
      <scheme val="minor"/>
    </font>
    <font>
      <b/>
      <sz val="18"/>
      <name val="Calibri"/>
      <family val="2"/>
      <charset val="238"/>
      <scheme val="minor"/>
    </font>
    <font>
      <b/>
      <sz val="20"/>
      <name val="Calibri"/>
      <family val="2"/>
      <charset val="238"/>
      <scheme val="minor"/>
    </font>
    <font>
      <sz val="14"/>
      <color theme="1"/>
      <name val="Calibri"/>
      <family val="2"/>
      <charset val="238"/>
      <scheme val="minor"/>
    </font>
    <font>
      <sz val="14"/>
      <name val="Calibri"/>
      <family val="2"/>
      <charset val="238"/>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C5D9F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FCC"/>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7">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18">
    <xf numFmtId="0" fontId="0" fillId="0" borderId="0" xfId="0"/>
    <xf numFmtId="0" fontId="3" fillId="0" borderId="0" xfId="0" applyFont="1"/>
    <xf numFmtId="0" fontId="7" fillId="0" borderId="0" xfId="0" applyFont="1" applyAlignment="1">
      <alignment horizontal="center"/>
    </xf>
    <xf numFmtId="0" fontId="3" fillId="0" borderId="0" xfId="0" applyFont="1" applyAlignment="1">
      <alignment horizontal="center"/>
    </xf>
    <xf numFmtId="164" fontId="5" fillId="0" borderId="0" xfId="1" applyNumberFormat="1" applyFont="1" applyAlignment="1" applyProtection="1">
      <alignment horizontal="center"/>
    </xf>
    <xf numFmtId="0" fontId="6" fillId="0" borderId="0" xfId="0" applyFont="1"/>
    <xf numFmtId="164" fontId="7" fillId="0" borderId="0" xfId="0" applyNumberFormat="1" applyFont="1" applyAlignment="1">
      <alignment horizontal="center"/>
    </xf>
    <xf numFmtId="164" fontId="11" fillId="5" borderId="3" xfId="0" applyNumberFormat="1" applyFont="1" applyFill="1" applyBorder="1" applyAlignment="1" applyProtection="1">
      <alignment horizontal="center" vertical="center"/>
      <protection locked="0"/>
    </xf>
    <xf numFmtId="164" fontId="8" fillId="8" borderId="4" xfId="0" applyNumberFormat="1" applyFont="1" applyFill="1" applyBorder="1" applyAlignment="1">
      <alignment horizontal="center" vertical="center"/>
    </xf>
    <xf numFmtId="164" fontId="2" fillId="7" borderId="29" xfId="0" applyNumberFormat="1" applyFont="1" applyFill="1" applyBorder="1" applyAlignment="1">
      <alignment horizontal="center" vertical="center"/>
    </xf>
    <xf numFmtId="0" fontId="17"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49" fontId="17" fillId="4" borderId="1" xfId="0" applyNumberFormat="1" applyFont="1" applyFill="1" applyBorder="1" applyAlignment="1">
      <alignment horizontal="center" vertical="center"/>
    </xf>
    <xf numFmtId="0" fontId="17" fillId="4" borderId="2" xfId="0" applyFont="1" applyFill="1" applyBorder="1" applyAlignment="1">
      <alignment horizontal="center" vertical="center"/>
    </xf>
    <xf numFmtId="0" fontId="16" fillId="9" borderId="23" xfId="0" applyFont="1" applyFill="1" applyBorder="1" applyAlignment="1">
      <alignment horizontal="center" vertical="center" wrapText="1"/>
    </xf>
    <xf numFmtId="0" fontId="17" fillId="4" borderId="3" xfId="0" applyFont="1" applyFill="1" applyBorder="1" applyAlignment="1">
      <alignment horizontal="center" vertical="center"/>
    </xf>
    <xf numFmtId="0" fontId="16" fillId="9" borderId="32" xfId="0" applyFont="1" applyFill="1" applyBorder="1" applyAlignment="1">
      <alignment horizontal="center" vertical="center" wrapText="1"/>
    </xf>
    <xf numFmtId="0" fontId="17" fillId="4" borderId="5" xfId="0" applyFont="1" applyFill="1" applyBorder="1" applyAlignment="1">
      <alignment horizontal="center" vertical="center"/>
    </xf>
    <xf numFmtId="0" fontId="16" fillId="4" borderId="23"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16" fillId="10" borderId="32" xfId="0" applyFont="1" applyFill="1" applyBorder="1" applyAlignment="1">
      <alignment horizontal="center" vertical="center" wrapText="1"/>
    </xf>
    <xf numFmtId="0" fontId="16" fillId="10" borderId="24" xfId="0" applyFont="1" applyFill="1" applyBorder="1" applyAlignment="1">
      <alignment horizontal="center" vertical="center" wrapText="1"/>
    </xf>
    <xf numFmtId="0" fontId="16" fillId="2" borderId="9" xfId="0" applyFont="1" applyFill="1" applyBorder="1" applyAlignment="1">
      <alignment horizontal="center" vertical="center"/>
    </xf>
    <xf numFmtId="0" fontId="16" fillId="2" borderId="9" xfId="0" applyFont="1" applyFill="1" applyBorder="1" applyAlignment="1">
      <alignment horizontal="center" vertical="center" wrapText="1"/>
    </xf>
    <xf numFmtId="0" fontId="20" fillId="0" borderId="0" xfId="0" applyFont="1"/>
    <xf numFmtId="0" fontId="16" fillId="2" borderId="5" xfId="0" applyFont="1" applyFill="1" applyBorder="1" applyAlignment="1">
      <alignment horizontal="center" vertical="center"/>
    </xf>
    <xf numFmtId="0" fontId="17" fillId="4" borderId="8" xfId="0" applyFont="1" applyFill="1" applyBorder="1" applyAlignment="1">
      <alignment horizontal="center" vertical="center"/>
    </xf>
    <xf numFmtId="0" fontId="16" fillId="10" borderId="33" xfId="0" applyFont="1" applyFill="1" applyBorder="1" applyAlignment="1">
      <alignment horizontal="center" vertical="center" wrapText="1"/>
    </xf>
    <xf numFmtId="0" fontId="16" fillId="10" borderId="39" xfId="0" applyFont="1" applyFill="1" applyBorder="1" applyAlignment="1">
      <alignment horizontal="center" vertical="center" wrapText="1"/>
    </xf>
    <xf numFmtId="0" fontId="17" fillId="4" borderId="1" xfId="0" applyFont="1" applyFill="1" applyBorder="1" applyAlignment="1">
      <alignment horizontal="left" vertical="center"/>
    </xf>
    <xf numFmtId="14" fontId="18" fillId="4"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4" borderId="2" xfId="0" applyFont="1" applyFill="1" applyBorder="1" applyAlignment="1">
      <alignment horizontal="left" vertical="center"/>
    </xf>
    <xf numFmtId="14" fontId="18" fillId="4" borderId="2" xfId="0" applyNumberFormat="1" applyFont="1" applyFill="1" applyBorder="1" applyAlignment="1">
      <alignment horizontal="center" vertical="center" wrapText="1"/>
    </xf>
    <xf numFmtId="0" fontId="17" fillId="4" borderId="5" xfId="0" applyFont="1" applyFill="1" applyBorder="1" applyAlignment="1">
      <alignment horizontal="left" vertical="center"/>
    </xf>
    <xf numFmtId="0" fontId="17" fillId="4" borderId="5" xfId="0" applyFont="1" applyFill="1" applyBorder="1" applyAlignment="1">
      <alignment horizontal="center" vertical="center" wrapText="1"/>
    </xf>
    <xf numFmtId="49" fontId="17" fillId="4" borderId="5" xfId="0" applyNumberFormat="1" applyFont="1" applyFill="1" applyBorder="1" applyAlignment="1">
      <alignment horizontal="center" vertical="center"/>
    </xf>
    <xf numFmtId="14" fontId="18" fillId="4" borderId="5" xfId="0" applyNumberFormat="1" applyFont="1" applyFill="1" applyBorder="1" applyAlignment="1">
      <alignment horizontal="center" vertical="center" wrapText="1"/>
    </xf>
    <xf numFmtId="0" fontId="17" fillId="4" borderId="2" xfId="0" applyFont="1" applyFill="1" applyBorder="1" applyAlignment="1">
      <alignment horizontal="center" vertical="center" wrapText="1"/>
    </xf>
    <xf numFmtId="49" fontId="17" fillId="4" borderId="2" xfId="0" applyNumberFormat="1" applyFont="1" applyFill="1" applyBorder="1" applyAlignment="1">
      <alignment horizontal="center" vertical="center"/>
    </xf>
    <xf numFmtId="0" fontId="17" fillId="4" borderId="36" xfId="0" applyFont="1" applyFill="1" applyBorder="1" applyAlignment="1">
      <alignment horizontal="left" vertical="center"/>
    </xf>
    <xf numFmtId="0" fontId="17" fillId="4" borderId="36" xfId="0" applyFont="1" applyFill="1" applyBorder="1" applyAlignment="1">
      <alignment horizontal="center" vertical="center" wrapText="1"/>
    </xf>
    <xf numFmtId="0" fontId="17" fillId="4" borderId="36" xfId="0" applyFont="1" applyFill="1" applyBorder="1" applyAlignment="1">
      <alignment horizontal="center" vertical="center"/>
    </xf>
    <xf numFmtId="49" fontId="17" fillId="4" borderId="36" xfId="0" applyNumberFormat="1" applyFont="1" applyFill="1" applyBorder="1" applyAlignment="1">
      <alignment horizontal="center" vertical="center"/>
    </xf>
    <xf numFmtId="14" fontId="18" fillId="4" borderId="36" xfId="0" applyNumberFormat="1" applyFont="1" applyFill="1" applyBorder="1" applyAlignment="1">
      <alignment horizontal="center" vertical="center" wrapText="1"/>
    </xf>
    <xf numFmtId="0" fontId="22" fillId="0" borderId="0" xfId="0" applyFont="1" applyAlignment="1">
      <alignment horizontal="center" vertical="center"/>
    </xf>
    <xf numFmtId="0" fontId="21" fillId="4" borderId="0" xfId="0" applyFont="1" applyFill="1" applyAlignment="1">
      <alignment horizontal="center"/>
    </xf>
    <xf numFmtId="0" fontId="23" fillId="0" borderId="0" xfId="0" applyFont="1" applyAlignment="1">
      <alignment horizontal="center" vertical="center"/>
    </xf>
    <xf numFmtId="164" fontId="22" fillId="0" borderId="0" xfId="0" applyNumberFormat="1" applyFont="1" applyAlignment="1">
      <alignment horizontal="center" vertical="center"/>
    </xf>
    <xf numFmtId="0" fontId="15" fillId="0" borderId="16" xfId="0" applyFont="1" applyBorder="1" applyAlignment="1">
      <alignment horizontal="center" vertical="center"/>
    </xf>
    <xf numFmtId="0" fontId="16" fillId="2" borderId="38"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0" fillId="0" borderId="0" xfId="0" applyFont="1" applyAlignment="1">
      <alignment horizontal="left" vertical="center"/>
    </xf>
    <xf numFmtId="164" fontId="16" fillId="0" borderId="9" xfId="1" applyNumberFormat="1" applyFont="1" applyFill="1" applyBorder="1" applyAlignment="1" applyProtection="1">
      <alignment horizontal="center" vertical="center" wrapText="1"/>
    </xf>
    <xf numFmtId="164" fontId="16" fillId="0" borderId="10" xfId="1" applyNumberFormat="1" applyFont="1" applyFill="1" applyBorder="1" applyAlignment="1" applyProtection="1">
      <alignment horizontal="center" vertical="center" wrapText="1"/>
    </xf>
    <xf numFmtId="0" fontId="16" fillId="2" borderId="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15" fillId="0" borderId="0" xfId="0" applyFont="1" applyAlignment="1">
      <alignment horizontal="center" vertical="center"/>
    </xf>
    <xf numFmtId="0" fontId="4" fillId="0" borderId="16" xfId="0" applyFont="1" applyBorder="1" applyAlignment="1">
      <alignment horizontal="center" vertical="center"/>
    </xf>
    <xf numFmtId="0" fontId="4" fillId="2" borderId="3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1" xfId="0" applyFont="1" applyFill="1" applyBorder="1" applyAlignment="1">
      <alignment horizontal="center" vertical="center" wrapText="1"/>
    </xf>
    <xf numFmtId="164" fontId="8" fillId="6" borderId="20" xfId="1" applyNumberFormat="1" applyFont="1" applyFill="1" applyBorder="1" applyAlignment="1" applyProtection="1">
      <alignment horizontal="center" vertical="center"/>
      <protection locked="0"/>
    </xf>
    <xf numFmtId="164" fontId="8" fillId="6" borderId="19" xfId="1" applyNumberFormat="1" applyFont="1" applyFill="1" applyBorder="1" applyAlignment="1" applyProtection="1">
      <alignment horizontal="center" vertical="center"/>
      <protection locked="0"/>
    </xf>
    <xf numFmtId="164" fontId="8" fillId="6" borderId="7" xfId="1" applyNumberFormat="1" applyFont="1" applyFill="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7" xfId="0" applyFont="1" applyBorder="1" applyAlignment="1">
      <alignment horizontal="center" vertical="center" wrapText="1"/>
    </xf>
    <xf numFmtId="164" fontId="2" fillId="7" borderId="12" xfId="1" applyNumberFormat="1" applyFont="1" applyFill="1" applyBorder="1" applyAlignment="1" applyProtection="1">
      <alignment horizontal="center" vertical="center"/>
    </xf>
    <xf numFmtId="164" fontId="2" fillId="7" borderId="22" xfId="1" applyNumberFormat="1" applyFont="1" applyFill="1" applyBorder="1" applyAlignment="1" applyProtection="1">
      <alignment horizontal="center" vertical="center"/>
    </xf>
    <xf numFmtId="0" fontId="4" fillId="0" borderId="0" xfId="0" applyFont="1" applyAlignment="1">
      <alignment horizontal="left" vertical="center"/>
    </xf>
    <xf numFmtId="0" fontId="10"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center"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7" xfId="0" applyFont="1" applyFill="1" applyBorder="1" applyAlignment="1">
      <alignment horizontal="left" vertical="center"/>
    </xf>
    <xf numFmtId="164" fontId="2" fillId="7" borderId="13" xfId="1" applyNumberFormat="1" applyFont="1" applyFill="1" applyBorder="1" applyAlignment="1" applyProtection="1">
      <alignment horizontal="center" vertical="center"/>
    </xf>
    <xf numFmtId="164" fontId="2" fillId="7" borderId="14" xfId="1" applyNumberFormat="1" applyFont="1" applyFill="1" applyBorder="1" applyAlignment="1" applyProtection="1">
      <alignment horizontal="center" vertical="center"/>
    </xf>
    <xf numFmtId="164" fontId="2" fillId="7" borderId="17" xfId="1" applyNumberFormat="1" applyFont="1" applyFill="1" applyBorder="1" applyAlignment="1" applyProtection="1">
      <alignment horizontal="center" vertical="center"/>
    </xf>
    <xf numFmtId="0" fontId="14" fillId="0" borderId="0" xfId="0" applyFont="1" applyAlignment="1">
      <alignment horizontal="left" vertical="center" wrapText="1"/>
    </xf>
    <xf numFmtId="14" fontId="18" fillId="0" borderId="1" xfId="0" applyNumberFormat="1" applyFont="1" applyFill="1" applyBorder="1" applyAlignment="1">
      <alignment horizontal="center" vertical="center" wrapText="1"/>
    </xf>
    <xf numFmtId="164" fontId="25" fillId="0" borderId="3" xfId="4" applyNumberFormat="1" applyFont="1" applyFill="1" applyBorder="1" applyAlignment="1" applyProtection="1">
      <alignment horizontal="center" vertical="center"/>
    </xf>
    <xf numFmtId="164" fontId="25" fillId="0" borderId="1" xfId="4" applyNumberFormat="1" applyFont="1" applyFill="1" applyBorder="1" applyAlignment="1" applyProtection="1">
      <alignment horizontal="center" vertical="center"/>
    </xf>
    <xf numFmtId="164" fontId="24" fillId="0" borderId="1" xfId="0" applyNumberFormat="1" applyFont="1" applyBorder="1" applyAlignment="1" applyProtection="1">
      <alignment horizontal="center" vertical="center"/>
    </xf>
    <xf numFmtId="164" fontId="17" fillId="0" borderId="3" xfId="4" applyNumberFormat="1" applyFont="1" applyFill="1" applyBorder="1" applyAlignment="1" applyProtection="1">
      <alignment horizontal="center" vertical="center"/>
    </xf>
    <xf numFmtId="164" fontId="17" fillId="0" borderId="1" xfId="4" applyNumberFormat="1" applyFont="1" applyFill="1" applyBorder="1" applyAlignment="1" applyProtection="1">
      <alignment horizontal="center" vertical="center"/>
    </xf>
    <xf numFmtId="164" fontId="17" fillId="0" borderId="5" xfId="4" applyNumberFormat="1" applyFont="1" applyFill="1" applyBorder="1" applyAlignment="1" applyProtection="1">
      <alignment horizontal="center" vertical="center"/>
    </xf>
    <xf numFmtId="164" fontId="17" fillId="0" borderId="2" xfId="4" applyNumberFormat="1" applyFont="1" applyFill="1" applyBorder="1" applyAlignment="1" applyProtection="1">
      <alignment horizontal="center" vertical="center"/>
    </xf>
    <xf numFmtId="164" fontId="17" fillId="0" borderId="2" xfId="0" applyNumberFormat="1" applyFont="1" applyBorder="1" applyAlignment="1" applyProtection="1">
      <alignment horizontal="center" vertical="center"/>
    </xf>
    <xf numFmtId="164" fontId="17" fillId="0" borderId="1" xfId="0" applyNumberFormat="1" applyFont="1" applyBorder="1" applyAlignment="1" applyProtection="1">
      <alignment horizontal="center" vertical="center"/>
    </xf>
    <xf numFmtId="164" fontId="17" fillId="0" borderId="5" xfId="0" applyNumberFormat="1" applyFont="1" applyBorder="1" applyAlignment="1" applyProtection="1">
      <alignment horizontal="center" vertical="center"/>
    </xf>
    <xf numFmtId="164" fontId="17" fillId="0" borderId="10" xfId="4" applyNumberFormat="1" applyFont="1" applyFill="1" applyBorder="1" applyAlignment="1" applyProtection="1">
      <alignment horizontal="center" vertical="center"/>
    </xf>
  </cellXfs>
  <cellStyles count="7">
    <cellStyle name="Čárka" xfId="4" builtinId="3"/>
    <cellStyle name="Měna" xfId="1" builtinId="4"/>
    <cellStyle name="Měna 2" xfId="2" xr:uid="{00000000-0005-0000-0000-000000000000}"/>
    <cellStyle name="Měna 3" xfId="3" xr:uid="{6C56560D-2E16-4474-B806-9E37514EA9E7}"/>
    <cellStyle name="Měna 4" xfId="5" xr:uid="{C2C850FF-0698-4020-84EB-09D4260419FD}"/>
    <cellStyle name="Měna 5" xfId="6" xr:uid="{2F59D8BA-3E85-40A6-8B63-F9A535F9B8A6}"/>
    <cellStyle name="Normální" xfId="0" builtinId="0"/>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FFFFCC"/>
      <color rgb="FFFFFF99"/>
      <color rgb="FFFFC7CE"/>
      <color rgb="FF9C0006"/>
      <color rgb="FF00CC66"/>
      <color rgb="FFC6EFCE"/>
      <color rgb="FF006100"/>
      <color rgb="FFC5D9F1"/>
      <color rgb="FF9EE27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04D1-F524-49BE-8ED9-B9FFB61BF176}">
  <sheetPr>
    <pageSetUpPr fitToPage="1"/>
  </sheetPr>
  <dimension ref="A1:R78"/>
  <sheetViews>
    <sheetView tabSelected="1" showRuler="0" view="pageBreakPreview" topLeftCell="A30" zoomScale="40" zoomScaleNormal="50" zoomScaleSheetLayoutView="40" zoomScalePageLayoutView="55" workbookViewId="0">
      <selection activeCell="I55" sqref="I55:L55"/>
    </sheetView>
  </sheetViews>
  <sheetFormatPr defaultColWidth="9.88671875" defaultRowHeight="16.8" x14ac:dyDescent="0.4"/>
  <cols>
    <col min="1" max="1" width="32.44140625" style="2" customWidth="1"/>
    <col min="2" max="2" width="16.109375" style="3" customWidth="1"/>
    <col min="3" max="3" width="36.88671875" style="3" customWidth="1"/>
    <col min="4" max="4" width="21" style="3" customWidth="1"/>
    <col min="5" max="5" width="17.88671875" style="3" customWidth="1"/>
    <col min="6" max="6" width="16.88671875" style="3" customWidth="1"/>
    <col min="7" max="7" width="24.88671875" style="3" customWidth="1"/>
    <col min="8" max="8" width="28.6640625" style="3" customWidth="1"/>
    <col min="9" max="9" width="17.5546875" style="3" customWidth="1"/>
    <col min="10" max="10" width="17.88671875" style="3" customWidth="1"/>
    <col min="11" max="11" width="18.44140625" style="3" customWidth="1"/>
    <col min="12" max="12" width="13.5546875" style="3" customWidth="1"/>
    <col min="13" max="13" width="20.44140625" style="3" customWidth="1"/>
    <col min="14" max="14" width="27" style="2" customWidth="1"/>
    <col min="15" max="15" width="29.33203125" style="2" customWidth="1"/>
    <col min="16" max="16" width="26.6640625" style="4" customWidth="1"/>
    <col min="17" max="17" width="33.109375" style="2" customWidth="1"/>
    <col min="18" max="18" width="33.44140625" style="2" customWidth="1"/>
    <col min="19" max="19" width="19.5546875" style="1" customWidth="1"/>
    <col min="20" max="16384" width="9.88671875" style="1"/>
  </cols>
  <sheetData>
    <row r="1" spans="1:18" s="26" customFormat="1" ht="37.5" customHeight="1" x14ac:dyDescent="0.55000000000000004">
      <c r="A1" s="48" t="s">
        <v>95</v>
      </c>
      <c r="B1" s="48"/>
      <c r="C1" s="48"/>
      <c r="D1" s="48"/>
      <c r="E1" s="48"/>
      <c r="F1" s="48"/>
      <c r="G1" s="48"/>
      <c r="H1" s="48"/>
      <c r="I1" s="48"/>
      <c r="J1" s="48"/>
      <c r="K1" s="48"/>
      <c r="L1" s="48"/>
      <c r="M1" s="48"/>
      <c r="N1" s="48"/>
      <c r="O1" s="48"/>
      <c r="P1" s="48"/>
      <c r="Q1" s="48"/>
      <c r="R1" s="48"/>
    </row>
    <row r="2" spans="1:18" s="26" customFormat="1" ht="22.5" customHeight="1" x14ac:dyDescent="0.3">
      <c r="A2" s="47" t="s">
        <v>57</v>
      </c>
      <c r="B2" s="47"/>
      <c r="C2" s="47"/>
      <c r="D2" s="47"/>
      <c r="E2" s="47"/>
      <c r="F2" s="47"/>
      <c r="G2" s="47"/>
      <c r="H2" s="47"/>
      <c r="I2" s="47"/>
      <c r="J2" s="47"/>
      <c r="K2" s="47"/>
      <c r="L2" s="47"/>
      <c r="M2" s="47"/>
      <c r="N2" s="47"/>
      <c r="O2" s="47"/>
      <c r="P2" s="47"/>
      <c r="Q2" s="47"/>
      <c r="R2" s="47"/>
    </row>
    <row r="3" spans="1:18" s="26" customFormat="1" ht="41.25" customHeight="1" x14ac:dyDescent="0.3">
      <c r="A3" s="49" t="s">
        <v>148</v>
      </c>
      <c r="B3" s="49"/>
      <c r="C3" s="49"/>
      <c r="D3" s="49"/>
      <c r="E3" s="49"/>
      <c r="F3" s="49"/>
      <c r="G3" s="49"/>
      <c r="H3" s="49"/>
      <c r="I3" s="49"/>
      <c r="J3" s="49"/>
      <c r="K3" s="49"/>
      <c r="L3" s="49"/>
      <c r="M3" s="49"/>
      <c r="N3" s="49"/>
      <c r="O3" s="49"/>
      <c r="P3" s="49"/>
      <c r="Q3" s="49"/>
      <c r="R3" s="49"/>
    </row>
    <row r="4" spans="1:18" s="26" customFormat="1" ht="22.5" customHeight="1" x14ac:dyDescent="0.3">
      <c r="A4" s="50"/>
      <c r="B4" s="47"/>
      <c r="C4" s="47"/>
      <c r="D4" s="47"/>
      <c r="E4" s="47"/>
      <c r="F4" s="47"/>
      <c r="G4" s="47"/>
      <c r="H4" s="47"/>
      <c r="I4" s="47"/>
      <c r="J4" s="47"/>
      <c r="K4" s="47"/>
      <c r="L4" s="47"/>
      <c r="M4" s="47"/>
      <c r="N4" s="47"/>
      <c r="O4" s="47"/>
      <c r="P4" s="47"/>
      <c r="Q4" s="47"/>
      <c r="R4" s="47"/>
    </row>
    <row r="5" spans="1:18" s="26" customFormat="1" ht="22.5" customHeight="1" x14ac:dyDescent="0.3">
      <c r="A5" s="50"/>
      <c r="B5" s="47"/>
      <c r="C5" s="47"/>
      <c r="D5" s="47"/>
      <c r="E5" s="47"/>
      <c r="F5" s="47"/>
      <c r="G5" s="47"/>
      <c r="H5" s="47"/>
      <c r="I5" s="47"/>
      <c r="J5" s="47"/>
      <c r="K5" s="47"/>
      <c r="L5" s="47"/>
      <c r="M5" s="47"/>
      <c r="N5" s="47"/>
      <c r="O5" s="47"/>
      <c r="P5" s="47"/>
      <c r="Q5" s="47"/>
      <c r="R5" s="47"/>
    </row>
    <row r="6" spans="1:18" s="26" customFormat="1" ht="22.5" customHeight="1" x14ac:dyDescent="0.3">
      <c r="A6" s="47" t="s">
        <v>74</v>
      </c>
      <c r="B6" s="47"/>
      <c r="C6" s="47"/>
      <c r="D6" s="47"/>
      <c r="E6" s="47"/>
      <c r="F6" s="47"/>
      <c r="G6" s="47"/>
      <c r="H6" s="47"/>
      <c r="I6" s="47"/>
      <c r="J6" s="47"/>
      <c r="K6" s="47"/>
      <c r="L6" s="47"/>
      <c r="M6" s="47"/>
      <c r="N6" s="47"/>
      <c r="O6" s="47"/>
      <c r="P6" s="47"/>
      <c r="Q6" s="47"/>
      <c r="R6" s="47"/>
    </row>
    <row r="7" spans="1:18" ht="22.5" customHeight="1" thickBot="1" x14ac:dyDescent="0.4">
      <c r="A7" s="51"/>
      <c r="B7" s="51"/>
      <c r="C7" s="51"/>
      <c r="D7" s="51"/>
      <c r="E7" s="51"/>
      <c r="F7" s="51"/>
      <c r="G7" s="51"/>
      <c r="H7" s="51"/>
      <c r="I7" s="51"/>
      <c r="J7" s="51"/>
      <c r="K7" s="51"/>
      <c r="L7" s="51"/>
      <c r="M7" s="51"/>
      <c r="N7" s="51"/>
      <c r="O7" s="51"/>
      <c r="P7" s="51"/>
      <c r="Q7" s="51"/>
      <c r="R7" s="51"/>
    </row>
    <row r="8" spans="1:18" s="26" customFormat="1" ht="132" customHeight="1" x14ac:dyDescent="0.3">
      <c r="A8" s="52" t="s">
        <v>96</v>
      </c>
      <c r="B8" s="54" t="s">
        <v>0</v>
      </c>
      <c r="C8" s="54" t="s">
        <v>1</v>
      </c>
      <c r="D8" s="54" t="s">
        <v>2</v>
      </c>
      <c r="E8" s="54" t="s">
        <v>3</v>
      </c>
      <c r="F8" s="54" t="s">
        <v>4</v>
      </c>
      <c r="G8" s="54" t="s">
        <v>5</v>
      </c>
      <c r="H8" s="56" t="s">
        <v>59</v>
      </c>
      <c r="I8" s="25" t="s">
        <v>6</v>
      </c>
      <c r="J8" s="24" t="s">
        <v>8</v>
      </c>
      <c r="K8" s="56" t="s">
        <v>58</v>
      </c>
      <c r="L8" s="56" t="s">
        <v>9</v>
      </c>
      <c r="M8" s="56" t="s">
        <v>10</v>
      </c>
      <c r="N8" s="56" t="s">
        <v>72</v>
      </c>
      <c r="O8" s="56" t="s">
        <v>61</v>
      </c>
      <c r="P8" s="59" t="s">
        <v>77</v>
      </c>
      <c r="Q8" s="61" t="s">
        <v>145</v>
      </c>
      <c r="R8" s="63" t="s">
        <v>73</v>
      </c>
    </row>
    <row r="9" spans="1:18" s="26" customFormat="1" ht="60" customHeight="1" thickBot="1" x14ac:dyDescent="0.35">
      <c r="A9" s="53"/>
      <c r="B9" s="55"/>
      <c r="C9" s="55"/>
      <c r="D9" s="55"/>
      <c r="E9" s="55"/>
      <c r="F9" s="55"/>
      <c r="G9" s="55"/>
      <c r="H9" s="57"/>
      <c r="I9" s="27" t="s">
        <v>7</v>
      </c>
      <c r="J9" s="27" t="s">
        <v>7</v>
      </c>
      <c r="K9" s="57"/>
      <c r="L9" s="57"/>
      <c r="M9" s="57"/>
      <c r="N9" s="57"/>
      <c r="O9" s="57"/>
      <c r="P9" s="60"/>
      <c r="Q9" s="62"/>
      <c r="R9" s="64"/>
    </row>
    <row r="10" spans="1:18" s="5" customFormat="1" ht="43.5" customHeight="1" thickBot="1" x14ac:dyDescent="0.6">
      <c r="A10" s="65" t="s">
        <v>102</v>
      </c>
      <c r="B10" s="66"/>
      <c r="C10" s="66"/>
      <c r="D10" s="66"/>
      <c r="E10" s="66"/>
      <c r="F10" s="66"/>
      <c r="G10" s="66"/>
      <c r="H10" s="66"/>
      <c r="I10" s="66"/>
      <c r="J10" s="66"/>
      <c r="K10" s="66"/>
      <c r="L10" s="66"/>
      <c r="M10" s="66"/>
      <c r="N10" s="66"/>
      <c r="O10" s="66"/>
      <c r="P10" s="66"/>
      <c r="Q10" s="66"/>
      <c r="R10" s="67"/>
    </row>
    <row r="11" spans="1:18" ht="60" customHeight="1" thickBot="1" x14ac:dyDescent="0.4">
      <c r="A11" s="14" t="s">
        <v>97</v>
      </c>
      <c r="B11" s="15" t="s">
        <v>11</v>
      </c>
      <c r="C11" s="31" t="s">
        <v>27</v>
      </c>
      <c r="D11" s="11" t="s">
        <v>28</v>
      </c>
      <c r="E11" s="10">
        <v>1997</v>
      </c>
      <c r="F11" s="10">
        <v>9763</v>
      </c>
      <c r="G11" s="11" t="s">
        <v>149</v>
      </c>
      <c r="H11" s="10" t="s">
        <v>15</v>
      </c>
      <c r="I11" s="10" t="s">
        <v>12</v>
      </c>
      <c r="J11" s="10" t="s">
        <v>14</v>
      </c>
      <c r="K11" s="10" t="s">
        <v>13</v>
      </c>
      <c r="L11" s="10">
        <v>400</v>
      </c>
      <c r="M11" s="10" t="s">
        <v>69</v>
      </c>
      <c r="N11" s="32">
        <v>46204</v>
      </c>
      <c r="O11" s="15">
        <v>24</v>
      </c>
      <c r="P11" s="107">
        <v>540</v>
      </c>
      <c r="Q11" s="7">
        <v>0</v>
      </c>
      <c r="R11" s="8">
        <f>Q11*O11</f>
        <v>0</v>
      </c>
    </row>
    <row r="12" spans="1:18" ht="60" customHeight="1" thickBot="1" x14ac:dyDescent="0.4">
      <c r="A12" s="16" t="s">
        <v>97</v>
      </c>
      <c r="B12" s="10" t="s">
        <v>23</v>
      </c>
      <c r="C12" s="31" t="s">
        <v>27</v>
      </c>
      <c r="D12" s="11" t="s">
        <v>28</v>
      </c>
      <c r="E12" s="10">
        <v>1997</v>
      </c>
      <c r="F12" s="10">
        <v>9762</v>
      </c>
      <c r="G12" s="11" t="s">
        <v>150</v>
      </c>
      <c r="H12" s="10" t="s">
        <v>15</v>
      </c>
      <c r="I12" s="10" t="s">
        <v>12</v>
      </c>
      <c r="J12" s="10" t="s">
        <v>14</v>
      </c>
      <c r="K12" s="10" t="s">
        <v>13</v>
      </c>
      <c r="L12" s="10">
        <v>400</v>
      </c>
      <c r="M12" s="10" t="s">
        <v>70</v>
      </c>
      <c r="N12" s="32">
        <v>46204</v>
      </c>
      <c r="O12" s="10">
        <v>24</v>
      </c>
      <c r="P12" s="108">
        <v>540</v>
      </c>
      <c r="Q12" s="7">
        <v>0</v>
      </c>
      <c r="R12" s="8">
        <f>Q12*O12</f>
        <v>0</v>
      </c>
    </row>
    <row r="13" spans="1:18" ht="60" customHeight="1" thickBot="1" x14ac:dyDescent="0.4">
      <c r="A13" s="16" t="s">
        <v>97</v>
      </c>
      <c r="B13" s="10" t="s">
        <v>24</v>
      </c>
      <c r="C13" s="31" t="s">
        <v>25</v>
      </c>
      <c r="D13" s="11" t="s">
        <v>35</v>
      </c>
      <c r="E13" s="10">
        <v>1970</v>
      </c>
      <c r="F13" s="10">
        <v>53442</v>
      </c>
      <c r="G13" s="11" t="s">
        <v>151</v>
      </c>
      <c r="H13" s="10" t="s">
        <v>18</v>
      </c>
      <c r="I13" s="10" t="s">
        <v>12</v>
      </c>
      <c r="J13" s="10" t="s">
        <v>12</v>
      </c>
      <c r="K13" s="10" t="s">
        <v>13</v>
      </c>
      <c r="L13" s="10">
        <v>500</v>
      </c>
      <c r="M13" s="10" t="s">
        <v>71</v>
      </c>
      <c r="N13" s="32">
        <v>46204</v>
      </c>
      <c r="O13" s="10">
        <v>24</v>
      </c>
      <c r="P13" s="108">
        <v>320</v>
      </c>
      <c r="Q13" s="7">
        <v>0</v>
      </c>
      <c r="R13" s="8">
        <f t="shared" ref="R13:R33" si="0">Q13*O13</f>
        <v>0</v>
      </c>
    </row>
    <row r="14" spans="1:18" ht="60" customHeight="1" thickBot="1" x14ac:dyDescent="0.4">
      <c r="A14" s="16" t="s">
        <v>97</v>
      </c>
      <c r="B14" s="10" t="s">
        <v>29</v>
      </c>
      <c r="C14" s="31" t="s">
        <v>40</v>
      </c>
      <c r="D14" s="11" t="s">
        <v>41</v>
      </c>
      <c r="E14" s="10">
        <v>1997</v>
      </c>
      <c r="F14" s="10">
        <v>48120097</v>
      </c>
      <c r="G14" s="11" t="s">
        <v>98</v>
      </c>
      <c r="H14" s="10" t="s">
        <v>18</v>
      </c>
      <c r="I14" s="10" t="s">
        <v>12</v>
      </c>
      <c r="J14" s="10" t="s">
        <v>12</v>
      </c>
      <c r="K14" s="10" t="s">
        <v>13</v>
      </c>
      <c r="L14" s="10">
        <v>1200</v>
      </c>
      <c r="M14" s="10" t="s">
        <v>64</v>
      </c>
      <c r="N14" s="32">
        <v>46204</v>
      </c>
      <c r="O14" s="10">
        <v>24</v>
      </c>
      <c r="P14" s="108">
        <v>380</v>
      </c>
      <c r="Q14" s="7">
        <v>0</v>
      </c>
      <c r="R14" s="8">
        <f t="shared" si="0"/>
        <v>0</v>
      </c>
    </row>
    <row r="15" spans="1:18" ht="89.25" customHeight="1" thickBot="1" x14ac:dyDescent="0.4">
      <c r="A15" s="16" t="s">
        <v>97</v>
      </c>
      <c r="B15" s="10" t="s">
        <v>30</v>
      </c>
      <c r="C15" s="31" t="s">
        <v>19</v>
      </c>
      <c r="D15" s="11" t="s">
        <v>152</v>
      </c>
      <c r="E15" s="10">
        <v>2023</v>
      </c>
      <c r="F15" s="10" t="s">
        <v>153</v>
      </c>
      <c r="G15" s="11" t="s">
        <v>154</v>
      </c>
      <c r="H15" s="10" t="s">
        <v>18</v>
      </c>
      <c r="I15" s="10" t="s">
        <v>14</v>
      </c>
      <c r="J15" s="10" t="s">
        <v>12</v>
      </c>
      <c r="K15" s="10" t="s">
        <v>13</v>
      </c>
      <c r="L15" s="10">
        <v>1600</v>
      </c>
      <c r="M15" s="10" t="s">
        <v>66</v>
      </c>
      <c r="N15" s="106">
        <v>46478</v>
      </c>
      <c r="O15" s="33">
        <v>15</v>
      </c>
      <c r="P15" s="109">
        <v>540</v>
      </c>
      <c r="Q15" s="7">
        <v>0</v>
      </c>
      <c r="R15" s="8">
        <f t="shared" si="0"/>
        <v>0</v>
      </c>
    </row>
    <row r="16" spans="1:18" ht="60" customHeight="1" thickBot="1" x14ac:dyDescent="0.4">
      <c r="A16" s="16" t="s">
        <v>97</v>
      </c>
      <c r="B16" s="10" t="s">
        <v>31</v>
      </c>
      <c r="C16" s="31" t="s">
        <v>44</v>
      </c>
      <c r="D16" s="11" t="s">
        <v>45</v>
      </c>
      <c r="E16" s="10">
        <v>2008</v>
      </c>
      <c r="F16" s="10" t="s">
        <v>46</v>
      </c>
      <c r="G16" s="11" t="s">
        <v>155</v>
      </c>
      <c r="H16" s="10" t="s">
        <v>18</v>
      </c>
      <c r="I16" s="10" t="s">
        <v>12</v>
      </c>
      <c r="J16" s="10" t="s">
        <v>14</v>
      </c>
      <c r="K16" s="10" t="s">
        <v>13</v>
      </c>
      <c r="L16" s="10">
        <v>2000</v>
      </c>
      <c r="M16" s="10" t="s">
        <v>63</v>
      </c>
      <c r="N16" s="32">
        <v>46204</v>
      </c>
      <c r="O16" s="10">
        <v>24</v>
      </c>
      <c r="P16" s="109">
        <v>540</v>
      </c>
      <c r="Q16" s="7">
        <v>0</v>
      </c>
      <c r="R16" s="8">
        <f t="shared" si="0"/>
        <v>0</v>
      </c>
    </row>
    <row r="17" spans="1:18" ht="60" customHeight="1" thickBot="1" x14ac:dyDescent="0.4">
      <c r="A17" s="16" t="s">
        <v>97</v>
      </c>
      <c r="B17" s="10" t="s">
        <v>32</v>
      </c>
      <c r="C17" s="31" t="s">
        <v>44</v>
      </c>
      <c r="D17" s="11" t="s">
        <v>45</v>
      </c>
      <c r="E17" s="10">
        <v>2008</v>
      </c>
      <c r="F17" s="10" t="s">
        <v>47</v>
      </c>
      <c r="G17" s="11" t="s">
        <v>156</v>
      </c>
      <c r="H17" s="10" t="s">
        <v>18</v>
      </c>
      <c r="I17" s="10" t="s">
        <v>12</v>
      </c>
      <c r="J17" s="10" t="s">
        <v>14</v>
      </c>
      <c r="K17" s="10" t="s">
        <v>13</v>
      </c>
      <c r="L17" s="10">
        <v>2000</v>
      </c>
      <c r="M17" s="10" t="s">
        <v>63</v>
      </c>
      <c r="N17" s="32">
        <v>46204</v>
      </c>
      <c r="O17" s="10">
        <v>24</v>
      </c>
      <c r="P17" s="109">
        <v>540</v>
      </c>
      <c r="Q17" s="7">
        <v>0</v>
      </c>
      <c r="R17" s="8">
        <f t="shared" si="0"/>
        <v>0</v>
      </c>
    </row>
    <row r="18" spans="1:18" ht="60" customHeight="1" thickBot="1" x14ac:dyDescent="0.4">
      <c r="A18" s="16" t="s">
        <v>97</v>
      </c>
      <c r="B18" s="10" t="s">
        <v>33</v>
      </c>
      <c r="C18" s="31" t="s">
        <v>44</v>
      </c>
      <c r="D18" s="11" t="s">
        <v>45</v>
      </c>
      <c r="E18" s="10">
        <v>2008</v>
      </c>
      <c r="F18" s="10" t="s">
        <v>49</v>
      </c>
      <c r="G18" s="11" t="s">
        <v>157</v>
      </c>
      <c r="H18" s="10" t="s">
        <v>18</v>
      </c>
      <c r="I18" s="10" t="s">
        <v>12</v>
      </c>
      <c r="J18" s="10" t="s">
        <v>14</v>
      </c>
      <c r="K18" s="10" t="s">
        <v>13</v>
      </c>
      <c r="L18" s="10">
        <v>2000</v>
      </c>
      <c r="M18" s="10" t="s">
        <v>63</v>
      </c>
      <c r="N18" s="32">
        <v>46204</v>
      </c>
      <c r="O18" s="10">
        <v>24</v>
      </c>
      <c r="P18" s="109">
        <v>540</v>
      </c>
      <c r="Q18" s="7">
        <v>0</v>
      </c>
      <c r="R18" s="8">
        <f t="shared" si="0"/>
        <v>0</v>
      </c>
    </row>
    <row r="19" spans="1:18" ht="60" customHeight="1" thickBot="1" x14ac:dyDescent="0.4">
      <c r="A19" s="16" t="s">
        <v>97</v>
      </c>
      <c r="B19" s="10" t="s">
        <v>34</v>
      </c>
      <c r="C19" s="31" t="s">
        <v>44</v>
      </c>
      <c r="D19" s="11" t="s">
        <v>45</v>
      </c>
      <c r="E19" s="10">
        <v>2008</v>
      </c>
      <c r="F19" s="10" t="s">
        <v>51</v>
      </c>
      <c r="G19" s="11" t="s">
        <v>158</v>
      </c>
      <c r="H19" s="10" t="s">
        <v>18</v>
      </c>
      <c r="I19" s="10" t="s">
        <v>12</v>
      </c>
      <c r="J19" s="10" t="s">
        <v>14</v>
      </c>
      <c r="K19" s="10" t="s">
        <v>13</v>
      </c>
      <c r="L19" s="10">
        <v>2000</v>
      </c>
      <c r="M19" s="10" t="s">
        <v>63</v>
      </c>
      <c r="N19" s="32">
        <v>46204</v>
      </c>
      <c r="O19" s="10">
        <v>24</v>
      </c>
      <c r="P19" s="109">
        <v>540</v>
      </c>
      <c r="Q19" s="7">
        <v>0</v>
      </c>
      <c r="R19" s="8">
        <f t="shared" si="0"/>
        <v>0</v>
      </c>
    </row>
    <row r="20" spans="1:18" ht="60" customHeight="1" thickBot="1" x14ac:dyDescent="0.4">
      <c r="A20" s="16" t="s">
        <v>97</v>
      </c>
      <c r="B20" s="10" t="s">
        <v>36</v>
      </c>
      <c r="C20" s="31" t="s">
        <v>44</v>
      </c>
      <c r="D20" s="11" t="s">
        <v>45</v>
      </c>
      <c r="E20" s="10">
        <v>2008</v>
      </c>
      <c r="F20" s="10" t="s">
        <v>53</v>
      </c>
      <c r="G20" s="11" t="s">
        <v>159</v>
      </c>
      <c r="H20" s="10" t="s">
        <v>18</v>
      </c>
      <c r="I20" s="10" t="s">
        <v>12</v>
      </c>
      <c r="J20" s="10" t="s">
        <v>14</v>
      </c>
      <c r="K20" s="10" t="s">
        <v>13</v>
      </c>
      <c r="L20" s="10">
        <v>2000</v>
      </c>
      <c r="M20" s="10" t="s">
        <v>63</v>
      </c>
      <c r="N20" s="32">
        <v>46204</v>
      </c>
      <c r="O20" s="10">
        <v>24</v>
      </c>
      <c r="P20" s="109">
        <v>540</v>
      </c>
      <c r="Q20" s="7">
        <v>0</v>
      </c>
      <c r="R20" s="8">
        <f t="shared" si="0"/>
        <v>0</v>
      </c>
    </row>
    <row r="21" spans="1:18" ht="60" customHeight="1" thickBot="1" x14ac:dyDescent="0.4">
      <c r="A21" s="16" t="s">
        <v>97</v>
      </c>
      <c r="B21" s="10" t="s">
        <v>37</v>
      </c>
      <c r="C21" s="31" t="s">
        <v>44</v>
      </c>
      <c r="D21" s="11" t="s">
        <v>55</v>
      </c>
      <c r="E21" s="10">
        <v>2017</v>
      </c>
      <c r="F21" s="12" t="s">
        <v>99</v>
      </c>
      <c r="G21" s="11" t="s">
        <v>160</v>
      </c>
      <c r="H21" s="10" t="s">
        <v>18</v>
      </c>
      <c r="I21" s="10" t="s">
        <v>14</v>
      </c>
      <c r="J21" s="10" t="s">
        <v>12</v>
      </c>
      <c r="K21" s="10" t="s">
        <v>13</v>
      </c>
      <c r="L21" s="10">
        <v>1600</v>
      </c>
      <c r="M21" s="12" t="s">
        <v>62</v>
      </c>
      <c r="N21" s="32">
        <v>46204</v>
      </c>
      <c r="O21" s="10">
        <v>24</v>
      </c>
      <c r="P21" s="109">
        <v>610</v>
      </c>
      <c r="Q21" s="7">
        <v>0</v>
      </c>
      <c r="R21" s="8">
        <f t="shared" si="0"/>
        <v>0</v>
      </c>
    </row>
    <row r="22" spans="1:18" ht="60" customHeight="1" thickBot="1" x14ac:dyDescent="0.4">
      <c r="A22" s="16" t="s">
        <v>97</v>
      </c>
      <c r="B22" s="10" t="s">
        <v>38</v>
      </c>
      <c r="C22" s="31" t="s">
        <v>44</v>
      </c>
      <c r="D22" s="11" t="s">
        <v>55</v>
      </c>
      <c r="E22" s="10">
        <v>2010</v>
      </c>
      <c r="F22" s="10" t="s">
        <v>84</v>
      </c>
      <c r="G22" s="11" t="s">
        <v>161</v>
      </c>
      <c r="H22" s="10" t="s">
        <v>15</v>
      </c>
      <c r="I22" s="10" t="s">
        <v>14</v>
      </c>
      <c r="J22" s="10" t="s">
        <v>14</v>
      </c>
      <c r="K22" s="10" t="s">
        <v>13</v>
      </c>
      <c r="L22" s="10">
        <v>1600</v>
      </c>
      <c r="M22" s="12" t="s">
        <v>67</v>
      </c>
      <c r="N22" s="32">
        <v>46204</v>
      </c>
      <c r="O22" s="10">
        <v>24</v>
      </c>
      <c r="P22" s="109">
        <v>610</v>
      </c>
      <c r="Q22" s="7">
        <v>0</v>
      </c>
      <c r="R22" s="8">
        <f t="shared" si="0"/>
        <v>0</v>
      </c>
    </row>
    <row r="23" spans="1:18" ht="60" customHeight="1" thickBot="1" x14ac:dyDescent="0.4">
      <c r="A23" s="16" t="s">
        <v>97</v>
      </c>
      <c r="B23" s="10" t="s">
        <v>26</v>
      </c>
      <c r="C23" s="31" t="s">
        <v>44</v>
      </c>
      <c r="D23" s="11" t="s">
        <v>55</v>
      </c>
      <c r="E23" s="10">
        <v>2010</v>
      </c>
      <c r="F23" s="10" t="s">
        <v>85</v>
      </c>
      <c r="G23" s="11" t="s">
        <v>162</v>
      </c>
      <c r="H23" s="10" t="s">
        <v>15</v>
      </c>
      <c r="I23" s="10" t="s">
        <v>14</v>
      </c>
      <c r="J23" s="10" t="s">
        <v>14</v>
      </c>
      <c r="K23" s="10" t="s">
        <v>13</v>
      </c>
      <c r="L23" s="10">
        <v>1600</v>
      </c>
      <c r="M23" s="12" t="s">
        <v>67</v>
      </c>
      <c r="N23" s="32">
        <v>46204</v>
      </c>
      <c r="O23" s="10">
        <v>24</v>
      </c>
      <c r="P23" s="109">
        <v>620</v>
      </c>
      <c r="Q23" s="7">
        <v>0</v>
      </c>
      <c r="R23" s="8">
        <f t="shared" si="0"/>
        <v>0</v>
      </c>
    </row>
    <row r="24" spans="1:18" ht="60" customHeight="1" thickBot="1" x14ac:dyDescent="0.4">
      <c r="A24" s="16" t="s">
        <v>97</v>
      </c>
      <c r="B24" s="10" t="s">
        <v>21</v>
      </c>
      <c r="C24" s="31" t="s">
        <v>44</v>
      </c>
      <c r="D24" s="11" t="s">
        <v>86</v>
      </c>
      <c r="E24" s="10">
        <v>2010</v>
      </c>
      <c r="F24" s="10" t="s">
        <v>87</v>
      </c>
      <c r="G24" s="11" t="s">
        <v>163</v>
      </c>
      <c r="H24" s="10" t="s">
        <v>15</v>
      </c>
      <c r="I24" s="10" t="s">
        <v>12</v>
      </c>
      <c r="J24" s="10" t="s">
        <v>12</v>
      </c>
      <c r="K24" s="10" t="s">
        <v>13</v>
      </c>
      <c r="L24" s="10">
        <v>1250</v>
      </c>
      <c r="M24" s="12" t="s">
        <v>66</v>
      </c>
      <c r="N24" s="32">
        <v>46204</v>
      </c>
      <c r="O24" s="10">
        <v>24</v>
      </c>
      <c r="P24" s="109">
        <v>540</v>
      </c>
      <c r="Q24" s="7">
        <v>0</v>
      </c>
      <c r="R24" s="8">
        <f t="shared" si="0"/>
        <v>0</v>
      </c>
    </row>
    <row r="25" spans="1:18" ht="60" customHeight="1" thickBot="1" x14ac:dyDescent="0.4">
      <c r="A25" s="16" t="s">
        <v>97</v>
      </c>
      <c r="B25" s="10" t="s">
        <v>39</v>
      </c>
      <c r="C25" s="31" t="s">
        <v>44</v>
      </c>
      <c r="D25" s="11" t="s">
        <v>88</v>
      </c>
      <c r="E25" s="10">
        <v>2014</v>
      </c>
      <c r="F25" s="10" t="s">
        <v>89</v>
      </c>
      <c r="G25" s="11" t="s">
        <v>164</v>
      </c>
      <c r="H25" s="10" t="s">
        <v>15</v>
      </c>
      <c r="I25" s="10" t="s">
        <v>12</v>
      </c>
      <c r="J25" s="10" t="s">
        <v>12</v>
      </c>
      <c r="K25" s="10" t="s">
        <v>13</v>
      </c>
      <c r="L25" s="10">
        <v>300</v>
      </c>
      <c r="M25" s="12" t="s">
        <v>64</v>
      </c>
      <c r="N25" s="32">
        <v>46204</v>
      </c>
      <c r="O25" s="10">
        <v>24</v>
      </c>
      <c r="P25" s="109">
        <v>610</v>
      </c>
      <c r="Q25" s="7">
        <v>0</v>
      </c>
      <c r="R25" s="8">
        <f t="shared" si="0"/>
        <v>0</v>
      </c>
    </row>
    <row r="26" spans="1:18" ht="60" customHeight="1" thickBot="1" x14ac:dyDescent="0.4">
      <c r="A26" s="16" t="s">
        <v>97</v>
      </c>
      <c r="B26" s="10" t="s">
        <v>42</v>
      </c>
      <c r="C26" s="31" t="s">
        <v>44</v>
      </c>
      <c r="D26" s="11" t="s">
        <v>88</v>
      </c>
      <c r="E26" s="10">
        <v>2014</v>
      </c>
      <c r="F26" s="10" t="s">
        <v>90</v>
      </c>
      <c r="G26" s="11" t="s">
        <v>165</v>
      </c>
      <c r="H26" s="10" t="s">
        <v>15</v>
      </c>
      <c r="I26" s="10" t="s">
        <v>12</v>
      </c>
      <c r="J26" s="10" t="s">
        <v>12</v>
      </c>
      <c r="K26" s="10" t="s">
        <v>13</v>
      </c>
      <c r="L26" s="10">
        <v>300</v>
      </c>
      <c r="M26" s="12" t="s">
        <v>64</v>
      </c>
      <c r="N26" s="32">
        <v>46204</v>
      </c>
      <c r="O26" s="10">
        <v>24</v>
      </c>
      <c r="P26" s="109">
        <v>610</v>
      </c>
      <c r="Q26" s="7">
        <v>0</v>
      </c>
      <c r="R26" s="8">
        <f t="shared" si="0"/>
        <v>0</v>
      </c>
    </row>
    <row r="27" spans="1:18" ht="60" customHeight="1" thickBot="1" x14ac:dyDescent="0.4">
      <c r="A27" s="16" t="s">
        <v>97</v>
      </c>
      <c r="B27" s="10" t="s">
        <v>43</v>
      </c>
      <c r="C27" s="31" t="s">
        <v>44</v>
      </c>
      <c r="D27" s="11" t="s">
        <v>91</v>
      </c>
      <c r="E27" s="10">
        <v>2014</v>
      </c>
      <c r="F27" s="10" t="s">
        <v>92</v>
      </c>
      <c r="G27" s="11" t="s">
        <v>166</v>
      </c>
      <c r="H27" s="10" t="s">
        <v>15</v>
      </c>
      <c r="I27" s="10" t="s">
        <v>12</v>
      </c>
      <c r="J27" s="10" t="s">
        <v>12</v>
      </c>
      <c r="K27" s="10" t="s">
        <v>13</v>
      </c>
      <c r="L27" s="10">
        <v>630</v>
      </c>
      <c r="M27" s="12" t="s">
        <v>62</v>
      </c>
      <c r="N27" s="32">
        <v>46204</v>
      </c>
      <c r="O27" s="10">
        <v>24</v>
      </c>
      <c r="P27" s="109">
        <v>520</v>
      </c>
      <c r="Q27" s="7">
        <v>0</v>
      </c>
      <c r="R27" s="8">
        <f t="shared" si="0"/>
        <v>0</v>
      </c>
    </row>
    <row r="28" spans="1:18" ht="60" customHeight="1" thickBot="1" x14ac:dyDescent="0.4">
      <c r="A28" s="16" t="s">
        <v>97</v>
      </c>
      <c r="B28" s="10" t="s">
        <v>16</v>
      </c>
      <c r="C28" s="31" t="s">
        <v>44</v>
      </c>
      <c r="D28" s="11" t="s">
        <v>17</v>
      </c>
      <c r="E28" s="10">
        <v>2015</v>
      </c>
      <c r="F28" s="10" t="s">
        <v>93</v>
      </c>
      <c r="G28" s="11" t="s">
        <v>167</v>
      </c>
      <c r="H28" s="10" t="s">
        <v>17</v>
      </c>
      <c r="I28" s="10" t="s">
        <v>12</v>
      </c>
      <c r="J28" s="10" t="s">
        <v>12</v>
      </c>
      <c r="K28" s="10" t="s">
        <v>13</v>
      </c>
      <c r="L28" s="10">
        <v>100</v>
      </c>
      <c r="M28" s="12" t="s">
        <v>62</v>
      </c>
      <c r="N28" s="32">
        <v>46204</v>
      </c>
      <c r="O28" s="10">
        <v>24</v>
      </c>
      <c r="P28" s="109">
        <v>110.00000000000001</v>
      </c>
      <c r="Q28" s="7">
        <v>0</v>
      </c>
      <c r="R28" s="8">
        <f t="shared" si="0"/>
        <v>0</v>
      </c>
    </row>
    <row r="29" spans="1:18" ht="60" customHeight="1" thickBot="1" x14ac:dyDescent="0.4">
      <c r="A29" s="16" t="s">
        <v>97</v>
      </c>
      <c r="B29" s="10" t="s">
        <v>48</v>
      </c>
      <c r="C29" s="31" t="s">
        <v>44</v>
      </c>
      <c r="D29" s="11" t="s">
        <v>17</v>
      </c>
      <c r="E29" s="10">
        <v>2016</v>
      </c>
      <c r="F29" s="10" t="s">
        <v>94</v>
      </c>
      <c r="G29" s="11" t="s">
        <v>168</v>
      </c>
      <c r="H29" s="10" t="s">
        <v>17</v>
      </c>
      <c r="I29" s="10" t="s">
        <v>12</v>
      </c>
      <c r="J29" s="10" t="s">
        <v>12</v>
      </c>
      <c r="K29" s="10" t="s">
        <v>13</v>
      </c>
      <c r="L29" s="10">
        <v>100</v>
      </c>
      <c r="M29" s="12" t="s">
        <v>63</v>
      </c>
      <c r="N29" s="32">
        <v>46204</v>
      </c>
      <c r="O29" s="10">
        <v>24</v>
      </c>
      <c r="P29" s="109">
        <v>110.00000000000001</v>
      </c>
      <c r="Q29" s="7">
        <v>0</v>
      </c>
      <c r="R29" s="8">
        <f t="shared" si="0"/>
        <v>0</v>
      </c>
    </row>
    <row r="30" spans="1:18" ht="60" customHeight="1" thickBot="1" x14ac:dyDescent="0.4">
      <c r="A30" s="16" t="s">
        <v>97</v>
      </c>
      <c r="B30" s="10" t="s">
        <v>50</v>
      </c>
      <c r="C30" s="31" t="s">
        <v>19</v>
      </c>
      <c r="D30" s="11" t="s">
        <v>100</v>
      </c>
      <c r="E30" s="10">
        <v>2019</v>
      </c>
      <c r="F30" s="10">
        <v>430219</v>
      </c>
      <c r="G30" s="11" t="s">
        <v>169</v>
      </c>
      <c r="H30" s="10" t="s">
        <v>15</v>
      </c>
      <c r="I30" s="10" t="s">
        <v>14</v>
      </c>
      <c r="J30" s="10" t="s">
        <v>14</v>
      </c>
      <c r="K30" s="10" t="s">
        <v>13</v>
      </c>
      <c r="L30" s="10">
        <v>1600</v>
      </c>
      <c r="M30" s="12" t="s">
        <v>66</v>
      </c>
      <c r="N30" s="32">
        <v>46204</v>
      </c>
      <c r="O30" s="10">
        <v>24</v>
      </c>
      <c r="P30" s="109">
        <v>300</v>
      </c>
      <c r="Q30" s="7">
        <v>0</v>
      </c>
      <c r="R30" s="8">
        <f t="shared" si="0"/>
        <v>0</v>
      </c>
    </row>
    <row r="31" spans="1:18" ht="60" customHeight="1" thickBot="1" x14ac:dyDescent="0.4">
      <c r="A31" s="16" t="s">
        <v>97</v>
      </c>
      <c r="B31" s="10" t="s">
        <v>52</v>
      </c>
      <c r="C31" s="31" t="s">
        <v>19</v>
      </c>
      <c r="D31" s="11" t="s">
        <v>100</v>
      </c>
      <c r="E31" s="10">
        <v>2019</v>
      </c>
      <c r="F31" s="10">
        <v>430319</v>
      </c>
      <c r="G31" s="11" t="s">
        <v>170</v>
      </c>
      <c r="H31" s="10" t="s">
        <v>15</v>
      </c>
      <c r="I31" s="10" t="s">
        <v>12</v>
      </c>
      <c r="J31" s="10" t="s">
        <v>12</v>
      </c>
      <c r="K31" s="10" t="s">
        <v>13</v>
      </c>
      <c r="L31" s="10">
        <v>1600</v>
      </c>
      <c r="M31" s="12" t="s">
        <v>62</v>
      </c>
      <c r="N31" s="32">
        <v>46204</v>
      </c>
      <c r="O31" s="10">
        <v>24</v>
      </c>
      <c r="P31" s="109">
        <v>540</v>
      </c>
      <c r="Q31" s="7">
        <v>0</v>
      </c>
      <c r="R31" s="8">
        <f t="shared" si="0"/>
        <v>0</v>
      </c>
    </row>
    <row r="32" spans="1:18" ht="60" customHeight="1" thickBot="1" x14ac:dyDescent="0.4">
      <c r="A32" s="16" t="s">
        <v>97</v>
      </c>
      <c r="B32" s="10" t="s">
        <v>54</v>
      </c>
      <c r="C32" s="31" t="s">
        <v>171</v>
      </c>
      <c r="D32" s="11" t="s">
        <v>172</v>
      </c>
      <c r="E32" s="10">
        <v>2022</v>
      </c>
      <c r="F32" s="10">
        <v>11449</v>
      </c>
      <c r="G32" s="11" t="s">
        <v>173</v>
      </c>
      <c r="H32" s="10" t="s">
        <v>18</v>
      </c>
      <c r="I32" s="10" t="s">
        <v>12</v>
      </c>
      <c r="J32" s="10" t="s">
        <v>12</v>
      </c>
      <c r="K32" s="10" t="s">
        <v>13</v>
      </c>
      <c r="L32" s="10">
        <v>1800</v>
      </c>
      <c r="M32" s="12" t="s">
        <v>68</v>
      </c>
      <c r="N32" s="106">
        <v>46508</v>
      </c>
      <c r="O32" s="33">
        <v>14</v>
      </c>
      <c r="P32" s="108">
        <v>930</v>
      </c>
      <c r="Q32" s="7">
        <v>0</v>
      </c>
      <c r="R32" s="8">
        <f t="shared" si="0"/>
        <v>0</v>
      </c>
    </row>
    <row r="33" spans="1:18" ht="60" customHeight="1" thickBot="1" x14ac:dyDescent="0.4">
      <c r="A33" s="16" t="s">
        <v>97</v>
      </c>
      <c r="B33" s="10" t="s">
        <v>56</v>
      </c>
      <c r="C33" s="31" t="s">
        <v>171</v>
      </c>
      <c r="D33" s="11" t="s">
        <v>172</v>
      </c>
      <c r="E33" s="10">
        <v>2022</v>
      </c>
      <c r="F33" s="10">
        <v>11450</v>
      </c>
      <c r="G33" s="11" t="s">
        <v>174</v>
      </c>
      <c r="H33" s="10" t="s">
        <v>18</v>
      </c>
      <c r="I33" s="10" t="s">
        <v>12</v>
      </c>
      <c r="J33" s="10" t="s">
        <v>12</v>
      </c>
      <c r="K33" s="10" t="s">
        <v>13</v>
      </c>
      <c r="L33" s="10">
        <v>1800</v>
      </c>
      <c r="M33" s="12" t="s">
        <v>68</v>
      </c>
      <c r="N33" s="106">
        <v>46508</v>
      </c>
      <c r="O33" s="33">
        <v>14</v>
      </c>
      <c r="P33" s="108">
        <v>930</v>
      </c>
      <c r="Q33" s="7">
        <v>0</v>
      </c>
      <c r="R33" s="8">
        <f t="shared" si="0"/>
        <v>0</v>
      </c>
    </row>
    <row r="34" spans="1:18" ht="60" customHeight="1" thickBot="1" x14ac:dyDescent="0.4">
      <c r="A34" s="68" t="s">
        <v>103</v>
      </c>
      <c r="B34" s="69"/>
      <c r="C34" s="69"/>
      <c r="D34" s="69"/>
      <c r="E34" s="69"/>
      <c r="F34" s="69"/>
      <c r="G34" s="69"/>
      <c r="H34" s="69"/>
      <c r="I34" s="69"/>
      <c r="J34" s="69"/>
      <c r="K34" s="69"/>
      <c r="L34" s="69"/>
      <c r="M34" s="69"/>
      <c r="N34" s="69"/>
      <c r="O34" s="69"/>
      <c r="P34" s="69"/>
      <c r="Q34" s="69"/>
      <c r="R34" s="70"/>
    </row>
    <row r="35" spans="1:18" ht="60" customHeight="1" thickBot="1" x14ac:dyDescent="0.4">
      <c r="A35" s="21" t="s">
        <v>117</v>
      </c>
      <c r="B35" s="15" t="s">
        <v>11</v>
      </c>
      <c r="C35" s="31" t="s">
        <v>109</v>
      </c>
      <c r="D35" s="11" t="s">
        <v>110</v>
      </c>
      <c r="E35" s="10" t="s">
        <v>111</v>
      </c>
      <c r="F35" s="11" t="s">
        <v>112</v>
      </c>
      <c r="G35" s="11" t="s">
        <v>113</v>
      </c>
      <c r="H35" s="10" t="s">
        <v>18</v>
      </c>
      <c r="I35" s="10" t="s">
        <v>12</v>
      </c>
      <c r="J35" s="10" t="s">
        <v>14</v>
      </c>
      <c r="K35" s="10" t="s">
        <v>13</v>
      </c>
      <c r="L35" s="10">
        <v>1650</v>
      </c>
      <c r="M35" s="10" t="s">
        <v>104</v>
      </c>
      <c r="N35" s="32">
        <v>46204</v>
      </c>
      <c r="O35" s="15">
        <v>24</v>
      </c>
      <c r="P35" s="109">
        <v>760</v>
      </c>
      <c r="Q35" s="7">
        <v>0</v>
      </c>
      <c r="R35" s="8">
        <f>Q35*O35</f>
        <v>0</v>
      </c>
    </row>
    <row r="36" spans="1:18" ht="60" customHeight="1" thickBot="1" x14ac:dyDescent="0.4">
      <c r="A36" s="22" t="s">
        <v>117</v>
      </c>
      <c r="B36" s="10" t="s">
        <v>23</v>
      </c>
      <c r="C36" s="31" t="s">
        <v>114</v>
      </c>
      <c r="D36" s="11" t="s">
        <v>115</v>
      </c>
      <c r="E36" s="10">
        <v>2014</v>
      </c>
      <c r="F36" s="11">
        <v>7437</v>
      </c>
      <c r="G36" s="11" t="s">
        <v>116</v>
      </c>
      <c r="H36" s="10" t="s">
        <v>18</v>
      </c>
      <c r="I36" s="10" t="s">
        <v>12</v>
      </c>
      <c r="J36" s="10" t="s">
        <v>12</v>
      </c>
      <c r="K36" s="10" t="s">
        <v>13</v>
      </c>
      <c r="L36" s="10">
        <v>1100</v>
      </c>
      <c r="M36" s="10" t="s">
        <v>62</v>
      </c>
      <c r="N36" s="32">
        <v>46204</v>
      </c>
      <c r="O36" s="10">
        <v>24</v>
      </c>
      <c r="P36" s="109">
        <v>620</v>
      </c>
      <c r="Q36" s="7">
        <v>0</v>
      </c>
      <c r="R36" s="8">
        <f t="shared" ref="R36:R46" si="1">Q36*O36</f>
        <v>0</v>
      </c>
    </row>
    <row r="37" spans="1:18" ht="60" customHeight="1" thickBot="1" x14ac:dyDescent="0.4">
      <c r="A37" s="23" t="s">
        <v>117</v>
      </c>
      <c r="B37" s="17" t="s">
        <v>24</v>
      </c>
      <c r="C37" s="36" t="s">
        <v>142</v>
      </c>
      <c r="D37" s="37" t="s">
        <v>143</v>
      </c>
      <c r="E37" s="17">
        <v>2019</v>
      </c>
      <c r="F37" s="37">
        <v>1911004</v>
      </c>
      <c r="G37" s="37" t="s">
        <v>144</v>
      </c>
      <c r="H37" s="17" t="s">
        <v>18</v>
      </c>
      <c r="I37" s="17" t="s">
        <v>12</v>
      </c>
      <c r="J37" s="17" t="s">
        <v>12</v>
      </c>
      <c r="K37" s="17" t="s">
        <v>13</v>
      </c>
      <c r="L37" s="17">
        <v>1250</v>
      </c>
      <c r="M37" s="38" t="s">
        <v>63</v>
      </c>
      <c r="N37" s="39">
        <v>46204</v>
      </c>
      <c r="O37" s="17">
        <v>24</v>
      </c>
      <c r="P37" s="109">
        <v>590</v>
      </c>
      <c r="Q37" s="7">
        <v>0</v>
      </c>
      <c r="R37" s="8">
        <f t="shared" si="1"/>
        <v>0</v>
      </c>
    </row>
    <row r="38" spans="1:18" ht="60" customHeight="1" thickBot="1" x14ac:dyDescent="0.4">
      <c r="A38" s="18" t="s">
        <v>141</v>
      </c>
      <c r="B38" s="15" t="s">
        <v>11</v>
      </c>
      <c r="C38" s="34" t="s">
        <v>109</v>
      </c>
      <c r="D38" s="13" t="s">
        <v>133</v>
      </c>
      <c r="E38" s="13">
        <v>2005</v>
      </c>
      <c r="F38" s="13" t="s">
        <v>134</v>
      </c>
      <c r="G38" s="13" t="s">
        <v>135</v>
      </c>
      <c r="H38" s="13" t="s">
        <v>15</v>
      </c>
      <c r="I38" s="13" t="s">
        <v>12</v>
      </c>
      <c r="J38" s="13" t="s">
        <v>12</v>
      </c>
      <c r="K38" s="13" t="s">
        <v>13</v>
      </c>
      <c r="L38" s="13">
        <v>400</v>
      </c>
      <c r="M38" s="13" t="s">
        <v>63</v>
      </c>
      <c r="N38" s="35">
        <v>46204</v>
      </c>
      <c r="O38" s="15">
        <v>24</v>
      </c>
      <c r="P38" s="110">
        <v>620</v>
      </c>
      <c r="Q38" s="7">
        <v>0</v>
      </c>
      <c r="R38" s="8">
        <f t="shared" si="1"/>
        <v>0</v>
      </c>
    </row>
    <row r="39" spans="1:18" ht="60" customHeight="1" thickBot="1" x14ac:dyDescent="0.4">
      <c r="A39" s="19" t="s">
        <v>141</v>
      </c>
      <c r="B39" s="10" t="s">
        <v>23</v>
      </c>
      <c r="C39" s="31" t="s">
        <v>108</v>
      </c>
      <c r="D39" s="10" t="s">
        <v>136</v>
      </c>
      <c r="E39" s="10">
        <v>2009</v>
      </c>
      <c r="F39" s="10" t="s">
        <v>137</v>
      </c>
      <c r="G39" s="10" t="s">
        <v>138</v>
      </c>
      <c r="H39" s="10" t="s">
        <v>18</v>
      </c>
      <c r="I39" s="10" t="s">
        <v>12</v>
      </c>
      <c r="J39" s="10" t="s">
        <v>12</v>
      </c>
      <c r="K39" s="10" t="s">
        <v>13</v>
      </c>
      <c r="L39" s="10">
        <v>1700</v>
      </c>
      <c r="M39" s="10" t="s">
        <v>63</v>
      </c>
      <c r="N39" s="32">
        <v>46204</v>
      </c>
      <c r="O39" s="10">
        <v>24</v>
      </c>
      <c r="P39" s="111">
        <v>760</v>
      </c>
      <c r="Q39" s="7">
        <v>0</v>
      </c>
      <c r="R39" s="8">
        <f t="shared" si="1"/>
        <v>0</v>
      </c>
    </row>
    <row r="40" spans="1:18" ht="60" customHeight="1" thickBot="1" x14ac:dyDescent="0.4">
      <c r="A40" s="20" t="s">
        <v>141</v>
      </c>
      <c r="B40" s="17" t="s">
        <v>24</v>
      </c>
      <c r="C40" s="36" t="s">
        <v>108</v>
      </c>
      <c r="D40" s="17" t="s">
        <v>139</v>
      </c>
      <c r="E40" s="17">
        <v>2010</v>
      </c>
      <c r="F40" s="17" t="s">
        <v>140</v>
      </c>
      <c r="G40" s="17" t="s">
        <v>135</v>
      </c>
      <c r="H40" s="17" t="s">
        <v>18</v>
      </c>
      <c r="I40" s="17" t="s">
        <v>12</v>
      </c>
      <c r="J40" s="17" t="s">
        <v>14</v>
      </c>
      <c r="K40" s="17" t="s">
        <v>20</v>
      </c>
      <c r="L40" s="17">
        <v>1700</v>
      </c>
      <c r="M40" s="17" t="s">
        <v>62</v>
      </c>
      <c r="N40" s="39">
        <v>46204</v>
      </c>
      <c r="O40" s="17">
        <v>24</v>
      </c>
      <c r="P40" s="112">
        <v>760</v>
      </c>
      <c r="Q40" s="7">
        <v>0</v>
      </c>
      <c r="R40" s="8">
        <f t="shared" si="1"/>
        <v>0</v>
      </c>
    </row>
    <row r="41" spans="1:18" ht="60" customHeight="1" thickBot="1" x14ac:dyDescent="0.4">
      <c r="A41" s="29" t="s">
        <v>122</v>
      </c>
      <c r="B41" s="13" t="s">
        <v>11</v>
      </c>
      <c r="C41" s="34" t="s">
        <v>83</v>
      </c>
      <c r="D41" s="40" t="s">
        <v>118</v>
      </c>
      <c r="E41" s="13">
        <v>2007</v>
      </c>
      <c r="F41" s="40">
        <v>250600</v>
      </c>
      <c r="G41" s="40" t="s">
        <v>22</v>
      </c>
      <c r="H41" s="13" t="s">
        <v>119</v>
      </c>
      <c r="I41" s="13" t="s">
        <v>12</v>
      </c>
      <c r="J41" s="13" t="s">
        <v>12</v>
      </c>
      <c r="K41" s="13" t="s">
        <v>13</v>
      </c>
      <c r="L41" s="13">
        <v>1800</v>
      </c>
      <c r="M41" s="41" t="s">
        <v>175</v>
      </c>
      <c r="N41" s="35">
        <v>46204</v>
      </c>
      <c r="O41" s="13">
        <v>24</v>
      </c>
      <c r="P41" s="113">
        <v>1090</v>
      </c>
      <c r="Q41" s="7">
        <v>0</v>
      </c>
      <c r="R41" s="8">
        <f t="shared" si="1"/>
        <v>0</v>
      </c>
    </row>
    <row r="42" spans="1:18" ht="60" customHeight="1" thickBot="1" x14ac:dyDescent="0.4">
      <c r="A42" s="30" t="s">
        <v>122</v>
      </c>
      <c r="B42" s="28" t="s">
        <v>101</v>
      </c>
      <c r="C42" s="36" t="s">
        <v>83</v>
      </c>
      <c r="D42" s="37" t="s">
        <v>120</v>
      </c>
      <c r="E42" s="17">
        <v>2008</v>
      </c>
      <c r="F42" s="37">
        <v>210800</v>
      </c>
      <c r="G42" s="37" t="s">
        <v>121</v>
      </c>
      <c r="H42" s="17" t="s">
        <v>15</v>
      </c>
      <c r="I42" s="17" t="s">
        <v>12</v>
      </c>
      <c r="J42" s="17" t="s">
        <v>12</v>
      </c>
      <c r="K42" s="17" t="s">
        <v>20</v>
      </c>
      <c r="L42" s="17">
        <v>400</v>
      </c>
      <c r="M42" s="38" t="s">
        <v>175</v>
      </c>
      <c r="N42" s="39">
        <v>46204</v>
      </c>
      <c r="O42" s="28">
        <v>24</v>
      </c>
      <c r="P42" s="112">
        <v>630</v>
      </c>
      <c r="Q42" s="7">
        <v>0</v>
      </c>
      <c r="R42" s="8">
        <f t="shared" si="1"/>
        <v>0</v>
      </c>
    </row>
    <row r="43" spans="1:18" ht="60" customHeight="1" thickBot="1" x14ac:dyDescent="0.4">
      <c r="A43" s="18" t="s">
        <v>176</v>
      </c>
      <c r="B43" s="15" t="s">
        <v>11</v>
      </c>
      <c r="C43" s="34" t="s">
        <v>114</v>
      </c>
      <c r="D43" s="40" t="s">
        <v>123</v>
      </c>
      <c r="E43" s="13">
        <v>2006</v>
      </c>
      <c r="F43" s="40">
        <v>204</v>
      </c>
      <c r="G43" s="40" t="s">
        <v>124</v>
      </c>
      <c r="H43" s="13" t="s">
        <v>18</v>
      </c>
      <c r="I43" s="13" t="s">
        <v>12</v>
      </c>
      <c r="J43" s="13" t="s">
        <v>12</v>
      </c>
      <c r="K43" s="13" t="s">
        <v>13</v>
      </c>
      <c r="L43" s="13">
        <v>1000</v>
      </c>
      <c r="M43" s="41" t="s">
        <v>125</v>
      </c>
      <c r="N43" s="35">
        <v>46204</v>
      </c>
      <c r="O43" s="15">
        <v>24</v>
      </c>
      <c r="P43" s="114">
        <v>490</v>
      </c>
      <c r="Q43" s="7">
        <v>0</v>
      </c>
      <c r="R43" s="8">
        <f t="shared" si="1"/>
        <v>0</v>
      </c>
    </row>
    <row r="44" spans="1:18" ht="60" customHeight="1" thickBot="1" x14ac:dyDescent="0.4">
      <c r="A44" s="19" t="s">
        <v>176</v>
      </c>
      <c r="B44" s="10" t="s">
        <v>23</v>
      </c>
      <c r="C44" s="31" t="s">
        <v>108</v>
      </c>
      <c r="D44" s="11" t="s">
        <v>126</v>
      </c>
      <c r="E44" s="10">
        <v>2004</v>
      </c>
      <c r="F44" s="11">
        <v>3388</v>
      </c>
      <c r="G44" s="11" t="s">
        <v>127</v>
      </c>
      <c r="H44" s="10" t="s">
        <v>18</v>
      </c>
      <c r="I44" s="10" t="s">
        <v>12</v>
      </c>
      <c r="J44" s="10" t="s">
        <v>12</v>
      </c>
      <c r="K44" s="10" t="s">
        <v>13</v>
      </c>
      <c r="L44" s="10">
        <v>1250</v>
      </c>
      <c r="M44" s="12" t="s">
        <v>71</v>
      </c>
      <c r="N44" s="32">
        <v>46204</v>
      </c>
      <c r="O44" s="10">
        <v>24</v>
      </c>
      <c r="P44" s="115">
        <v>510</v>
      </c>
      <c r="Q44" s="7">
        <v>0</v>
      </c>
      <c r="R44" s="8">
        <f t="shared" si="1"/>
        <v>0</v>
      </c>
    </row>
    <row r="45" spans="1:18" ht="60" customHeight="1" thickBot="1" x14ac:dyDescent="0.4">
      <c r="A45" s="20" t="s">
        <v>176</v>
      </c>
      <c r="B45" s="17" t="s">
        <v>24</v>
      </c>
      <c r="C45" s="36" t="s">
        <v>128</v>
      </c>
      <c r="D45" s="37" t="s">
        <v>129</v>
      </c>
      <c r="E45" s="17">
        <v>2000</v>
      </c>
      <c r="F45" s="37">
        <v>573</v>
      </c>
      <c r="G45" s="37" t="s">
        <v>130</v>
      </c>
      <c r="H45" s="17" t="s">
        <v>107</v>
      </c>
      <c r="I45" s="17" t="s">
        <v>12</v>
      </c>
      <c r="J45" s="17" t="s">
        <v>14</v>
      </c>
      <c r="K45" s="17" t="s">
        <v>13</v>
      </c>
      <c r="L45" s="17">
        <v>100</v>
      </c>
      <c r="M45" s="38" t="s">
        <v>63</v>
      </c>
      <c r="N45" s="39">
        <v>46204</v>
      </c>
      <c r="O45" s="17">
        <v>24</v>
      </c>
      <c r="P45" s="116">
        <v>110.00000000000001</v>
      </c>
      <c r="Q45" s="7">
        <v>0</v>
      </c>
      <c r="R45" s="8">
        <f t="shared" si="1"/>
        <v>0</v>
      </c>
    </row>
    <row r="46" spans="1:18" ht="60" customHeight="1" thickBot="1" x14ac:dyDescent="0.4">
      <c r="A46" s="23" t="s">
        <v>132</v>
      </c>
      <c r="B46" s="17" t="s">
        <v>11</v>
      </c>
      <c r="C46" s="42" t="s">
        <v>109</v>
      </c>
      <c r="D46" s="43" t="s">
        <v>177</v>
      </c>
      <c r="E46" s="44">
        <v>2023</v>
      </c>
      <c r="F46" s="43">
        <v>262300</v>
      </c>
      <c r="G46" s="43" t="s">
        <v>131</v>
      </c>
      <c r="H46" s="44" t="s">
        <v>119</v>
      </c>
      <c r="I46" s="44" t="s">
        <v>12</v>
      </c>
      <c r="J46" s="44" t="s">
        <v>12</v>
      </c>
      <c r="K46" s="44" t="s">
        <v>13</v>
      </c>
      <c r="L46" s="44">
        <v>1600</v>
      </c>
      <c r="M46" s="45" t="s">
        <v>65</v>
      </c>
      <c r="N46" s="46" t="s">
        <v>178</v>
      </c>
      <c r="O46" s="17">
        <v>24</v>
      </c>
      <c r="P46" s="117">
        <v>370</v>
      </c>
      <c r="Q46" s="7">
        <v>0</v>
      </c>
      <c r="R46" s="8">
        <f t="shared" si="1"/>
        <v>0</v>
      </c>
    </row>
    <row r="47" spans="1:18" ht="37.5" customHeight="1" thickBot="1" x14ac:dyDescent="0.4">
      <c r="A47" s="71" t="s">
        <v>60</v>
      </c>
      <c r="B47" s="72"/>
      <c r="C47" s="72"/>
      <c r="D47" s="72"/>
      <c r="E47" s="72"/>
      <c r="F47" s="72"/>
      <c r="G47" s="72"/>
      <c r="H47" s="72"/>
      <c r="I47" s="72"/>
      <c r="J47" s="72"/>
      <c r="K47" s="72"/>
      <c r="L47" s="72"/>
      <c r="M47" s="72"/>
      <c r="N47" s="72"/>
      <c r="O47" s="72"/>
      <c r="P47" s="72"/>
      <c r="Q47" s="73"/>
      <c r="R47" s="9">
        <f>SUM(R11:R46)</f>
        <v>0</v>
      </c>
    </row>
    <row r="48" spans="1:18" ht="20.399999999999999" x14ac:dyDescent="0.35">
      <c r="A48" s="74"/>
      <c r="B48" s="74"/>
      <c r="C48" s="74"/>
      <c r="D48" s="74"/>
      <c r="E48" s="74"/>
      <c r="F48" s="74"/>
      <c r="G48" s="74"/>
      <c r="H48" s="74"/>
      <c r="I48" s="74"/>
      <c r="J48" s="74"/>
      <c r="K48" s="74"/>
      <c r="L48" s="74"/>
      <c r="M48" s="74"/>
      <c r="N48" s="74"/>
      <c r="O48" s="74"/>
      <c r="P48" s="74"/>
      <c r="Q48" s="74"/>
      <c r="R48" s="74"/>
    </row>
    <row r="49" spans="1:18" ht="20.399999999999999" x14ac:dyDescent="0.35">
      <c r="A49" s="58" t="s">
        <v>78</v>
      </c>
      <c r="B49" s="58"/>
      <c r="C49" s="58"/>
      <c r="D49" s="58"/>
      <c r="E49" s="58"/>
      <c r="F49" s="58"/>
      <c r="G49" s="58"/>
      <c r="H49" s="58"/>
      <c r="I49" s="58"/>
      <c r="J49" s="58"/>
      <c r="K49" s="58"/>
      <c r="L49" s="58"/>
      <c r="M49" s="58"/>
      <c r="N49" s="58"/>
      <c r="O49" s="58"/>
      <c r="P49" s="58"/>
      <c r="Q49" s="58"/>
      <c r="R49" s="58"/>
    </row>
    <row r="50" spans="1:18" ht="20.399999999999999" x14ac:dyDescent="0.35">
      <c r="A50" s="75"/>
      <c r="B50" s="75"/>
      <c r="C50" s="75"/>
      <c r="D50" s="75"/>
      <c r="E50" s="75"/>
      <c r="F50" s="75"/>
      <c r="G50" s="75"/>
      <c r="H50" s="75"/>
      <c r="I50" s="75"/>
      <c r="J50" s="75"/>
      <c r="K50" s="75"/>
      <c r="L50" s="75"/>
      <c r="M50" s="75"/>
      <c r="N50" s="75"/>
      <c r="O50" s="75"/>
      <c r="P50" s="75"/>
      <c r="Q50" s="75"/>
      <c r="R50" s="75"/>
    </row>
    <row r="51" spans="1:18" ht="20.399999999999999" x14ac:dyDescent="0.35">
      <c r="A51" s="75"/>
      <c r="B51" s="75"/>
      <c r="C51" s="75"/>
      <c r="D51" s="75"/>
      <c r="E51" s="75"/>
      <c r="F51" s="75"/>
      <c r="G51" s="75"/>
      <c r="H51" s="75"/>
      <c r="I51" s="75"/>
      <c r="J51" s="75"/>
      <c r="K51" s="75"/>
      <c r="L51" s="75"/>
      <c r="M51" s="75"/>
      <c r="N51" s="75"/>
      <c r="O51" s="75"/>
      <c r="P51" s="75"/>
      <c r="Q51" s="75"/>
      <c r="R51" s="75"/>
    </row>
    <row r="52" spans="1:18" ht="27" x14ac:dyDescent="0.35">
      <c r="A52" s="76" t="s">
        <v>80</v>
      </c>
      <c r="B52" s="76"/>
      <c r="C52" s="76"/>
      <c r="D52" s="76"/>
      <c r="E52" s="76"/>
      <c r="F52" s="76"/>
      <c r="G52" s="76"/>
      <c r="H52" s="76"/>
      <c r="I52" s="76"/>
      <c r="J52" s="76"/>
      <c r="K52" s="76"/>
      <c r="L52" s="76"/>
      <c r="M52" s="76"/>
      <c r="N52" s="76"/>
      <c r="O52" s="76"/>
      <c r="P52" s="76"/>
      <c r="Q52" s="76"/>
      <c r="R52" s="76"/>
    </row>
    <row r="53" spans="1:18" ht="21" thickBot="1" x14ac:dyDescent="0.4">
      <c r="A53" s="77"/>
      <c r="B53" s="77"/>
      <c r="C53" s="77"/>
      <c r="D53" s="77"/>
      <c r="E53" s="77"/>
      <c r="F53" s="77"/>
      <c r="G53" s="77"/>
      <c r="H53" s="77"/>
      <c r="I53" s="77"/>
      <c r="J53" s="77"/>
      <c r="K53" s="77"/>
      <c r="L53" s="77"/>
      <c r="M53" s="77"/>
      <c r="N53" s="77"/>
      <c r="O53" s="77"/>
      <c r="P53" s="77"/>
      <c r="Q53" s="77"/>
      <c r="R53" s="77"/>
    </row>
    <row r="54" spans="1:18" ht="105.75" customHeight="1" x14ac:dyDescent="0.35">
      <c r="A54" s="78" t="s">
        <v>179</v>
      </c>
      <c r="B54" s="79"/>
      <c r="C54" s="79"/>
      <c r="D54" s="79"/>
      <c r="E54" s="79"/>
      <c r="F54" s="79"/>
      <c r="G54" s="79"/>
      <c r="H54" s="80"/>
      <c r="I54" s="81" t="s">
        <v>105</v>
      </c>
      <c r="J54" s="82"/>
      <c r="K54" s="82"/>
      <c r="L54" s="83"/>
      <c r="M54" s="84" t="s">
        <v>106</v>
      </c>
      <c r="N54" s="79"/>
      <c r="O54" s="79"/>
      <c r="P54" s="80"/>
      <c r="Q54" s="84" t="s">
        <v>81</v>
      </c>
      <c r="R54" s="85"/>
    </row>
    <row r="55" spans="1:18" ht="96" customHeight="1" thickBot="1" x14ac:dyDescent="0.4">
      <c r="A55" s="86">
        <v>0</v>
      </c>
      <c r="B55" s="87"/>
      <c r="C55" s="87"/>
      <c r="D55" s="87"/>
      <c r="E55" s="87"/>
      <c r="F55" s="87"/>
      <c r="G55" s="87"/>
      <c r="H55" s="88"/>
      <c r="I55" s="89">
        <v>580</v>
      </c>
      <c r="J55" s="89"/>
      <c r="K55" s="89"/>
      <c r="L55" s="89"/>
      <c r="M55" s="90">
        <v>7</v>
      </c>
      <c r="N55" s="91"/>
      <c r="O55" s="91"/>
      <c r="P55" s="92"/>
      <c r="Q55" s="93">
        <f>(A55*I55)+((A55*1.3)*M55)</f>
        <v>0</v>
      </c>
      <c r="R55" s="94"/>
    </row>
    <row r="56" spans="1:18" ht="20.399999999999999" x14ac:dyDescent="0.35">
      <c r="A56" s="75"/>
      <c r="B56" s="75"/>
      <c r="C56" s="75"/>
      <c r="D56" s="75"/>
      <c r="E56" s="75"/>
      <c r="F56" s="75"/>
      <c r="G56" s="75"/>
      <c r="H56" s="75"/>
      <c r="I56" s="75"/>
      <c r="J56" s="75"/>
      <c r="K56" s="75"/>
      <c r="L56" s="75"/>
      <c r="M56" s="75"/>
      <c r="N56" s="75"/>
      <c r="O56" s="75"/>
      <c r="P56" s="75"/>
      <c r="Q56" s="75"/>
      <c r="R56" s="75"/>
    </row>
    <row r="57" spans="1:18" ht="33.75" customHeight="1" x14ac:dyDescent="0.35">
      <c r="A57" s="58" t="s">
        <v>146</v>
      </c>
      <c r="B57" s="95"/>
      <c r="C57" s="95"/>
      <c r="D57" s="95"/>
      <c r="E57" s="95"/>
      <c r="F57" s="95"/>
      <c r="G57" s="95"/>
      <c r="H57" s="95"/>
      <c r="I57" s="95"/>
      <c r="J57" s="95"/>
      <c r="K57" s="95"/>
      <c r="L57" s="95"/>
      <c r="M57" s="95"/>
      <c r="N57" s="95"/>
      <c r="O57" s="95"/>
      <c r="P57" s="95"/>
      <c r="Q57" s="95"/>
      <c r="R57" s="95"/>
    </row>
    <row r="58" spans="1:18" ht="56.25" customHeight="1" x14ac:dyDescent="0.35">
      <c r="A58" s="96" t="s">
        <v>147</v>
      </c>
      <c r="B58" s="97"/>
      <c r="C58" s="97"/>
      <c r="D58" s="97"/>
      <c r="E58" s="97"/>
      <c r="F58" s="97"/>
      <c r="G58" s="97"/>
      <c r="H58" s="97"/>
      <c r="I58" s="97"/>
      <c r="J58" s="97"/>
      <c r="K58" s="97"/>
      <c r="L58" s="97"/>
      <c r="M58" s="97"/>
      <c r="N58" s="97"/>
      <c r="O58" s="97"/>
      <c r="P58" s="97"/>
      <c r="Q58" s="97"/>
      <c r="R58" s="97"/>
    </row>
    <row r="59" spans="1:18" ht="29.25" customHeight="1" x14ac:dyDescent="0.35">
      <c r="A59" s="96" t="s">
        <v>79</v>
      </c>
      <c r="B59" s="96"/>
      <c r="C59" s="96"/>
      <c r="D59" s="96"/>
      <c r="E59" s="96"/>
      <c r="F59" s="96"/>
      <c r="G59" s="96"/>
      <c r="H59" s="96"/>
      <c r="I59" s="96"/>
      <c r="J59" s="96"/>
      <c r="K59" s="96"/>
      <c r="L59" s="96"/>
      <c r="M59" s="96"/>
      <c r="N59" s="96"/>
      <c r="O59" s="96"/>
      <c r="P59" s="96"/>
      <c r="Q59" s="96"/>
      <c r="R59" s="96"/>
    </row>
    <row r="60" spans="1:18" ht="18.75" customHeight="1" x14ac:dyDescent="0.35">
      <c r="A60" s="75"/>
      <c r="B60" s="75"/>
      <c r="C60" s="75"/>
      <c r="D60" s="75"/>
      <c r="E60" s="75"/>
      <c r="F60" s="75"/>
      <c r="G60" s="75"/>
      <c r="H60" s="75"/>
      <c r="I60" s="75"/>
      <c r="J60" s="75"/>
      <c r="K60" s="75"/>
      <c r="L60" s="75"/>
      <c r="M60" s="75"/>
      <c r="N60" s="75"/>
      <c r="O60" s="75"/>
      <c r="P60" s="75"/>
      <c r="Q60" s="75"/>
      <c r="R60" s="75"/>
    </row>
    <row r="61" spans="1:18" ht="20.399999999999999" x14ac:dyDescent="0.35">
      <c r="A61" s="75"/>
      <c r="B61" s="75"/>
      <c r="C61" s="75"/>
      <c r="D61" s="75"/>
      <c r="E61" s="75"/>
      <c r="F61" s="75"/>
      <c r="G61" s="75"/>
      <c r="H61" s="75"/>
      <c r="I61" s="75"/>
      <c r="J61" s="75"/>
      <c r="K61" s="75"/>
      <c r="L61" s="75"/>
      <c r="M61" s="75"/>
      <c r="N61" s="75"/>
      <c r="O61" s="75"/>
      <c r="P61" s="75"/>
      <c r="Q61" s="75"/>
      <c r="R61" s="75"/>
    </row>
    <row r="62" spans="1:18" ht="27" x14ac:dyDescent="0.35">
      <c r="A62" s="76" t="s">
        <v>75</v>
      </c>
      <c r="B62" s="76"/>
      <c r="C62" s="76"/>
      <c r="D62" s="76"/>
      <c r="E62" s="76"/>
      <c r="F62" s="76"/>
      <c r="G62" s="76"/>
      <c r="H62" s="76"/>
      <c r="I62" s="76"/>
      <c r="J62" s="76"/>
      <c r="K62" s="76"/>
      <c r="L62" s="76"/>
      <c r="M62" s="76"/>
      <c r="N62" s="76"/>
      <c r="O62" s="76"/>
      <c r="P62" s="76"/>
      <c r="Q62" s="76"/>
      <c r="R62" s="76"/>
    </row>
    <row r="63" spans="1:18" ht="21" thickBot="1" x14ac:dyDescent="0.4">
      <c r="A63" s="75"/>
      <c r="B63" s="75"/>
      <c r="C63" s="75"/>
      <c r="D63" s="75"/>
      <c r="E63" s="75"/>
      <c r="F63" s="75"/>
      <c r="G63" s="75"/>
      <c r="H63" s="75"/>
      <c r="I63" s="75"/>
      <c r="J63" s="75"/>
      <c r="K63" s="75"/>
      <c r="L63" s="75"/>
      <c r="M63" s="75"/>
      <c r="N63" s="75"/>
      <c r="O63" s="75"/>
      <c r="P63" s="75"/>
      <c r="Q63" s="75"/>
      <c r="R63" s="75"/>
    </row>
    <row r="64" spans="1:18" ht="45" customHeight="1" thickBot="1" x14ac:dyDescent="0.4">
      <c r="A64" s="99" t="s">
        <v>76</v>
      </c>
      <c r="B64" s="100"/>
      <c r="C64" s="100"/>
      <c r="D64" s="100"/>
      <c r="E64" s="100"/>
      <c r="F64" s="100"/>
      <c r="G64" s="100"/>
      <c r="H64" s="100"/>
      <c r="I64" s="100"/>
      <c r="J64" s="100"/>
      <c r="K64" s="100"/>
      <c r="L64" s="100"/>
      <c r="M64" s="100"/>
      <c r="N64" s="100"/>
      <c r="O64" s="100"/>
      <c r="P64" s="100"/>
      <c r="Q64" s="100"/>
      <c r="R64" s="101"/>
    </row>
    <row r="65" spans="1:18" ht="45" customHeight="1" thickBot="1" x14ac:dyDescent="0.4">
      <c r="A65" s="102">
        <f>R47+Q55</f>
        <v>0</v>
      </c>
      <c r="B65" s="103"/>
      <c r="C65" s="103"/>
      <c r="D65" s="103"/>
      <c r="E65" s="103"/>
      <c r="F65" s="103"/>
      <c r="G65" s="103"/>
      <c r="H65" s="103"/>
      <c r="I65" s="103"/>
      <c r="J65" s="103"/>
      <c r="K65" s="103"/>
      <c r="L65" s="103"/>
      <c r="M65" s="103"/>
      <c r="N65" s="103"/>
      <c r="O65" s="103"/>
      <c r="P65" s="103"/>
      <c r="Q65" s="103"/>
      <c r="R65" s="104"/>
    </row>
    <row r="66" spans="1:18" ht="20.25" customHeight="1" x14ac:dyDescent="0.35">
      <c r="A66" s="75"/>
      <c r="B66" s="75"/>
      <c r="C66" s="75"/>
      <c r="D66" s="75"/>
      <c r="E66" s="75"/>
      <c r="F66" s="75"/>
      <c r="G66" s="75"/>
      <c r="H66" s="75"/>
      <c r="I66" s="75"/>
      <c r="J66" s="75"/>
      <c r="K66" s="75"/>
      <c r="L66" s="75"/>
      <c r="M66" s="75"/>
      <c r="N66" s="75"/>
      <c r="O66" s="75"/>
      <c r="P66" s="75"/>
      <c r="Q66" s="75"/>
      <c r="R66" s="75"/>
    </row>
    <row r="67" spans="1:18" ht="38.25" customHeight="1" x14ac:dyDescent="0.35">
      <c r="A67" s="105" t="s">
        <v>82</v>
      </c>
      <c r="B67" s="105"/>
      <c r="C67" s="105"/>
      <c r="D67" s="105"/>
      <c r="E67" s="105"/>
      <c r="F67" s="105"/>
      <c r="G67" s="105"/>
      <c r="H67" s="105"/>
      <c r="I67" s="105"/>
      <c r="J67" s="105"/>
      <c r="K67" s="105"/>
      <c r="L67" s="105"/>
      <c r="M67" s="105"/>
      <c r="N67" s="105"/>
      <c r="O67" s="105"/>
      <c r="P67" s="105"/>
      <c r="Q67" s="105"/>
      <c r="R67" s="105"/>
    </row>
    <row r="68" spans="1:18" ht="24.6" x14ac:dyDescent="0.35">
      <c r="A68" s="98"/>
      <c r="B68" s="98"/>
      <c r="C68" s="98"/>
      <c r="D68" s="98"/>
      <c r="E68" s="98"/>
      <c r="F68" s="98"/>
      <c r="G68" s="98"/>
      <c r="H68" s="98"/>
      <c r="I68" s="98"/>
      <c r="J68" s="98"/>
      <c r="K68" s="98"/>
      <c r="L68" s="98"/>
      <c r="M68" s="98"/>
      <c r="N68" s="98"/>
      <c r="O68" s="98"/>
      <c r="P68" s="98"/>
      <c r="Q68" s="98"/>
      <c r="R68" s="98"/>
    </row>
    <row r="69" spans="1:18" ht="15.75" customHeight="1" x14ac:dyDescent="0.35">
      <c r="A69" s="98"/>
      <c r="B69" s="98"/>
      <c r="C69" s="98"/>
      <c r="D69" s="98"/>
      <c r="E69" s="98"/>
      <c r="F69" s="98"/>
      <c r="G69" s="98"/>
      <c r="H69" s="98"/>
      <c r="I69" s="98"/>
      <c r="J69" s="98"/>
      <c r="K69" s="98"/>
      <c r="L69" s="98"/>
      <c r="M69" s="98"/>
      <c r="N69" s="98"/>
      <c r="O69" s="98"/>
      <c r="P69" s="98"/>
      <c r="Q69" s="98"/>
      <c r="R69" s="98"/>
    </row>
    <row r="70" spans="1:18" ht="24.6" x14ac:dyDescent="0.35">
      <c r="A70" s="98"/>
      <c r="B70" s="98"/>
      <c r="C70" s="98"/>
      <c r="D70" s="98"/>
      <c r="E70" s="98"/>
      <c r="F70" s="98"/>
      <c r="G70" s="98"/>
      <c r="H70" s="98"/>
      <c r="I70" s="98"/>
      <c r="J70" s="98"/>
      <c r="K70" s="98"/>
      <c r="L70" s="98"/>
      <c r="M70" s="98"/>
      <c r="N70" s="98"/>
      <c r="O70" s="98"/>
      <c r="P70" s="98"/>
      <c r="Q70" s="98"/>
      <c r="R70" s="98"/>
    </row>
    <row r="75" spans="1:18" ht="33.75" customHeight="1" x14ac:dyDescent="0.4">
      <c r="Q75" s="6"/>
    </row>
    <row r="76" spans="1:18" s="2" customFormat="1" ht="41.25" customHeight="1" x14ac:dyDescent="0.4">
      <c r="B76" s="3"/>
      <c r="C76" s="3"/>
      <c r="D76" s="3"/>
      <c r="E76" s="3"/>
      <c r="F76" s="3"/>
      <c r="G76" s="3"/>
      <c r="H76" s="3"/>
      <c r="I76" s="3"/>
      <c r="J76" s="3"/>
      <c r="K76" s="3"/>
      <c r="L76" s="3"/>
      <c r="M76" s="3"/>
      <c r="P76" s="4"/>
      <c r="Q76" s="6"/>
    </row>
    <row r="77" spans="1:18" s="2" customFormat="1" x14ac:dyDescent="0.4">
      <c r="B77" s="3"/>
      <c r="C77" s="3"/>
      <c r="D77" s="3"/>
      <c r="E77" s="3"/>
      <c r="F77" s="3"/>
      <c r="G77" s="3"/>
      <c r="H77" s="3"/>
      <c r="I77" s="3"/>
      <c r="J77" s="3"/>
      <c r="K77" s="3"/>
      <c r="L77" s="3"/>
      <c r="M77" s="3"/>
      <c r="P77" s="4"/>
      <c r="Q77" s="6"/>
    </row>
    <row r="78" spans="1:18" s="2" customFormat="1" x14ac:dyDescent="0.4">
      <c r="B78" s="3"/>
      <c r="C78" s="3"/>
      <c r="D78" s="3"/>
      <c r="E78" s="3"/>
      <c r="F78" s="3"/>
      <c r="G78" s="3"/>
      <c r="H78" s="3"/>
      <c r="I78" s="3"/>
      <c r="J78" s="3"/>
      <c r="K78" s="3"/>
      <c r="L78" s="3"/>
      <c r="M78" s="3"/>
      <c r="P78" s="4"/>
      <c r="Q78" s="6"/>
    </row>
  </sheetData>
  <sheetProtection sheet="1"/>
  <mergeCells count="55">
    <mergeCell ref="A70:R70"/>
    <mergeCell ref="A64:R64"/>
    <mergeCell ref="A65:R65"/>
    <mergeCell ref="A66:R66"/>
    <mergeCell ref="A67:R67"/>
    <mergeCell ref="A68:R68"/>
    <mergeCell ref="A69:R69"/>
    <mergeCell ref="A63:R63"/>
    <mergeCell ref="A55:H55"/>
    <mergeCell ref="I55:L55"/>
    <mergeCell ref="M55:P55"/>
    <mergeCell ref="Q55:R55"/>
    <mergeCell ref="A56:R56"/>
    <mergeCell ref="A57:R57"/>
    <mergeCell ref="A58:R58"/>
    <mergeCell ref="A59:R59"/>
    <mergeCell ref="A60:R60"/>
    <mergeCell ref="A61:R61"/>
    <mergeCell ref="A62:R62"/>
    <mergeCell ref="A50:R50"/>
    <mergeCell ref="A51:R51"/>
    <mergeCell ref="A52:R52"/>
    <mergeCell ref="A53:R53"/>
    <mergeCell ref="A54:H54"/>
    <mergeCell ref="I54:L54"/>
    <mergeCell ref="M54:P54"/>
    <mergeCell ref="Q54:R54"/>
    <mergeCell ref="A49:R49"/>
    <mergeCell ref="L8:L9"/>
    <mergeCell ref="M8:M9"/>
    <mergeCell ref="N8:N9"/>
    <mergeCell ref="O8:O9"/>
    <mergeCell ref="P8:P9"/>
    <mergeCell ref="Q8:Q9"/>
    <mergeCell ref="R8:R9"/>
    <mergeCell ref="A10:R10"/>
    <mergeCell ref="A34:R34"/>
    <mergeCell ref="A47:Q47"/>
    <mergeCell ref="A48:R48"/>
    <mergeCell ref="A7:R7"/>
    <mergeCell ref="A8:A9"/>
    <mergeCell ref="B8:B9"/>
    <mergeCell ref="C8:C9"/>
    <mergeCell ref="D8:D9"/>
    <mergeCell ref="E8:E9"/>
    <mergeCell ref="F8:F9"/>
    <mergeCell ref="G8:G9"/>
    <mergeCell ref="H8:H9"/>
    <mergeCell ref="K8:K9"/>
    <mergeCell ref="A6:R6"/>
    <mergeCell ref="A1:R1"/>
    <mergeCell ref="A2:R2"/>
    <mergeCell ref="A3:R3"/>
    <mergeCell ref="A4:R4"/>
    <mergeCell ref="A5:R5"/>
  </mergeCells>
  <conditionalFormatting sqref="A55:H55">
    <cfRule type="cellIs" dxfId="2" priority="7" operator="greaterThan">
      <formula>0</formula>
    </cfRule>
  </conditionalFormatting>
  <conditionalFormatting sqref="Q11:Q33">
    <cfRule type="cellIs" dxfId="1" priority="4" operator="greaterThan">
      <formula>0</formula>
    </cfRule>
  </conditionalFormatting>
  <conditionalFormatting sqref="Q35:Q46">
    <cfRule type="cellIs" dxfId="0" priority="1" operator="greaterThan">
      <formula>0</formula>
    </cfRule>
  </conditionalFormatting>
  <pageMargins left="0.43307086614173229" right="0.70866141732283472" top="0.35433070866141736" bottom="0.78740157480314965" header="0.31496062992125984" footer="0.31496062992125984"/>
  <pageSetup paperSize="9" scale="31" fitToHeight="0" orientation="landscape" r:id="rId1"/>
  <headerFooter>
    <oddFooter>Stránka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3D099EC4E3D034AAB72F0502283DC02" ma:contentTypeVersion="8" ma:contentTypeDescription="Vytvoří nový dokument" ma:contentTypeScope="" ma:versionID="bfce90bd8fa0a88cf2723e59051b2bf2">
  <xsd:schema xmlns:xsd="http://www.w3.org/2001/XMLSchema" xmlns:xs="http://www.w3.org/2001/XMLSchema" xmlns:p="http://schemas.microsoft.com/office/2006/metadata/properties" xmlns:ns2="ff89f3b2-28a9-4f01-9c73-1e0cfb4545f9" xmlns:ns3="3242a207-232e-4ab2-99aa-e14a4a2c43fc" targetNamespace="http://schemas.microsoft.com/office/2006/metadata/properties" ma:root="true" ma:fieldsID="b947d146484e5be9e85c56fe9874ba82" ns2:_="" ns3:_="">
    <xsd:import namespace="ff89f3b2-28a9-4f01-9c73-1e0cfb4545f9"/>
    <xsd:import namespace="3242a207-232e-4ab2-99aa-e14a4a2c43f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9f3b2-28a9-4f01-9c73-1e0cfb4545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42a207-232e-4ab2-99aa-e14a4a2c43fc" elementFormDefault="qualified">
    <xsd:import namespace="http://schemas.microsoft.com/office/2006/documentManagement/types"/>
    <xsd:import namespace="http://schemas.microsoft.com/office/infopath/2007/PartnerControls"/>
    <xsd:element name="SharedWithUsers" ma:index="14"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59099D-112A-40B2-8DAB-786C34BB525D}">
  <ds:schemaRefs>
    <ds:schemaRef ds:uri="http://schemas.microsoft.com/sharepoint/v3/contenttype/forms"/>
  </ds:schemaRefs>
</ds:datastoreItem>
</file>

<file path=customXml/itemProps2.xml><?xml version="1.0" encoding="utf-8"?>
<ds:datastoreItem xmlns:ds="http://schemas.openxmlformats.org/officeDocument/2006/customXml" ds:itemID="{4DD73AE6-2FB5-45A7-AC99-410FA604A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9f3b2-28a9-4f01-9c73-1e0cfb4545f9"/>
    <ds:schemaRef ds:uri="3242a207-232e-4ab2-99aa-e14a4a2c4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E83DAB-0B40-43FE-8102-266A23D886E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Část 2</vt:lpstr>
      <vt:lpstr>'Část 2'!Oblast_tisku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Cejiza</dc:creator>
  <cp:lastModifiedBy>Petr Mikulín</cp:lastModifiedBy>
  <cp:lastPrinted>2023-02-02T11:09:25Z</cp:lastPrinted>
  <dcterms:created xsi:type="dcterms:W3CDTF">2013-11-07T14:44:17Z</dcterms:created>
  <dcterms:modified xsi:type="dcterms:W3CDTF">2026-03-30T09:06:14Z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0x01010083D099EC4E3D034AAB72F0502283DC02</vt:lpwstr>
  </property>
  <property fmtid="{D5CDD505-2E9C-101B-9397-08002B2CF9AE}" pid="3" name="Order">
    <vt:r8>433200</vt:r8>
  </property>
</Properties>
</file>