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0" yWindow="0" windowWidth="14400" windowHeight="8640" tabRatio="500" activeTab="0"/>
  </bookViews>
  <sheets>
    <sheet name="Sheet1" sheetId="1" r:id="rId1"/>
  </sheets>
  <definedNames/>
  <calcPr calcId="125725"/>
</workbook>
</file>

<file path=xl/sharedStrings.xml><?xml version="1.0" encoding="utf-8"?>
<sst xmlns="http://schemas.openxmlformats.org/spreadsheetml/2006/main" count="338" uniqueCount="194">
  <si>
    <t>ASPE 9</t>
  </si>
  <si>
    <t>Firma:</t>
  </si>
  <si>
    <t>Firma</t>
  </si>
  <si>
    <t>Strana:</t>
  </si>
  <si>
    <t>3.6.1.8</t>
  </si>
  <si>
    <t>Datum:</t>
  </si>
  <si>
    <t>Čas:</t>
  </si>
  <si>
    <t>SOUPIS PRACÍ</t>
  </si>
  <si>
    <t>Stavba:</t>
  </si>
  <si>
    <t>II/430-12</t>
  </si>
  <si>
    <t>Podolí, úprava křižovatky - Provizorní vozovka</t>
  </si>
  <si>
    <t>Objekt:</t>
  </si>
  <si>
    <t>01-1</t>
  </si>
  <si>
    <t>Provizorní vozovka-způsobilé náklady</t>
  </si>
  <si>
    <t>Rozpočet:</t>
  </si>
  <si>
    <t>Objednavatel:</t>
  </si>
  <si>
    <t>Zhotovitel dokumentace:</t>
  </si>
  <si>
    <t>Zhotovitel:</t>
  </si>
  <si>
    <t>Základní cena:</t>
  </si>
  <si>
    <t>Kč</t>
  </si>
  <si>
    <t>Cena celková:</t>
  </si>
  <si>
    <t>DPH:</t>
  </si>
  <si>
    <t>Cena s daní:</t>
  </si>
  <si>
    <t>Měrné jednotky:</t>
  </si>
  <si>
    <t>Počet měrných jednotek:</t>
  </si>
  <si>
    <t>Náklad na měrnou jednotku:</t>
  </si>
  <si>
    <t>Vypracoval zadání:</t>
  </si>
  <si>
    <t>Vypracoval nabídku:</t>
  </si>
  <si>
    <t>Datum zadání:</t>
  </si>
  <si>
    <t>Datum vypracování nabídky:</t>
  </si>
  <si>
    <t>1</t>
  </si>
  <si>
    <t>Zemní práce</t>
  </si>
  <si>
    <t>112101101</t>
  </si>
  <si>
    <t>Kácení stromů listnatých D kmene do 300 mm vč likvidace v režii zhotovitele  (A19)</t>
  </si>
  <si>
    <t>KUS</t>
  </si>
  <si>
    <t>Z výkazu ploch a kubatur v.č.7</t>
  </si>
  <si>
    <t>113107122</t>
  </si>
  <si>
    <t>Odstranění podkladu pl do 50 m2 z kameniva drceného tl 200 mm  (D3)</t>
  </si>
  <si>
    <t>M2</t>
  </si>
  <si>
    <t>113154223</t>
  </si>
  <si>
    <t>Frézování živičného krytu tl 50 mm pruh š 1 m pl do 1000 m2 bez překážek v trase( A17 a D2)</t>
  </si>
  <si>
    <t>A17   53.53=53,530 [A]
D2  1211.57=1 211,570 [B]
Celkem: A+B=1 265,100 [C]</t>
  </si>
  <si>
    <t>121101101</t>
  </si>
  <si>
    <t>Sejmutí ornice s přemístěním na vzdálenost do 50 m (A3)</t>
  </si>
  <si>
    <t>M3</t>
  </si>
  <si>
    <t>122202202</t>
  </si>
  <si>
    <t>Odkopávky a prokopávky nezapažené pro silnice objemu do 1000 m3 v hornině tř. 3  (A1)</t>
  </si>
  <si>
    <t>130901121</t>
  </si>
  <si>
    <t>Bourání kcí v hloubených vykopávkách ze zdiva z betonu prostého ručně (C1)</t>
  </si>
  <si>
    <t>162701105</t>
  </si>
  <si>
    <t>Vodorovné přemístění do 10000 m výkopku/sypaniny z horniny tř. 1 až 4 ( A24)</t>
  </si>
  <si>
    <t>162701155</t>
  </si>
  <si>
    <t>Vodorovné přemístění do 10000 m výkopku/sypaniny z horniny tř. 5 až 7 ( C12)</t>
  </si>
  <si>
    <t>167101102</t>
  </si>
  <si>
    <t>Nakládání výkopku z hornin tř. 1 až 4 přes 100 m3  (E4)</t>
  </si>
  <si>
    <t>171101141</t>
  </si>
  <si>
    <t>Uložení sypaniny do 0,75 m3 násypu na 1 m silnice nebo železnice  ( A2)</t>
  </si>
  <si>
    <t>171201201</t>
  </si>
  <si>
    <t>Uložení sypaniny na skládky  (A25 + C12)</t>
  </si>
  <si>
    <t>A25   11.60=11,600 [A]
C12  0.86=0,860 [B]
Celkem: A+B=12,460 [C]</t>
  </si>
  <si>
    <t>171201211</t>
  </si>
  <si>
    <t>Poplatek za uložení odpadu ze sypaniny na skládce (skládkovné)  ( A26  + C13)</t>
  </si>
  <si>
    <t>T</t>
  </si>
  <si>
    <t>A26  11.6*1.7=19,720 [A]
Celkem: A=19,720 [B]</t>
  </si>
  <si>
    <t>1712012-pc1</t>
  </si>
  <si>
    <t>Poplatek za uložení  horniny tř 5-7 na skládce (skládkovné) ( C13)</t>
  </si>
  <si>
    <t>0.83*2.4=1,992 [A]</t>
  </si>
  <si>
    <t>181951102</t>
  </si>
  <si>
    <t>Úprava pláně v hornině tř. 1 až 4 se zhutněním  (A27)</t>
  </si>
  <si>
    <t>579.020=579,020 [A]</t>
  </si>
  <si>
    <t>182201101</t>
  </si>
  <si>
    <t>Svahování násypů  (E5)</t>
  </si>
  <si>
    <t>182301121</t>
  </si>
  <si>
    <t>Rozprostření ornice pl do 500 m2 ve svahu přes 1:5 tl vrstvy do 100 mm  ( E1)</t>
  </si>
  <si>
    <t>184pc2</t>
  </si>
  <si>
    <t>Náhradní výsadba - s kořenovým balem, výška kmene do 1,8 m,obvod 12-14cm,   ( A28)</t>
  </si>
  <si>
    <t>Včetně vyhloubení jamek, doplnění humózní zeminy, kůlů , hnojiva  a zalití  8=8,000 [A]</t>
  </si>
  <si>
    <t>583312010</t>
  </si>
  <si>
    <t>štěrkopísek netříděný stabilizační zemina (A23)</t>
  </si>
  <si>
    <t>2</t>
  </si>
  <si>
    <t>Zakládání</t>
  </si>
  <si>
    <t>213311113</t>
  </si>
  <si>
    <t>Polštáře zhutněné pod základy z kameniva drceného frakce 16 až 63 mm -(B3)</t>
  </si>
  <si>
    <t>2*3.0*1.5*0.30=2,700 [A]</t>
  </si>
  <si>
    <t>3</t>
  </si>
  <si>
    <t>Svislé a kompletní konstrukce</t>
  </si>
  <si>
    <t>320101112</t>
  </si>
  <si>
    <t>Osazení bet a železobet prefabrikátů nad 1000 do 5000 kg  (B1)</t>
  </si>
  <si>
    <t>3.0*1.0*0.15*152=68,400 [A]</t>
  </si>
  <si>
    <t>4</t>
  </si>
  <si>
    <t>Vodorovné konstrukce</t>
  </si>
  <si>
    <t>452112111</t>
  </si>
  <si>
    <t>Osazení betonových prstenců nebo rámů v do 100 mm (C14)</t>
  </si>
  <si>
    <t xml:space="preserve">   3=3,000 [A]</t>
  </si>
  <si>
    <t>592240100</t>
  </si>
  <si>
    <t>prstenec betonový vyrovnávací ke krytu šachty 40 62,5x4x10 cm ( C15)</t>
  </si>
  <si>
    <t xml:space="preserve">   1=1,000 [A]</t>
  </si>
  <si>
    <t>592240120</t>
  </si>
  <si>
    <t>prstenec betonový vyrovnávací ke krytu šachty  62,5x8x10 cm   (C16)</t>
  </si>
  <si>
    <t xml:space="preserve">  1=1,000 [A]</t>
  </si>
  <si>
    <t>592240130</t>
  </si>
  <si>
    <t>prstenec betonový vyrovnávací ke krytu šachty  62,5x10x10 cm  (C17)</t>
  </si>
  <si>
    <t>5</t>
  </si>
  <si>
    <t>Komunikace pozemní</t>
  </si>
  <si>
    <t>564861111</t>
  </si>
  <si>
    <t>Podklad ze štěrkodrtě ŠD tl 200 mm  (A10)</t>
  </si>
  <si>
    <t xml:space="preserve">   579.020=579,020 [A]</t>
  </si>
  <si>
    <t>565131111</t>
  </si>
  <si>
    <t>Vyrovnání povrchu dosavadních podkladů obalovaným kamenivem ACP (OK) tl 50 mm (A13)</t>
  </si>
  <si>
    <t>22.30=22,300 [A]</t>
  </si>
  <si>
    <t>569903311</t>
  </si>
  <si>
    <t>Zřízení zemních krajnic se zhutněním   (A14)</t>
  </si>
  <si>
    <t>573111113</t>
  </si>
  <si>
    <t>Postřik živičný infiltrační s posypem z asfaltu množství 1,5 kg/m2 (A11)</t>
  </si>
  <si>
    <t>'Z výkazu ploch a kubatur v.č.7' 
579.020=579,020 [A]</t>
  </si>
  <si>
    <t>573211111</t>
  </si>
  <si>
    <t>Postřik živičný spojovací z asfaltu v množství do 0,70 kg/m2  (A12)</t>
  </si>
  <si>
    <t>'Z výkazu ploch a kubatur v.č.7' 
632.55=632,550 [A]</t>
  </si>
  <si>
    <t>577144121</t>
  </si>
  <si>
    <t>Asfaltový beton vrstva obrusná ACO 11 S (ABS) tř. I tl 50 mm š přes 3 m  (A8)</t>
  </si>
  <si>
    <t>577145122</t>
  </si>
  <si>
    <t>Asfaltový beton vrstva ložní ACL 16 (ABH) tl 50 mm š přes 3 m z nemodifikovaného asfaltu -(A9)</t>
  </si>
  <si>
    <t>8</t>
  </si>
  <si>
    <t>Trubní vedení</t>
  </si>
  <si>
    <t>552410110</t>
  </si>
  <si>
    <t>poklop třída B 125, kruhový rám, vstup 600 mm   (C10)</t>
  </si>
  <si>
    <t>3=3,000 [A]</t>
  </si>
  <si>
    <t>592241610</t>
  </si>
  <si>
    <t>skruž betonová s ocelová se stupadly +PE povlakem100x50x12 cm</t>
  </si>
  <si>
    <t xml:space="preserve">
2=2,000 [A]</t>
  </si>
  <si>
    <t>592241680</t>
  </si>
  <si>
    <t>skruž betonová přechodová  62,5/100x60x12 cm</t>
  </si>
  <si>
    <t>4=4,000 [A]</t>
  </si>
  <si>
    <t>894401211</t>
  </si>
  <si>
    <t>Osazení betonových dílců pro šachty skruží rovných   (C5)</t>
  </si>
  <si>
    <t>2=2,000 [A]</t>
  </si>
  <si>
    <t>894402211</t>
  </si>
  <si>
    <t>Osazení betonových dílců pro šachty skruží přechodových  (C4)</t>
  </si>
  <si>
    <t>899104111</t>
  </si>
  <si>
    <t>Osazení poklopů litinových nebo ocelových včetně rámů hmotnosti nad 150 kg (C11)</t>
  </si>
  <si>
    <t>899503111</t>
  </si>
  <si>
    <t>Stupadla do šachet kapsová osazovaná při zdění a betonování  (C8)</t>
  </si>
  <si>
    <t>899623141</t>
  </si>
  <si>
    <t>Obetonování potrubí nebo zdiva stok betonem prostým tř. C 12/15 otevřený výkop    (C2)</t>
  </si>
  <si>
    <t>1.9=1,900 [A]</t>
  </si>
  <si>
    <t>899643111</t>
  </si>
  <si>
    <t>Bednění pro obetonování potrubí otevřený výkop  (C3)</t>
  </si>
  <si>
    <t xml:space="preserve"> 4*1.5*1.6=9,600 [A]</t>
  </si>
  <si>
    <t>9</t>
  </si>
  <si>
    <t>Ostatní konstrukce a práce, bourání</t>
  </si>
  <si>
    <t>592163500</t>
  </si>
  <si>
    <t>svodidlo 50 CSB základní 44 x 50 x 200 cm  (A16)</t>
  </si>
  <si>
    <t>Z výkazu ploch a kubatur v.č.7  (94.0+94.0)/2=94,000 [A]</t>
  </si>
  <si>
    <t>592163660</t>
  </si>
  <si>
    <t>šroub pro svodidlo CSB 50, M16 x 35 mm, pozink.ocel G8,8  (A16)</t>
  </si>
  <si>
    <t>Z výkazu ploch a kubatur v.č.7   46*4*2=368,000 [A]</t>
  </si>
  <si>
    <t>592163670</t>
  </si>
  <si>
    <t>spona pro svodidlo CSB 50, 300 x 70 x 5 mm  (pozink.ocel) (A16)</t>
  </si>
  <si>
    <t>'Z výkazu ploch a kubatur v.č.7'   
spojky 300x70x5   46*2=92,000 [A]</t>
  </si>
  <si>
    <t>592275140</t>
  </si>
  <si>
    <t>žlabovka betonová  33x63x15 cm     (A22)</t>
  </si>
  <si>
    <t>Z výkazu ploch a kubatur v.č.7 0.43/0.33=1,303 [A]</t>
  </si>
  <si>
    <t>9113811-pc3</t>
  </si>
  <si>
    <t>Osazení silničního svodidlo bet. jednostranné průběžné délky 2 m výšky 0,5 m   (A15)</t>
  </si>
  <si>
    <t>M</t>
  </si>
  <si>
    <t>Z výkazu ploch a kubatur v.č.7  94.0+94.0=188,000 [A]</t>
  </si>
  <si>
    <t>919731122</t>
  </si>
  <si>
    <t>Zarovnání styčné plochy podkladu nebo krytu živičného tl do 100 mm     (A18)</t>
  </si>
  <si>
    <t>Z výkazu ploch a kubatur v.č.7   26.60+27.50=54,100 [A]</t>
  </si>
  <si>
    <t>935112211</t>
  </si>
  <si>
    <t>Osazení příkopového žlabu do betonu tl 100 mm z betonových tvárnic š 800 mm (A21)</t>
  </si>
  <si>
    <t>966005-pc4</t>
  </si>
  <si>
    <t>Rozebrání opěrné zdi z panelů  vč.očištění, naložení odvezení a uložení   (D4)</t>
  </si>
  <si>
    <t>Z výkazu ploch a kubatur v.č.7  152=152,000 [A]</t>
  </si>
  <si>
    <t>966005-pc5</t>
  </si>
  <si>
    <t>Rozebrání bet.svodidla vč.naložení odvezení a uložení   (D1)</t>
  </si>
  <si>
    <t>Z výkazu ploch a kubatur v.č.7  188=188,000 [A]</t>
  </si>
  <si>
    <t>998</t>
  </si>
  <si>
    <t>Přesun hmot</t>
  </si>
  <si>
    <t>998225111</t>
  </si>
  <si>
    <t>Přesun hmot pro pozemní komunikace s krytem z kamene, monolitickým betonovým nebo živičným</t>
  </si>
  <si>
    <t>Celkem:</t>
  </si>
  <si>
    <t>01-2</t>
  </si>
  <si>
    <t>Provizorní vozovka - nezpůsobilé náklady</t>
  </si>
  <si>
    <t>005724740</t>
  </si>
  <si>
    <t>osivo směs travní krajinná - svahová (E2)</t>
  </si>
  <si>
    <t>KG</t>
  </si>
  <si>
    <t>181411123</t>
  </si>
  <si>
    <t>Založení lučního trávníku výsevem plochy do 1000 m2 ve svahu do 1:1</t>
  </si>
  <si>
    <t xml:space="preserve"> nákup násypového materiálu'
'519,70( 'A2)+39,25(A14)x1,20=' 670,74 m3
(519.70+39.25)*1.2=670,740 [A]</t>
  </si>
  <si>
    <t>670,74 m3*1,67 t/m3 = 1 120,136 t</t>
  </si>
  <si>
    <t>panel silniční  300x100x15 cm   (B2) - dodání panelů zajistí investor</t>
  </si>
  <si>
    <t>Z výkazu ploch a kubatur v.č.7 - 152 ks</t>
  </si>
  <si>
    <t>dvojnásobná obratovost</t>
  </si>
</sst>
</file>

<file path=xl/styles.xml><?xml version="1.0" encoding="utf-8"?>
<styleSheet xmlns="http://schemas.openxmlformats.org/spreadsheetml/2006/main">
  <numFmts count="3">
    <numFmt numFmtId="164" formatCode="d\.m\.yyyy"/>
    <numFmt numFmtId="165" formatCode="h\:mm\:ss\ "/>
    <numFmt numFmtId="166" formatCode="#,##0.000"/>
  </numFmts>
  <fonts count="10"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Times New Roman"/>
      <family val="2"/>
    </font>
    <font>
      <sz val="10"/>
      <color indexed="8"/>
      <name val="Times New Roman"/>
      <family val="2"/>
    </font>
    <font>
      <b/>
      <sz val="14"/>
      <color indexed="8"/>
      <name val="Times New Roman"/>
      <family val="2"/>
    </font>
    <font>
      <sz val="11"/>
      <color indexed="8"/>
      <name val="Times New Roman"/>
      <family val="2"/>
    </font>
    <font>
      <b/>
      <sz val="10"/>
      <color indexed="8"/>
      <name val="Times New Roman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Times New Roman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 applyAlignment="1">
      <alignment vertical="top"/>
    </xf>
    <xf numFmtId="0" fontId="8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" fontId="6" fillId="0" borderId="0" xfId="0" applyNumberFormat="1" applyFont="1" applyAlignment="1">
      <alignment horizontal="right" vertical="top"/>
    </xf>
    <xf numFmtId="0" fontId="9" fillId="0" borderId="0" xfId="0" applyFont="1" applyAlignment="1">
      <alignment horizontal="left" vertical="top" wrapText="1" readingOrder="1"/>
    </xf>
    <xf numFmtId="4" fontId="9" fillId="0" borderId="0" xfId="0" applyNumberFormat="1" applyFont="1" applyAlignment="1">
      <alignment horizontal="right" vertical="top"/>
    </xf>
    <xf numFmtId="4" fontId="7" fillId="0" borderId="0" xfId="0" applyNumberFormat="1" applyFont="1" applyAlignment="1">
      <alignment horizontal="right" vertical="top"/>
    </xf>
    <xf numFmtId="3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right" vertical="top" wrapText="1"/>
    </xf>
    <xf numFmtId="166" fontId="7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 vertical="top" wrapText="1"/>
    </xf>
    <xf numFmtId="4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 readingOrder="1"/>
    </xf>
    <xf numFmtId="0" fontId="3" fillId="0" borderId="0" xfId="0" applyFont="1" applyAlignment="1" quotePrefix="1">
      <alignment horizontal="left" vertical="top" wrapText="1" readingOrder="1"/>
    </xf>
    <xf numFmtId="0" fontId="2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right" vertical="top" wrapText="1" readingOrder="1"/>
    </xf>
    <xf numFmtId="3" fontId="3" fillId="0" borderId="0" xfId="0" applyNumberFormat="1" applyFont="1" applyAlignment="1">
      <alignment horizontal="right" vertical="top"/>
    </xf>
    <xf numFmtId="164" fontId="3" fillId="0" borderId="0" xfId="0" applyNumberFormat="1" applyFont="1" applyAlignment="1">
      <alignment horizontal="left" vertical="top"/>
    </xf>
    <xf numFmtId="165" fontId="3" fillId="0" borderId="0" xfId="0" applyNumberFormat="1" applyFont="1" applyAlignment="1">
      <alignment horizontal="righ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28575</xdr:colOff>
      <xdr:row>1</xdr:row>
      <xdr:rowOff>95250</xdr:rowOff>
    </xdr:to>
    <xdr:pic>
      <xdr:nvPicPr>
        <xdr:cNvPr id="65537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80975" cy="180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G393"/>
  <sheetViews>
    <sheetView showGridLines="0" tabSelected="1" workbookViewId="0" topLeftCell="A1">
      <selection activeCell="AW19" sqref="AW19"/>
    </sheetView>
  </sheetViews>
  <sheetFormatPr defaultColWidth="8.00390625" defaultRowHeight="12.75" customHeight="1"/>
  <cols>
    <col min="1" max="3" width="1.1484375" style="0" customWidth="1"/>
    <col min="4" max="4" width="4.7109375" style="0" customWidth="1"/>
    <col min="5" max="5" width="2.28125" style="0" customWidth="1"/>
    <col min="6" max="6" width="1.57421875" style="0" customWidth="1"/>
    <col min="7" max="7" width="1.1484375" style="0" customWidth="1"/>
    <col min="8" max="8" width="2.00390625" style="0" customWidth="1"/>
    <col min="9" max="9" width="1.28515625" style="0" customWidth="1"/>
    <col min="10" max="12" width="0.9921875" style="0" customWidth="1"/>
    <col min="13" max="13" width="5.421875" style="0" customWidth="1"/>
    <col min="14" max="14" width="5.00390625" style="0" customWidth="1"/>
    <col min="15" max="15" width="0.9921875" style="0" customWidth="1"/>
    <col min="16" max="16" width="1.7109375" style="0" customWidth="1"/>
    <col min="17" max="18" width="0.9921875" style="0" customWidth="1"/>
    <col min="19" max="19" width="1.28515625" style="0" customWidth="1"/>
    <col min="20" max="20" width="0.9921875" style="0" customWidth="1"/>
    <col min="21" max="21" width="7.7109375" style="0" customWidth="1"/>
    <col min="22" max="22" width="1.421875" style="0" customWidth="1"/>
    <col min="23" max="23" width="2.7109375" style="0" customWidth="1"/>
    <col min="24" max="24" width="1.1484375" style="0" customWidth="1"/>
    <col min="25" max="25" width="5.28125" style="0" customWidth="1"/>
    <col min="26" max="26" width="1.1484375" style="0" customWidth="1"/>
    <col min="27" max="27" width="4.28125" style="0" customWidth="1"/>
    <col min="28" max="28" width="0.9921875" style="0" customWidth="1"/>
    <col min="29" max="29" width="7.28125" style="0" customWidth="1"/>
    <col min="30" max="30" width="2.421875" style="0" customWidth="1"/>
    <col min="31" max="31" width="3.28125" style="0" customWidth="1"/>
    <col min="32" max="32" width="2.28125" style="0" customWidth="1"/>
    <col min="33" max="33" width="8.140625" style="0" customWidth="1"/>
    <col min="34" max="34" width="2.8515625" style="0" customWidth="1"/>
    <col min="35" max="35" width="1.1484375" style="0" customWidth="1"/>
    <col min="36" max="36" width="3.8515625" style="0" customWidth="1"/>
    <col min="37" max="38" width="1.1484375" style="0" customWidth="1"/>
    <col min="39" max="40" width="0.9921875" style="0" customWidth="1"/>
    <col min="41" max="41" width="1.1484375" style="0" customWidth="1"/>
    <col min="42" max="42" width="14.00390625" style="0" customWidth="1"/>
    <col min="43" max="43" width="1.1484375" style="0" customWidth="1"/>
    <col min="44" max="45" width="1.28515625" style="0" customWidth="1"/>
    <col min="46" max="46" width="4.421875" style="0" customWidth="1"/>
    <col min="47" max="47" width="1.57421875" style="0" customWidth="1"/>
    <col min="48" max="48" width="2.140625" style="0" customWidth="1"/>
    <col min="49" max="49" width="7.140625" style="0" customWidth="1"/>
    <col min="50" max="50" width="1.57421875" style="0" customWidth="1"/>
    <col min="51" max="51" width="1.1484375" style="0" customWidth="1"/>
    <col min="52" max="52" width="1.421875" style="0" customWidth="1"/>
    <col min="53" max="53" width="1.28515625" style="0" customWidth="1"/>
    <col min="54" max="54" width="2.7109375" style="0" customWidth="1"/>
    <col min="55" max="55" width="2.8515625" style="0" customWidth="1"/>
    <col min="56" max="57" width="1.1484375" style="0" customWidth="1"/>
    <col min="58" max="58" width="1.7109375" style="0" customWidth="1"/>
    <col min="59" max="59" width="5.140625" style="0" customWidth="1"/>
    <col min="60" max="60" width="0.9921875" style="0" customWidth="1"/>
    <col min="61" max="256" width="6.8515625" style="0" customWidth="1"/>
  </cols>
  <sheetData>
    <row r="1" ht="6.75" customHeight="1"/>
    <row r="2" spans="4:59" ht="9.75" customHeight="1">
      <c r="D2" s="21" t="s">
        <v>0</v>
      </c>
      <c r="E2" s="21"/>
      <c r="F2" s="21"/>
      <c r="H2" s="19" t="s">
        <v>1</v>
      </c>
      <c r="I2" s="19"/>
      <c r="J2" s="19"/>
      <c r="K2" s="19"/>
      <c r="M2" s="18" t="s">
        <v>2</v>
      </c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BB2" s="22" t="s">
        <v>3</v>
      </c>
      <c r="BC2" s="22"/>
      <c r="BD2" s="22"/>
      <c r="BE2" s="22"/>
      <c r="BF2" s="22"/>
      <c r="BG2" s="23">
        <v>1</v>
      </c>
    </row>
    <row r="3" spans="4:59" ht="6" customHeight="1">
      <c r="D3" s="21"/>
      <c r="E3" s="21"/>
      <c r="F3" s="21"/>
      <c r="H3" s="19"/>
      <c r="I3" s="19"/>
      <c r="J3" s="19"/>
      <c r="K3" s="19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BB3" s="22"/>
      <c r="BC3" s="22"/>
      <c r="BD3" s="22"/>
      <c r="BE3" s="22"/>
      <c r="BF3" s="22"/>
      <c r="BG3" s="23"/>
    </row>
    <row r="4" spans="4:59" ht="13.5" customHeight="1">
      <c r="D4" s="18" t="s">
        <v>4</v>
      </c>
      <c r="E4" s="18"/>
      <c r="F4" s="18"/>
      <c r="G4" s="18"/>
      <c r="H4" s="18"/>
      <c r="I4" s="18"/>
      <c r="AT4" s="22" t="s">
        <v>5</v>
      </c>
      <c r="AU4" s="22"/>
      <c r="AV4" s="22"/>
      <c r="AW4" s="24"/>
      <c r="AX4" s="24"/>
      <c r="AY4" s="24"/>
      <c r="AZ4" s="24"/>
      <c r="BB4" s="22" t="s">
        <v>6</v>
      </c>
      <c r="BC4" s="22"/>
      <c r="BE4" s="25"/>
      <c r="BF4" s="25"/>
      <c r="BG4" s="25"/>
    </row>
    <row r="5" spans="4:9" ht="12.75" customHeight="1" hidden="1">
      <c r="D5" s="18"/>
      <c r="E5" s="18"/>
      <c r="F5" s="18"/>
      <c r="G5" s="18"/>
      <c r="H5" s="18"/>
      <c r="I5" s="18"/>
    </row>
    <row r="6" ht="11.25" customHeight="1"/>
    <row r="7" spans="2:59" ht="19.5" customHeight="1">
      <c r="B7" s="16" t="s">
        <v>7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</row>
    <row r="8" ht="17.25" customHeight="1"/>
    <row r="9" spans="7:55" ht="15" customHeight="1">
      <c r="G9" s="11" t="s">
        <v>8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U9" s="11" t="s">
        <v>9</v>
      </c>
      <c r="V9" s="11"/>
      <c r="W9" s="11"/>
      <c r="X9" s="11"/>
      <c r="Y9" s="11"/>
      <c r="AA9" s="14" t="s">
        <v>10</v>
      </c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</row>
    <row r="10" spans="27:55" ht="23.25" customHeight="1"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</row>
    <row r="11" spans="7:55" ht="15" customHeight="1">
      <c r="G11" s="11" t="s">
        <v>11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U11" s="11" t="s">
        <v>12</v>
      </c>
      <c r="V11" s="11"/>
      <c r="W11" s="11"/>
      <c r="X11" s="11"/>
      <c r="Y11" s="11"/>
      <c r="AA11" s="14" t="s">
        <v>13</v>
      </c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</row>
    <row r="12" spans="27:55" ht="23.25" customHeight="1"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</row>
    <row r="13" spans="7:55" ht="15" customHeight="1">
      <c r="G13" s="11" t="s">
        <v>14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U13" s="11" t="s">
        <v>12</v>
      </c>
      <c r="V13" s="11"/>
      <c r="W13" s="11"/>
      <c r="X13" s="11"/>
      <c r="Y13" s="11"/>
      <c r="AA13" s="14" t="s">
        <v>13</v>
      </c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</row>
    <row r="14" spans="27:55" ht="23.25" customHeight="1"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</row>
    <row r="15" ht="27.75" customHeight="1"/>
    <row r="16" spans="7:23" ht="18.75" customHeight="1">
      <c r="G16" s="11" t="s">
        <v>15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7:23" ht="18.75" customHeight="1">
      <c r="G17" s="11" t="s">
        <v>16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7:55" ht="20.25" customHeight="1">
      <c r="G18" s="11" t="s">
        <v>17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Y18" s="15" t="s">
        <v>2</v>
      </c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</row>
    <row r="19" ht="10.5" customHeight="1"/>
    <row r="20" spans="8:42" ht="15" customHeight="1">
      <c r="H20" s="11" t="s">
        <v>18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C20" s="12">
        <f>SUM(V347)</f>
        <v>0</v>
      </c>
      <c r="AD20" s="12"/>
      <c r="AE20" s="12"/>
      <c r="AF20" s="12"/>
      <c r="AG20" s="12"/>
      <c r="AH20" s="12"/>
      <c r="AI20" s="12"/>
      <c r="AJ20" s="12"/>
      <c r="AK20" s="12"/>
      <c r="AN20" s="13" t="s">
        <v>19</v>
      </c>
      <c r="AO20" s="13"/>
      <c r="AP20" s="13"/>
    </row>
    <row r="21" ht="15" customHeight="1"/>
    <row r="22" spans="19:42" ht="15" customHeight="1">
      <c r="S22" s="11" t="s">
        <v>20</v>
      </c>
      <c r="T22" s="11"/>
      <c r="U22" s="11"/>
      <c r="V22" s="11"/>
      <c r="W22" s="11"/>
      <c r="X22" s="11"/>
      <c r="Y22" s="11"/>
      <c r="Z22" s="11"/>
      <c r="AA22" s="11"/>
      <c r="AC22" s="12">
        <f>SUM(AC20:AK21)</f>
        <v>0</v>
      </c>
      <c r="AD22" s="12"/>
      <c r="AE22" s="12"/>
      <c r="AF22" s="12"/>
      <c r="AG22" s="12"/>
      <c r="AH22" s="12"/>
      <c r="AI22" s="12"/>
      <c r="AJ22" s="12"/>
      <c r="AK22" s="12"/>
      <c r="AN22" s="13" t="s">
        <v>19</v>
      </c>
      <c r="AO22" s="13"/>
      <c r="AP22" s="13"/>
    </row>
    <row r="23" ht="9" customHeight="1"/>
    <row r="24" spans="19:42" ht="15" customHeight="1">
      <c r="S24" s="11" t="s">
        <v>21</v>
      </c>
      <c r="T24" s="11"/>
      <c r="U24" s="11"/>
      <c r="V24" s="11"/>
      <c r="W24" s="11"/>
      <c r="X24" s="11"/>
      <c r="Y24" s="11"/>
      <c r="Z24" s="11"/>
      <c r="AA24" s="11"/>
      <c r="AC24" s="12">
        <f>SUM(AC22)*0.21</f>
        <v>0</v>
      </c>
      <c r="AD24" s="12"/>
      <c r="AE24" s="12"/>
      <c r="AF24" s="12"/>
      <c r="AG24" s="12"/>
      <c r="AH24" s="12"/>
      <c r="AI24" s="12"/>
      <c r="AJ24" s="12"/>
      <c r="AK24" s="12"/>
      <c r="AN24" s="13" t="s">
        <v>19</v>
      </c>
      <c r="AO24" s="13"/>
      <c r="AP24" s="13"/>
    </row>
    <row r="25" ht="9" customHeight="1"/>
    <row r="26" spans="19:42" ht="15" customHeight="1">
      <c r="S26" s="11" t="s">
        <v>22</v>
      </c>
      <c r="T26" s="11"/>
      <c r="U26" s="11"/>
      <c r="V26" s="11"/>
      <c r="W26" s="11"/>
      <c r="X26" s="11"/>
      <c r="Y26" s="11"/>
      <c r="Z26" s="11"/>
      <c r="AA26" s="11"/>
      <c r="AC26" s="12">
        <f>SUM(AC22:AK24)</f>
        <v>0</v>
      </c>
      <c r="AD26" s="12"/>
      <c r="AE26" s="12"/>
      <c r="AF26" s="12"/>
      <c r="AG26" s="12"/>
      <c r="AH26" s="12"/>
      <c r="AI26" s="12"/>
      <c r="AJ26" s="12"/>
      <c r="AK26" s="12"/>
      <c r="AN26" s="13" t="s">
        <v>19</v>
      </c>
      <c r="AO26" s="13"/>
      <c r="AP26" s="13"/>
    </row>
    <row r="27" ht="15" customHeight="1"/>
    <row r="28" spans="9:27" ht="15" customHeight="1">
      <c r="I28" s="11" t="s">
        <v>23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ht="7.5" customHeight="1"/>
    <row r="30" spans="9:37" ht="20.25" customHeight="1">
      <c r="I30" s="11" t="s">
        <v>24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C30" s="12">
        <v>1</v>
      </c>
      <c r="AD30" s="12"/>
      <c r="AE30" s="12"/>
      <c r="AF30" s="12"/>
      <c r="AG30" s="12"/>
      <c r="AH30" s="12"/>
      <c r="AI30" s="12"/>
      <c r="AJ30" s="12"/>
      <c r="AK30" s="12"/>
    </row>
    <row r="31" spans="9:42" ht="15" customHeight="1">
      <c r="I31" s="11" t="s">
        <v>25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C31" s="12">
        <f>SUM(AC20)</f>
        <v>0</v>
      </c>
      <c r="AD31" s="12"/>
      <c r="AE31" s="12"/>
      <c r="AF31" s="12"/>
      <c r="AG31" s="12"/>
      <c r="AH31" s="12"/>
      <c r="AI31" s="12"/>
      <c r="AJ31" s="12"/>
      <c r="AK31" s="12"/>
      <c r="AN31" s="13" t="s">
        <v>19</v>
      </c>
      <c r="AO31" s="13"/>
      <c r="AP31" s="13"/>
    </row>
    <row r="32" ht="32.25" customHeight="1"/>
    <row r="33" spans="7:40" ht="13.5" customHeight="1">
      <c r="G33" s="2" t="s">
        <v>26</v>
      </c>
      <c r="H33" s="2"/>
      <c r="I33" s="2"/>
      <c r="J33" s="2"/>
      <c r="K33" s="2"/>
      <c r="L33" s="2"/>
      <c r="M33" s="2"/>
      <c r="N33" s="2"/>
      <c r="O33" s="2"/>
      <c r="AE33" s="2" t="s">
        <v>27</v>
      </c>
      <c r="AF33" s="2"/>
      <c r="AG33" s="2"/>
      <c r="AH33" s="2"/>
      <c r="AI33" s="2"/>
      <c r="AJ33" s="2"/>
      <c r="AK33" s="2"/>
      <c r="AL33" s="2"/>
      <c r="AM33" s="2"/>
      <c r="AN33" s="2"/>
    </row>
    <row r="34" ht="21.75" customHeight="1"/>
    <row r="35" spans="7:40" ht="13.5" customHeight="1">
      <c r="G35" s="2" t="s">
        <v>28</v>
      </c>
      <c r="H35" s="2"/>
      <c r="I35" s="2"/>
      <c r="J35" s="2"/>
      <c r="K35" s="2"/>
      <c r="L35" s="2"/>
      <c r="M35" s="2"/>
      <c r="N35" s="2"/>
      <c r="O35" s="2"/>
      <c r="AE35" s="2" t="s">
        <v>29</v>
      </c>
      <c r="AF35" s="2"/>
      <c r="AG35" s="2"/>
      <c r="AH35" s="2"/>
      <c r="AI35" s="2"/>
      <c r="AJ35" s="2"/>
      <c r="AK35" s="2"/>
      <c r="AL35" s="2"/>
      <c r="AM35" s="2"/>
      <c r="AN35" s="2"/>
    </row>
    <row r="36" ht="20.25" customHeight="1"/>
    <row r="37" spans="4:59" ht="13.5" customHeight="1">
      <c r="D37" s="2" t="s">
        <v>30</v>
      </c>
      <c r="E37" s="2"/>
      <c r="F37" s="2"/>
      <c r="G37" s="2"/>
      <c r="H37" s="2"/>
      <c r="I37" s="2"/>
      <c r="J37" s="2"/>
      <c r="K37" s="2"/>
      <c r="M37" s="2" t="s">
        <v>31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3:59" ht="12.75">
      <c r="C38" s="7">
        <v>1</v>
      </c>
      <c r="D38" s="7"/>
      <c r="E38" s="8" t="s">
        <v>32</v>
      </c>
      <c r="F38" s="8"/>
      <c r="G38" s="8"/>
      <c r="H38" s="8"/>
      <c r="I38" s="8"/>
      <c r="J38" s="8"/>
      <c r="K38" s="8"/>
      <c r="P38" s="17" t="s">
        <v>33</v>
      </c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9" t="s">
        <v>34</v>
      </c>
      <c r="AJ38" s="9"/>
      <c r="AK38" s="9"/>
      <c r="AL38" s="9"/>
      <c r="AN38" s="10">
        <v>8</v>
      </c>
      <c r="AO38" s="10"/>
      <c r="AP38" s="10"/>
      <c r="AR38" s="6"/>
      <c r="AS38" s="6"/>
      <c r="AT38" s="6"/>
      <c r="AU38" s="6"/>
      <c r="AV38" s="6"/>
      <c r="AW38" s="6"/>
      <c r="AX38" s="6">
        <f>SUM(AN38)*AR38</f>
        <v>0</v>
      </c>
      <c r="AY38" s="6"/>
      <c r="AZ38" s="6"/>
      <c r="BA38" s="6"/>
      <c r="BB38" s="6"/>
      <c r="BC38" s="6"/>
      <c r="BD38" s="6"/>
      <c r="BE38" s="6"/>
      <c r="BF38" s="6"/>
      <c r="BG38" s="6"/>
    </row>
    <row r="39" spans="16:34" ht="12.75"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</row>
    <row r="40" ht="3" customHeight="1"/>
    <row r="41" spans="16:34" ht="15.75" customHeight="1">
      <c r="P41" s="1" t="s">
        <v>35</v>
      </c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ht="1.5" customHeight="1"/>
    <row r="43" spans="3:59" ht="14.25" customHeight="1">
      <c r="C43" s="7">
        <v>2</v>
      </c>
      <c r="D43" s="7"/>
      <c r="E43" s="8" t="s">
        <v>36</v>
      </c>
      <c r="F43" s="8"/>
      <c r="G43" s="8"/>
      <c r="H43" s="8"/>
      <c r="I43" s="8"/>
      <c r="J43" s="8"/>
      <c r="K43" s="8"/>
      <c r="P43" s="8" t="s">
        <v>37</v>
      </c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9" t="s">
        <v>38</v>
      </c>
      <c r="AJ43" s="9"/>
      <c r="AK43" s="9"/>
      <c r="AL43" s="9"/>
      <c r="AN43" s="10">
        <v>573.63</v>
      </c>
      <c r="AO43" s="10"/>
      <c r="AP43" s="10"/>
      <c r="AR43" s="6"/>
      <c r="AS43" s="6"/>
      <c r="AT43" s="6"/>
      <c r="AU43" s="6"/>
      <c r="AV43" s="6"/>
      <c r="AW43" s="6"/>
      <c r="AX43" s="6">
        <f>SUM(AN43)*AR43</f>
        <v>0</v>
      </c>
      <c r="AY43" s="6"/>
      <c r="AZ43" s="6"/>
      <c r="BA43" s="6"/>
      <c r="BB43" s="6"/>
      <c r="BC43" s="6"/>
      <c r="BD43" s="6"/>
      <c r="BE43" s="6"/>
      <c r="BF43" s="6"/>
      <c r="BG43" s="6"/>
    </row>
    <row r="44" ht="3" customHeight="1"/>
    <row r="45" spans="16:34" ht="15.75" customHeight="1">
      <c r="P45" s="1" t="s">
        <v>35</v>
      </c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ht="1.5" customHeight="1"/>
    <row r="47" spans="3:59" ht="12.75">
      <c r="C47" s="7">
        <v>3</v>
      </c>
      <c r="D47" s="7"/>
      <c r="E47" s="8" t="s">
        <v>39</v>
      </c>
      <c r="F47" s="8"/>
      <c r="G47" s="8"/>
      <c r="H47" s="8"/>
      <c r="I47" s="8"/>
      <c r="J47" s="8"/>
      <c r="K47" s="8"/>
      <c r="P47" s="17" t="s">
        <v>40</v>
      </c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9" t="s">
        <v>38</v>
      </c>
      <c r="AJ47" s="9"/>
      <c r="AK47" s="9"/>
      <c r="AL47" s="9"/>
      <c r="AN47" s="10">
        <v>1265.1</v>
      </c>
      <c r="AO47" s="10"/>
      <c r="AP47" s="10"/>
      <c r="AR47" s="6"/>
      <c r="AS47" s="6"/>
      <c r="AT47" s="6"/>
      <c r="AU47" s="6"/>
      <c r="AV47" s="6"/>
      <c r="AW47" s="6"/>
      <c r="AX47" s="6">
        <f>SUM(AN47)*AR47</f>
        <v>0</v>
      </c>
      <c r="AY47" s="6"/>
      <c r="AZ47" s="6"/>
      <c r="BA47" s="6"/>
      <c r="BB47" s="6"/>
      <c r="BC47" s="6"/>
      <c r="BD47" s="6"/>
      <c r="BE47" s="6"/>
      <c r="BF47" s="6"/>
      <c r="BG47" s="6"/>
    </row>
    <row r="48" spans="16:34" ht="12.75"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</row>
    <row r="49" ht="3" customHeight="1"/>
    <row r="50" spans="16:34" ht="15.75" customHeight="1">
      <c r="P50" s="1" t="s">
        <v>35</v>
      </c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ht="2.25" customHeight="1"/>
    <row r="52" spans="20:59" ht="13.5" customHeight="1">
      <c r="T52" s="19" t="s">
        <v>41</v>
      </c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</row>
    <row r="53" spans="20:59" ht="13.5" customHeight="1"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</row>
    <row r="54" spans="20:59" ht="13.5" customHeight="1"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</row>
    <row r="55" ht="1.5" customHeight="1"/>
    <row r="56" spans="3:59" ht="14.25" customHeight="1">
      <c r="C56" s="7">
        <v>4</v>
      </c>
      <c r="D56" s="7"/>
      <c r="E56" s="8" t="s">
        <v>42</v>
      </c>
      <c r="F56" s="8"/>
      <c r="G56" s="8"/>
      <c r="H56" s="8"/>
      <c r="I56" s="8"/>
      <c r="J56" s="8"/>
      <c r="K56" s="8"/>
      <c r="P56" s="8" t="s">
        <v>43</v>
      </c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9" t="s">
        <v>44</v>
      </c>
      <c r="AJ56" s="9"/>
      <c r="AK56" s="9"/>
      <c r="AL56" s="9"/>
      <c r="AN56" s="10">
        <v>51.5</v>
      </c>
      <c r="AO56" s="10"/>
      <c r="AP56" s="10"/>
      <c r="AR56" s="6"/>
      <c r="AS56" s="6"/>
      <c r="AT56" s="6"/>
      <c r="AU56" s="6"/>
      <c r="AV56" s="6"/>
      <c r="AW56" s="6"/>
      <c r="AX56" s="6">
        <f>SUM(AN56)*AR56</f>
        <v>0</v>
      </c>
      <c r="AY56" s="6"/>
      <c r="AZ56" s="6"/>
      <c r="BA56" s="6"/>
      <c r="BB56" s="6"/>
      <c r="BC56" s="6"/>
      <c r="BD56" s="6"/>
      <c r="BE56" s="6"/>
      <c r="BF56" s="6"/>
      <c r="BG56" s="6"/>
    </row>
    <row r="57" ht="3" customHeight="1"/>
    <row r="58" spans="16:34" ht="15.75" customHeight="1">
      <c r="P58" s="1" t="s">
        <v>35</v>
      </c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ht="1.5" customHeight="1"/>
    <row r="60" spans="3:59" ht="12.75">
      <c r="C60" s="7">
        <v>5</v>
      </c>
      <c r="D60" s="7"/>
      <c r="E60" s="8" t="s">
        <v>45</v>
      </c>
      <c r="F60" s="8"/>
      <c r="G60" s="8"/>
      <c r="H60" s="8"/>
      <c r="I60" s="8"/>
      <c r="J60" s="8"/>
      <c r="K60" s="8"/>
      <c r="P60" s="17" t="s">
        <v>46</v>
      </c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9" t="s">
        <v>44</v>
      </c>
      <c r="AJ60" s="9"/>
      <c r="AK60" s="9"/>
      <c r="AL60" s="9"/>
      <c r="AN60" s="10">
        <v>11.6</v>
      </c>
      <c r="AO60" s="10"/>
      <c r="AP60" s="10"/>
      <c r="AR60" s="6"/>
      <c r="AS60" s="6"/>
      <c r="AT60" s="6"/>
      <c r="AU60" s="6"/>
      <c r="AV60" s="6"/>
      <c r="AW60" s="6"/>
      <c r="AX60" s="6">
        <f>SUM(AN60)*AR60</f>
        <v>0</v>
      </c>
      <c r="AY60" s="6"/>
      <c r="AZ60" s="6"/>
      <c r="BA60" s="6"/>
      <c r="BB60" s="6"/>
      <c r="BC60" s="6"/>
      <c r="BD60" s="6"/>
      <c r="BE60" s="6"/>
      <c r="BF60" s="6"/>
      <c r="BG60" s="6"/>
    </row>
    <row r="61" spans="16:34" ht="12.75"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</row>
    <row r="62" ht="3" customHeight="1"/>
    <row r="63" spans="16:34" ht="15.75" customHeight="1">
      <c r="P63" s="1" t="s">
        <v>35</v>
      </c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ht="1.5" customHeight="1"/>
    <row r="65" spans="3:59" ht="12.75">
      <c r="C65" s="7">
        <v>6</v>
      </c>
      <c r="D65" s="7"/>
      <c r="E65" s="8" t="s">
        <v>47</v>
      </c>
      <c r="F65" s="8"/>
      <c r="G65" s="8"/>
      <c r="H65" s="8"/>
      <c r="I65" s="8"/>
      <c r="J65" s="8"/>
      <c r="K65" s="8"/>
      <c r="P65" s="17" t="s">
        <v>48</v>
      </c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9" t="s">
        <v>44</v>
      </c>
      <c r="AJ65" s="9"/>
      <c r="AK65" s="9"/>
      <c r="AL65" s="9"/>
      <c r="AN65" s="10">
        <v>0.86</v>
      </c>
      <c r="AO65" s="10"/>
      <c r="AP65" s="10"/>
      <c r="AR65" s="6"/>
      <c r="AS65" s="6"/>
      <c r="AT65" s="6"/>
      <c r="AU65" s="6"/>
      <c r="AV65" s="6"/>
      <c r="AW65" s="6"/>
      <c r="AX65" s="6">
        <f>SUM(AN65)*AR65</f>
        <v>0</v>
      </c>
      <c r="AY65" s="6"/>
      <c r="AZ65" s="6"/>
      <c r="BA65" s="6"/>
      <c r="BB65" s="6"/>
      <c r="BC65" s="6"/>
      <c r="BD65" s="6"/>
      <c r="BE65" s="6"/>
      <c r="BF65" s="6"/>
      <c r="BG65" s="6"/>
    </row>
    <row r="66" spans="16:34" ht="12.75"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</row>
    <row r="67" ht="3" customHeight="1"/>
    <row r="68" spans="16:34" ht="15.75" customHeight="1">
      <c r="P68" s="1" t="s">
        <v>35</v>
      </c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ht="1.5" customHeight="1"/>
    <row r="70" spans="3:59" ht="12.75">
      <c r="C70" s="7">
        <v>7</v>
      </c>
      <c r="D70" s="7"/>
      <c r="E70" s="8" t="s">
        <v>49</v>
      </c>
      <c r="F70" s="8"/>
      <c r="G70" s="8"/>
      <c r="H70" s="8"/>
      <c r="I70" s="8"/>
      <c r="J70" s="8"/>
      <c r="K70" s="8"/>
      <c r="P70" s="17" t="s">
        <v>50</v>
      </c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9" t="s">
        <v>44</v>
      </c>
      <c r="AJ70" s="9"/>
      <c r="AK70" s="9"/>
      <c r="AL70" s="9"/>
      <c r="AN70" s="10">
        <v>11.6</v>
      </c>
      <c r="AO70" s="10"/>
      <c r="AP70" s="10"/>
      <c r="AR70" s="6"/>
      <c r="AS70" s="6"/>
      <c r="AT70" s="6"/>
      <c r="AU70" s="6"/>
      <c r="AV70" s="6"/>
      <c r="AW70" s="6"/>
      <c r="AX70" s="6">
        <f>SUM(AN70)*AR70</f>
        <v>0</v>
      </c>
      <c r="AY70" s="6"/>
      <c r="AZ70" s="6"/>
      <c r="BA70" s="6"/>
      <c r="BB70" s="6"/>
      <c r="BC70" s="6"/>
      <c r="BD70" s="6"/>
      <c r="BE70" s="6"/>
      <c r="BF70" s="6"/>
      <c r="BG70" s="6"/>
    </row>
    <row r="71" spans="16:34" ht="12.75"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</row>
    <row r="72" ht="3" customHeight="1"/>
    <row r="73" spans="16:34" ht="15.75" customHeight="1">
      <c r="P73" s="1" t="s">
        <v>35</v>
      </c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ht="1.5" customHeight="1"/>
    <row r="75" spans="3:59" ht="12.75">
      <c r="C75" s="7">
        <v>9</v>
      </c>
      <c r="D75" s="7"/>
      <c r="E75" s="8" t="s">
        <v>51</v>
      </c>
      <c r="F75" s="8"/>
      <c r="G75" s="8"/>
      <c r="H75" s="8"/>
      <c r="I75" s="8"/>
      <c r="J75" s="8"/>
      <c r="K75" s="8"/>
      <c r="P75" s="17" t="s">
        <v>52</v>
      </c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9" t="s">
        <v>44</v>
      </c>
      <c r="AJ75" s="9"/>
      <c r="AK75" s="9"/>
      <c r="AL75" s="9"/>
      <c r="AN75" s="10">
        <v>0.86</v>
      </c>
      <c r="AO75" s="10"/>
      <c r="AP75" s="10"/>
      <c r="AR75" s="6"/>
      <c r="AS75" s="6"/>
      <c r="AT75" s="6"/>
      <c r="AU75" s="6"/>
      <c r="AV75" s="6"/>
      <c r="AW75" s="6"/>
      <c r="AX75" s="6">
        <f>SUM(AN75)*AR75</f>
        <v>0</v>
      </c>
      <c r="AY75" s="6"/>
      <c r="AZ75" s="6"/>
      <c r="BA75" s="6"/>
      <c r="BB75" s="6"/>
      <c r="BC75" s="6"/>
      <c r="BD75" s="6"/>
      <c r="BE75" s="6"/>
      <c r="BF75" s="6"/>
      <c r="BG75" s="6"/>
    </row>
    <row r="76" spans="16:34" ht="12.75"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</row>
    <row r="77" ht="3" customHeight="1"/>
    <row r="78" spans="16:34" ht="15.75" customHeight="1">
      <c r="P78" s="1" t="s">
        <v>35</v>
      </c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ht="1.5" customHeight="1"/>
    <row r="80" spans="3:59" ht="14.25" customHeight="1">
      <c r="C80" s="7">
        <v>8</v>
      </c>
      <c r="D80" s="7"/>
      <c r="E80" s="8" t="s">
        <v>53</v>
      </c>
      <c r="F80" s="8"/>
      <c r="G80" s="8"/>
      <c r="H80" s="8"/>
      <c r="I80" s="8"/>
      <c r="J80" s="8"/>
      <c r="K80" s="8"/>
      <c r="P80" s="8" t="s">
        <v>54</v>
      </c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9" t="s">
        <v>44</v>
      </c>
      <c r="AJ80" s="9"/>
      <c r="AK80" s="9"/>
      <c r="AL80" s="9"/>
      <c r="AN80" s="10">
        <v>24.39</v>
      </c>
      <c r="AO80" s="10"/>
      <c r="AP80" s="10"/>
      <c r="AR80" s="6"/>
      <c r="AS80" s="6"/>
      <c r="AT80" s="6"/>
      <c r="AU80" s="6"/>
      <c r="AV80" s="6"/>
      <c r="AW80" s="6"/>
      <c r="AX80" s="6">
        <f>SUM(AN80)*AR80</f>
        <v>0</v>
      </c>
      <c r="AY80" s="6"/>
      <c r="AZ80" s="6"/>
      <c r="BA80" s="6"/>
      <c r="BB80" s="6"/>
      <c r="BC80" s="6"/>
      <c r="BD80" s="6"/>
      <c r="BE80" s="6"/>
      <c r="BF80" s="6"/>
      <c r="BG80" s="6"/>
    </row>
    <row r="81" ht="3" customHeight="1"/>
    <row r="82" spans="16:34" ht="15.75" customHeight="1">
      <c r="P82" s="1" t="s">
        <v>35</v>
      </c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ht="1.5" customHeight="1"/>
    <row r="84" spans="3:59" ht="14.25" customHeight="1">
      <c r="C84" s="7">
        <v>10</v>
      </c>
      <c r="D84" s="7"/>
      <c r="E84" s="8" t="s">
        <v>55</v>
      </c>
      <c r="F84" s="8"/>
      <c r="G84" s="8"/>
      <c r="H84" s="8"/>
      <c r="I84" s="8"/>
      <c r="J84" s="8"/>
      <c r="K84" s="8"/>
      <c r="P84" s="8" t="s">
        <v>56</v>
      </c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9" t="s">
        <v>44</v>
      </c>
      <c r="AJ84" s="9"/>
      <c r="AK84" s="9"/>
      <c r="AL84" s="9"/>
      <c r="AN84" s="10">
        <v>519.7</v>
      </c>
      <c r="AO84" s="10"/>
      <c r="AP84" s="10"/>
      <c r="AR84" s="6"/>
      <c r="AS84" s="6"/>
      <c r="AT84" s="6"/>
      <c r="AU84" s="6"/>
      <c r="AV84" s="6"/>
      <c r="AW84" s="6"/>
      <c r="AX84" s="6">
        <f>SUM(AN84)*AR84</f>
        <v>0</v>
      </c>
      <c r="AY84" s="6"/>
      <c r="AZ84" s="6"/>
      <c r="BA84" s="6"/>
      <c r="BB84" s="6"/>
      <c r="BC84" s="6"/>
      <c r="BD84" s="6"/>
      <c r="BE84" s="6"/>
      <c r="BF84" s="6"/>
      <c r="BG84" s="6"/>
    </row>
    <row r="85" ht="3" customHeight="1"/>
    <row r="86" spans="16:34" ht="15.75" customHeight="1">
      <c r="P86" s="1" t="s">
        <v>35</v>
      </c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ht="1.5" customHeight="1"/>
    <row r="88" spans="3:59" ht="14.25" customHeight="1">
      <c r="C88" s="7">
        <v>11</v>
      </c>
      <c r="D88" s="7"/>
      <c r="E88" s="8" t="s">
        <v>57</v>
      </c>
      <c r="F88" s="8"/>
      <c r="G88" s="8"/>
      <c r="H88" s="8"/>
      <c r="I88" s="8"/>
      <c r="J88" s="8"/>
      <c r="K88" s="8"/>
      <c r="P88" s="8" t="s">
        <v>58</v>
      </c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9" t="s">
        <v>44</v>
      </c>
      <c r="AJ88" s="9"/>
      <c r="AK88" s="9"/>
      <c r="AL88" s="9"/>
      <c r="AN88" s="10">
        <v>12.46</v>
      </c>
      <c r="AO88" s="10"/>
      <c r="AP88" s="10"/>
      <c r="AR88" s="6"/>
      <c r="AS88" s="6"/>
      <c r="AT88" s="6"/>
      <c r="AU88" s="6"/>
      <c r="AV88" s="6"/>
      <c r="AW88" s="6"/>
      <c r="AX88" s="6">
        <f>SUM(AN88)*AR88</f>
        <v>0</v>
      </c>
      <c r="AY88" s="6"/>
      <c r="AZ88" s="6"/>
      <c r="BA88" s="6"/>
      <c r="BB88" s="6"/>
      <c r="BC88" s="6"/>
      <c r="BD88" s="6"/>
      <c r="BE88" s="6"/>
      <c r="BF88" s="6"/>
      <c r="BG88" s="6"/>
    </row>
    <row r="89" ht="3" customHeight="1"/>
    <row r="90" spans="16:34" ht="15.75" customHeight="1">
      <c r="P90" s="1" t="s">
        <v>35</v>
      </c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ht="2.25" customHeight="1"/>
    <row r="92" spans="20:59" ht="13.5" customHeight="1">
      <c r="T92" s="19" t="s">
        <v>59</v>
      </c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</row>
    <row r="93" spans="20:59" ht="13.5" customHeight="1"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</row>
    <row r="94" spans="20:59" ht="13.5" customHeight="1"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</row>
    <row r="95" ht="1.5" customHeight="1"/>
    <row r="96" spans="3:59" ht="12.75">
      <c r="C96" s="7">
        <v>17</v>
      </c>
      <c r="D96" s="7"/>
      <c r="E96" s="8" t="s">
        <v>60</v>
      </c>
      <c r="F96" s="8"/>
      <c r="G96" s="8"/>
      <c r="H96" s="8"/>
      <c r="I96" s="8"/>
      <c r="J96" s="8"/>
      <c r="K96" s="8"/>
      <c r="P96" s="17" t="s">
        <v>61</v>
      </c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9" t="s">
        <v>62</v>
      </c>
      <c r="AJ96" s="9"/>
      <c r="AK96" s="9"/>
      <c r="AL96" s="9"/>
      <c r="AN96" s="10">
        <v>19.72</v>
      </c>
      <c r="AO96" s="10"/>
      <c r="AP96" s="10"/>
      <c r="AR96" s="6"/>
      <c r="AS96" s="6"/>
      <c r="AT96" s="6"/>
      <c r="AU96" s="6"/>
      <c r="AV96" s="6"/>
      <c r="AW96" s="6"/>
      <c r="AX96" s="6">
        <f>SUM(AN96)*AR96</f>
        <v>0</v>
      </c>
      <c r="AY96" s="6"/>
      <c r="AZ96" s="6"/>
      <c r="BA96" s="6"/>
      <c r="BB96" s="6"/>
      <c r="BC96" s="6"/>
      <c r="BD96" s="6"/>
      <c r="BE96" s="6"/>
      <c r="BF96" s="6"/>
      <c r="BG96" s="6"/>
    </row>
    <row r="97" spans="16:34" ht="12.75"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</row>
    <row r="98" ht="3" customHeight="1"/>
    <row r="99" spans="16:34" ht="15.75" customHeight="1">
      <c r="P99" s="1" t="s">
        <v>35</v>
      </c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ht="2.25" customHeight="1"/>
    <row r="101" spans="20:59" ht="13.5" customHeight="1">
      <c r="T101" s="19" t="s">
        <v>63</v>
      </c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</row>
    <row r="102" spans="20:59" ht="13.5" customHeight="1"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</row>
    <row r="103" ht="1.5" customHeight="1"/>
    <row r="104" spans="3:59" ht="14.25" customHeight="1">
      <c r="C104" s="7">
        <v>57</v>
      </c>
      <c r="D104" s="7"/>
      <c r="E104" s="8" t="s">
        <v>64</v>
      </c>
      <c r="F104" s="8"/>
      <c r="G104" s="8"/>
      <c r="H104" s="8"/>
      <c r="I104" s="8"/>
      <c r="J104" s="8"/>
      <c r="K104" s="8"/>
      <c r="P104" s="8" t="s">
        <v>65</v>
      </c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9" t="s">
        <v>62</v>
      </c>
      <c r="AJ104" s="9"/>
      <c r="AK104" s="9"/>
      <c r="AL104" s="9"/>
      <c r="AN104" s="10">
        <v>1.992</v>
      </c>
      <c r="AO104" s="10"/>
      <c r="AP104" s="10"/>
      <c r="AR104" s="6"/>
      <c r="AS104" s="6"/>
      <c r="AT104" s="6"/>
      <c r="AU104" s="6"/>
      <c r="AV104" s="6"/>
      <c r="AW104" s="6"/>
      <c r="AX104" s="6">
        <f>SUM(AN104)*AR104</f>
        <v>0</v>
      </c>
      <c r="AY104" s="6"/>
      <c r="AZ104" s="6"/>
      <c r="BA104" s="6"/>
      <c r="BB104" s="6"/>
      <c r="BC104" s="6"/>
      <c r="BD104" s="6"/>
      <c r="BE104" s="6"/>
      <c r="BF104" s="6"/>
      <c r="BG104" s="6"/>
    </row>
    <row r="105" ht="3" customHeight="1"/>
    <row r="106" spans="16:34" ht="15.75" customHeight="1">
      <c r="P106" s="1" t="s">
        <v>35</v>
      </c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ht="2.25" customHeight="1"/>
    <row r="108" spans="20:59" ht="13.5" customHeight="1">
      <c r="T108" s="18" t="s">
        <v>66</v>
      </c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</row>
    <row r="109" ht="1.5" customHeight="1"/>
    <row r="110" spans="3:59" ht="14.25" customHeight="1">
      <c r="C110" s="7">
        <v>12</v>
      </c>
      <c r="D110" s="7"/>
      <c r="E110" s="8" t="s">
        <v>67</v>
      </c>
      <c r="F110" s="8"/>
      <c r="G110" s="8"/>
      <c r="H110" s="8"/>
      <c r="I110" s="8"/>
      <c r="J110" s="8"/>
      <c r="K110" s="8"/>
      <c r="P110" s="8" t="s">
        <v>68</v>
      </c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9" t="s">
        <v>38</v>
      </c>
      <c r="AJ110" s="9"/>
      <c r="AK110" s="9"/>
      <c r="AL110" s="9"/>
      <c r="AN110" s="10">
        <v>579.02</v>
      </c>
      <c r="AO110" s="10"/>
      <c r="AP110" s="10"/>
      <c r="AR110" s="6"/>
      <c r="AS110" s="6"/>
      <c r="AT110" s="6"/>
      <c r="AU110" s="6"/>
      <c r="AV110" s="6"/>
      <c r="AW110" s="6"/>
      <c r="AX110" s="6">
        <f>SUM(AN110)*AR110</f>
        <v>0</v>
      </c>
      <c r="AY110" s="6"/>
      <c r="AZ110" s="6"/>
      <c r="BA110" s="6"/>
      <c r="BB110" s="6"/>
      <c r="BC110" s="6"/>
      <c r="BD110" s="6"/>
      <c r="BE110" s="6"/>
      <c r="BF110" s="6"/>
      <c r="BG110" s="6"/>
    </row>
    <row r="111" ht="3" customHeight="1"/>
    <row r="112" spans="16:34" ht="15.75" customHeight="1">
      <c r="P112" s="1" t="s">
        <v>35</v>
      </c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ht="2.25" customHeight="1"/>
    <row r="114" spans="20:59" ht="13.5" customHeight="1">
      <c r="T114" s="18" t="s">
        <v>69</v>
      </c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</row>
    <row r="115" ht="1.5" customHeight="1"/>
    <row r="116" spans="3:59" ht="14.25" customHeight="1">
      <c r="C116" s="7">
        <v>13</v>
      </c>
      <c r="D116" s="7"/>
      <c r="E116" s="8" t="s">
        <v>70</v>
      </c>
      <c r="F116" s="8"/>
      <c r="G116" s="8"/>
      <c r="H116" s="8"/>
      <c r="I116" s="8"/>
      <c r="J116" s="8"/>
      <c r="K116" s="8"/>
      <c r="P116" s="8" t="s">
        <v>71</v>
      </c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9" t="s">
        <v>38</v>
      </c>
      <c r="AJ116" s="9"/>
      <c r="AK116" s="9"/>
      <c r="AL116" s="9"/>
      <c r="AN116" s="10">
        <v>243.9</v>
      </c>
      <c r="AO116" s="10"/>
      <c r="AP116" s="10"/>
      <c r="AR116" s="6"/>
      <c r="AS116" s="6"/>
      <c r="AT116" s="6"/>
      <c r="AU116" s="6"/>
      <c r="AV116" s="6"/>
      <c r="AW116" s="6"/>
      <c r="AX116" s="6">
        <f>SUM(AN116)*AR116</f>
        <v>0</v>
      </c>
      <c r="AY116" s="6"/>
      <c r="AZ116" s="6"/>
      <c r="BA116" s="6"/>
      <c r="BB116" s="6"/>
      <c r="BC116" s="6"/>
      <c r="BD116" s="6"/>
      <c r="BE116" s="6"/>
      <c r="BF116" s="6"/>
      <c r="BG116" s="6"/>
    </row>
    <row r="117" ht="3" customHeight="1"/>
    <row r="118" spans="16:34" ht="15.75" customHeight="1">
      <c r="P118" s="1" t="s">
        <v>35</v>
      </c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ht="1.5" customHeight="1"/>
    <row r="120" spans="3:59" ht="12.75">
      <c r="C120" s="7">
        <v>14</v>
      </c>
      <c r="D120" s="7"/>
      <c r="E120" s="8" t="s">
        <v>72</v>
      </c>
      <c r="F120" s="8"/>
      <c r="G120" s="8"/>
      <c r="H120" s="8"/>
      <c r="I120" s="8"/>
      <c r="J120" s="8"/>
      <c r="K120" s="8"/>
      <c r="P120" s="17" t="s">
        <v>73</v>
      </c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9" t="s">
        <v>38</v>
      </c>
      <c r="AJ120" s="9"/>
      <c r="AK120" s="9"/>
      <c r="AL120" s="9"/>
      <c r="AN120" s="10">
        <v>243.9</v>
      </c>
      <c r="AO120" s="10"/>
      <c r="AP120" s="10"/>
      <c r="AR120" s="6"/>
      <c r="AS120" s="6"/>
      <c r="AT120" s="6"/>
      <c r="AU120" s="6"/>
      <c r="AV120" s="6"/>
      <c r="AW120" s="6"/>
      <c r="AX120" s="6">
        <f>SUM(AN120)*AR120</f>
        <v>0</v>
      </c>
      <c r="AY120" s="6"/>
      <c r="AZ120" s="6"/>
      <c r="BA120" s="6"/>
      <c r="BB120" s="6"/>
      <c r="BC120" s="6"/>
      <c r="BD120" s="6"/>
      <c r="BE120" s="6"/>
      <c r="BF120" s="6"/>
      <c r="BG120" s="6"/>
    </row>
    <row r="121" spans="16:34" ht="12.75"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</row>
    <row r="122" ht="3" customHeight="1"/>
    <row r="123" spans="16:34" ht="15.75" customHeight="1">
      <c r="P123" s="1" t="s">
        <v>35</v>
      </c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ht="1.5" customHeight="1"/>
    <row r="125" spans="3:59" ht="12.75">
      <c r="C125" s="7">
        <v>18</v>
      </c>
      <c r="D125" s="7"/>
      <c r="E125" s="8" t="s">
        <v>74</v>
      </c>
      <c r="F125" s="8"/>
      <c r="G125" s="8"/>
      <c r="H125" s="8"/>
      <c r="I125" s="8"/>
      <c r="J125" s="8"/>
      <c r="K125" s="8"/>
      <c r="P125" s="17" t="s">
        <v>75</v>
      </c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9" t="s">
        <v>34</v>
      </c>
      <c r="AJ125" s="9"/>
      <c r="AK125" s="9"/>
      <c r="AL125" s="9"/>
      <c r="AN125" s="10">
        <v>8</v>
      </c>
      <c r="AO125" s="10"/>
      <c r="AP125" s="10"/>
      <c r="AR125" s="6"/>
      <c r="AS125" s="6"/>
      <c r="AT125" s="6"/>
      <c r="AU125" s="6"/>
      <c r="AV125" s="6"/>
      <c r="AW125" s="6"/>
      <c r="AX125" s="6">
        <f>SUM(AN125)*AR125</f>
        <v>0</v>
      </c>
      <c r="AY125" s="6"/>
      <c r="AZ125" s="6"/>
      <c r="BA125" s="6"/>
      <c r="BB125" s="6"/>
      <c r="BC125" s="6"/>
      <c r="BD125" s="6"/>
      <c r="BE125" s="6"/>
      <c r="BF125" s="6"/>
      <c r="BG125" s="6"/>
    </row>
    <row r="126" spans="16:34" ht="12.75"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</row>
    <row r="127" ht="3" customHeight="1"/>
    <row r="128" spans="16:34" ht="15.75" customHeight="1">
      <c r="P128" s="1" t="s">
        <v>35</v>
      </c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ht="2.25" customHeight="1"/>
    <row r="130" spans="20:59" ht="13.5" customHeight="1">
      <c r="T130" s="18" t="s">
        <v>76</v>
      </c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</row>
    <row r="131" ht="1.5" customHeight="1"/>
    <row r="132" spans="3:59" ht="14.25" customHeight="1">
      <c r="C132" s="7">
        <v>19</v>
      </c>
      <c r="D132" s="7"/>
      <c r="E132" s="8" t="s">
        <v>77</v>
      </c>
      <c r="F132" s="8"/>
      <c r="G132" s="8"/>
      <c r="H132" s="8"/>
      <c r="I132" s="8"/>
      <c r="J132" s="8"/>
      <c r="K132" s="8"/>
      <c r="P132" s="8" t="s">
        <v>78</v>
      </c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9" t="s">
        <v>62</v>
      </c>
      <c r="AJ132" s="9"/>
      <c r="AK132" s="9"/>
      <c r="AL132" s="9"/>
      <c r="AN132" s="10">
        <v>1120.136</v>
      </c>
      <c r="AO132" s="10"/>
      <c r="AP132" s="10"/>
      <c r="AR132" s="6"/>
      <c r="AS132" s="6"/>
      <c r="AT132" s="6"/>
      <c r="AU132" s="6"/>
      <c r="AV132" s="6"/>
      <c r="AW132" s="6"/>
      <c r="AX132" s="6">
        <f>SUM(AN132)*AR132</f>
        <v>0</v>
      </c>
      <c r="AY132" s="6"/>
      <c r="AZ132" s="6"/>
      <c r="BA132" s="6"/>
      <c r="BB132" s="6"/>
      <c r="BC132" s="6"/>
      <c r="BD132" s="6"/>
      <c r="BE132" s="6"/>
      <c r="BF132" s="6"/>
      <c r="BG132" s="6"/>
    </row>
    <row r="133" spans="16:34" ht="15.75" customHeight="1">
      <c r="P133" s="1" t="s">
        <v>35</v>
      </c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ht="2.25" customHeight="1"/>
    <row r="135" spans="20:59" ht="13.5" customHeight="1">
      <c r="T135" s="20" t="s">
        <v>189</v>
      </c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</row>
    <row r="136" spans="20:59" ht="13.5" customHeight="1"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</row>
    <row r="137" spans="20:59" ht="13.5" customHeight="1"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</row>
    <row r="138" ht="12" customHeight="1">
      <c r="T138" t="s">
        <v>190</v>
      </c>
    </row>
    <row r="139" ht="6" customHeight="1"/>
    <row r="140" spans="4:59" ht="16.5" customHeight="1">
      <c r="D140" s="2" t="s">
        <v>30</v>
      </c>
      <c r="E140" s="2"/>
      <c r="F140" s="2"/>
      <c r="G140" s="2"/>
      <c r="H140" s="2"/>
      <c r="I140" s="2"/>
      <c r="J140" s="2"/>
      <c r="K140" s="2"/>
      <c r="M140" s="2" t="s">
        <v>31</v>
      </c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K140" s="3">
        <f>SUM(AX38)+AX43+AX47+AX56+AX60+AX65+AX70+AX75+AX80+AX84+AX88+AX96+AX104+AX110+AX116+AX120+AX125+AX132</f>
        <v>0</v>
      </c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</row>
    <row r="141" ht="12" customHeight="1"/>
    <row r="142" spans="4:59" ht="13.5" customHeight="1">
      <c r="D142" s="2" t="s">
        <v>79</v>
      </c>
      <c r="E142" s="2"/>
      <c r="F142" s="2"/>
      <c r="G142" s="2"/>
      <c r="H142" s="2"/>
      <c r="I142" s="2"/>
      <c r="J142" s="2"/>
      <c r="K142" s="2"/>
      <c r="M142" s="2" t="s">
        <v>80</v>
      </c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</row>
    <row r="143" spans="3:59" ht="12.75">
      <c r="C143" s="7">
        <v>25</v>
      </c>
      <c r="D143" s="7"/>
      <c r="E143" s="8" t="s">
        <v>81</v>
      </c>
      <c r="F143" s="8"/>
      <c r="G143" s="8"/>
      <c r="H143" s="8"/>
      <c r="I143" s="8"/>
      <c r="J143" s="8"/>
      <c r="K143" s="8"/>
      <c r="P143" s="17" t="s">
        <v>82</v>
      </c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9" t="s">
        <v>44</v>
      </c>
      <c r="AJ143" s="9"/>
      <c r="AK143" s="9"/>
      <c r="AL143" s="9"/>
      <c r="AN143" s="10">
        <v>2.7</v>
      </c>
      <c r="AO143" s="10"/>
      <c r="AP143" s="10"/>
      <c r="AR143" s="6"/>
      <c r="AS143" s="6"/>
      <c r="AT143" s="6"/>
      <c r="AU143" s="6"/>
      <c r="AV143" s="6"/>
      <c r="AW143" s="6"/>
      <c r="AX143" s="6">
        <f>SUM(AN143)*AR143</f>
        <v>0</v>
      </c>
      <c r="AY143" s="6"/>
      <c r="AZ143" s="6"/>
      <c r="BA143" s="6"/>
      <c r="BB143" s="6"/>
      <c r="BC143" s="6"/>
      <c r="BD143" s="6"/>
      <c r="BE143" s="6"/>
      <c r="BF143" s="6"/>
      <c r="BG143" s="6"/>
    </row>
    <row r="144" spans="16:34" ht="12.75"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</row>
    <row r="145" ht="3" customHeight="1"/>
    <row r="146" spans="16:34" ht="15.75" customHeight="1">
      <c r="P146" s="1" t="s">
        <v>35</v>
      </c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ht="2.25" customHeight="1"/>
    <row r="148" spans="20:59" ht="13.5" customHeight="1">
      <c r="T148" s="18" t="s">
        <v>83</v>
      </c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</row>
    <row r="149" ht="1.5" customHeight="1"/>
    <row r="150" ht="6" customHeight="1"/>
    <row r="151" spans="4:59" ht="16.5" customHeight="1">
      <c r="D151" s="2" t="s">
        <v>79</v>
      </c>
      <c r="E151" s="2"/>
      <c r="F151" s="2"/>
      <c r="G151" s="2"/>
      <c r="H151" s="2"/>
      <c r="I151" s="2"/>
      <c r="J151" s="2"/>
      <c r="K151" s="2"/>
      <c r="M151" s="2" t="s">
        <v>80</v>
      </c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K151" s="3">
        <f>SUM(AX143)</f>
        <v>0</v>
      </c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</row>
    <row r="152" ht="12" customHeight="1"/>
    <row r="153" spans="4:59" ht="13.5" customHeight="1">
      <c r="D153" s="2" t="s">
        <v>84</v>
      </c>
      <c r="E153" s="2"/>
      <c r="F153" s="2"/>
      <c r="G153" s="2"/>
      <c r="H153" s="2"/>
      <c r="I153" s="2"/>
      <c r="J153" s="2"/>
      <c r="K153" s="2"/>
      <c r="M153" s="2" t="s">
        <v>85</v>
      </c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3:59" ht="14.25" customHeight="1">
      <c r="C154" s="7">
        <v>26</v>
      </c>
      <c r="D154" s="7"/>
      <c r="E154" s="8" t="s">
        <v>86</v>
      </c>
      <c r="F154" s="8"/>
      <c r="G154" s="8"/>
      <c r="H154" s="8"/>
      <c r="I154" s="8"/>
      <c r="J154" s="8"/>
      <c r="K154" s="8"/>
      <c r="P154" s="8" t="s">
        <v>87</v>
      </c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9" t="s">
        <v>44</v>
      </c>
      <c r="AJ154" s="9"/>
      <c r="AK154" s="9"/>
      <c r="AL154" s="9"/>
      <c r="AN154" s="10">
        <v>68.4</v>
      </c>
      <c r="AO154" s="10"/>
      <c r="AP154" s="10"/>
      <c r="AR154" s="6"/>
      <c r="AS154" s="6"/>
      <c r="AT154" s="6"/>
      <c r="AU154" s="6"/>
      <c r="AV154" s="6"/>
      <c r="AW154" s="6"/>
      <c r="AX154" s="6">
        <f>SUM(AN154)*AR154</f>
        <v>0</v>
      </c>
      <c r="AY154" s="6"/>
      <c r="AZ154" s="6"/>
      <c r="BA154" s="6"/>
      <c r="BB154" s="6"/>
      <c r="BC154" s="6"/>
      <c r="BD154" s="6"/>
      <c r="BE154" s="6"/>
      <c r="BF154" s="6"/>
      <c r="BG154" s="6"/>
    </row>
    <row r="155" ht="3" customHeight="1"/>
    <row r="156" spans="16:34" ht="15.75" customHeight="1">
      <c r="P156" s="1" t="s">
        <v>35</v>
      </c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ht="2.25" customHeight="1"/>
    <row r="158" spans="20:59" ht="13.5" customHeight="1">
      <c r="T158" s="18" t="s">
        <v>88</v>
      </c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</row>
    <row r="159" ht="1.5" customHeight="1"/>
    <row r="160" spans="3:59" ht="14.25" customHeight="1">
      <c r="C160" s="7"/>
      <c r="D160" s="7"/>
      <c r="E160" s="8"/>
      <c r="F160" s="8"/>
      <c r="G160" s="8"/>
      <c r="H160" s="8"/>
      <c r="I160" s="8"/>
      <c r="J160" s="8"/>
      <c r="K160" s="8"/>
      <c r="P160" s="8" t="s">
        <v>191</v>
      </c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9"/>
      <c r="AJ160" s="9"/>
      <c r="AK160" s="9"/>
      <c r="AL160" s="9"/>
      <c r="AN160" s="10"/>
      <c r="AO160" s="10"/>
      <c r="AP160" s="10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</row>
    <row r="161" ht="3" customHeight="1"/>
    <row r="162" spans="16:34" ht="15.75" customHeight="1">
      <c r="P162" s="1" t="s">
        <v>192</v>
      </c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ht="1.5" customHeight="1"/>
    <row r="164" ht="6" customHeight="1"/>
    <row r="165" spans="4:59" ht="16.5" customHeight="1">
      <c r="D165" s="2" t="s">
        <v>84</v>
      </c>
      <c r="E165" s="2"/>
      <c r="F165" s="2"/>
      <c r="G165" s="2"/>
      <c r="H165" s="2"/>
      <c r="I165" s="2"/>
      <c r="J165" s="2"/>
      <c r="K165" s="2"/>
      <c r="M165" s="2" t="s">
        <v>85</v>
      </c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K165" s="3">
        <f>SUM(AX154)+AX160</f>
        <v>0</v>
      </c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</row>
    <row r="166" ht="12" customHeight="1"/>
    <row r="167" spans="4:59" ht="13.5" customHeight="1">
      <c r="D167" s="2" t="s">
        <v>89</v>
      </c>
      <c r="E167" s="2"/>
      <c r="F167" s="2"/>
      <c r="G167" s="2"/>
      <c r="H167" s="2"/>
      <c r="I167" s="2"/>
      <c r="J167" s="2"/>
      <c r="K167" s="2"/>
      <c r="M167" s="2" t="s">
        <v>90</v>
      </c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3:59" ht="14.25" customHeight="1">
      <c r="C168" s="7">
        <v>58</v>
      </c>
      <c r="D168" s="7"/>
      <c r="E168" s="8" t="s">
        <v>91</v>
      </c>
      <c r="F168" s="8"/>
      <c r="G168" s="8"/>
      <c r="H168" s="8"/>
      <c r="I168" s="8"/>
      <c r="J168" s="8"/>
      <c r="K168" s="8"/>
      <c r="P168" s="8" t="s">
        <v>92</v>
      </c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9" t="s">
        <v>34</v>
      </c>
      <c r="AJ168" s="9"/>
      <c r="AK168" s="9"/>
      <c r="AL168" s="9"/>
      <c r="AN168" s="10">
        <v>3</v>
      </c>
      <c r="AO168" s="10"/>
      <c r="AP168" s="10"/>
      <c r="AR168" s="6"/>
      <c r="AS168" s="6"/>
      <c r="AT168" s="6"/>
      <c r="AU168" s="6"/>
      <c r="AV168" s="6"/>
      <c r="AW168" s="6"/>
      <c r="AX168" s="6">
        <f>SUM(AN168)*AR168</f>
        <v>0</v>
      </c>
      <c r="AY168" s="6"/>
      <c r="AZ168" s="6"/>
      <c r="BA168" s="6"/>
      <c r="BB168" s="6"/>
      <c r="BC168" s="6"/>
      <c r="BD168" s="6"/>
      <c r="BE168" s="6"/>
      <c r="BF168" s="6"/>
      <c r="BG168" s="6"/>
    </row>
    <row r="169" ht="3" customHeight="1"/>
    <row r="170" spans="16:34" ht="15.75" customHeight="1">
      <c r="P170" s="1" t="s">
        <v>35</v>
      </c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ht="2.25" customHeight="1"/>
    <row r="172" spans="20:59" ht="13.5" customHeight="1">
      <c r="T172" s="18" t="s">
        <v>93</v>
      </c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</row>
    <row r="173" ht="1.5" customHeight="1"/>
    <row r="174" spans="3:59" ht="14.25" customHeight="1">
      <c r="C174" s="7">
        <v>59</v>
      </c>
      <c r="D174" s="7"/>
      <c r="E174" s="8" t="s">
        <v>94</v>
      </c>
      <c r="F174" s="8"/>
      <c r="G174" s="8"/>
      <c r="H174" s="8"/>
      <c r="I174" s="8"/>
      <c r="J174" s="8"/>
      <c r="K174" s="8"/>
      <c r="P174" s="8" t="s">
        <v>95</v>
      </c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9" t="s">
        <v>34</v>
      </c>
      <c r="AJ174" s="9"/>
      <c r="AK174" s="9"/>
      <c r="AL174" s="9"/>
      <c r="AN174" s="10">
        <v>1</v>
      </c>
      <c r="AO174" s="10"/>
      <c r="AP174" s="10"/>
      <c r="AR174" s="6"/>
      <c r="AS174" s="6"/>
      <c r="AT174" s="6"/>
      <c r="AU174" s="6"/>
      <c r="AV174" s="6"/>
      <c r="AW174" s="6"/>
      <c r="AX174" s="6">
        <f>SUM(AN174)*AR174</f>
        <v>0</v>
      </c>
      <c r="AY174" s="6"/>
      <c r="AZ174" s="6"/>
      <c r="BA174" s="6"/>
      <c r="BB174" s="6"/>
      <c r="BC174" s="6"/>
      <c r="BD174" s="6"/>
      <c r="BE174" s="6"/>
      <c r="BF174" s="6"/>
      <c r="BG174" s="6"/>
    </row>
    <row r="175" ht="3" customHeight="1"/>
    <row r="176" spans="16:34" ht="15.75" customHeight="1">
      <c r="P176" s="1" t="s">
        <v>35</v>
      </c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20:59" ht="13.5" customHeight="1">
      <c r="T177" s="18" t="s">
        <v>96</v>
      </c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</row>
    <row r="178" ht="1.5" customHeight="1"/>
    <row r="179" spans="3:59" ht="14.25" customHeight="1">
      <c r="C179" s="7">
        <v>60</v>
      </c>
      <c r="D179" s="7"/>
      <c r="E179" s="8" t="s">
        <v>97</v>
      </c>
      <c r="F179" s="8"/>
      <c r="G179" s="8"/>
      <c r="H179" s="8"/>
      <c r="I179" s="8"/>
      <c r="J179" s="8"/>
      <c r="K179" s="8"/>
      <c r="P179" s="8" t="s">
        <v>98</v>
      </c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9" t="s">
        <v>34</v>
      </c>
      <c r="AJ179" s="9"/>
      <c r="AK179" s="9"/>
      <c r="AL179" s="9"/>
      <c r="AN179" s="10">
        <v>1</v>
      </c>
      <c r="AO179" s="10"/>
      <c r="AP179" s="10"/>
      <c r="AR179" s="6"/>
      <c r="AS179" s="6"/>
      <c r="AT179" s="6"/>
      <c r="AU179" s="6"/>
      <c r="AV179" s="6"/>
      <c r="AW179" s="6"/>
      <c r="AX179" s="6">
        <f>SUM(AN179)*AR179</f>
        <v>0</v>
      </c>
      <c r="AY179" s="6"/>
      <c r="AZ179" s="6"/>
      <c r="BA179" s="6"/>
      <c r="BB179" s="6"/>
      <c r="BC179" s="6"/>
      <c r="BD179" s="6"/>
      <c r="BE179" s="6"/>
      <c r="BF179" s="6"/>
      <c r="BG179" s="6"/>
    </row>
    <row r="180" ht="3" customHeight="1"/>
    <row r="181" spans="16:34" ht="15.75" customHeight="1">
      <c r="P181" s="1" t="s">
        <v>35</v>
      </c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ht="2.25" customHeight="1"/>
    <row r="183" spans="20:59" ht="13.5" customHeight="1">
      <c r="T183" s="18" t="s">
        <v>99</v>
      </c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</row>
    <row r="184" ht="1.5" customHeight="1"/>
    <row r="185" spans="3:59" ht="14.25" customHeight="1">
      <c r="C185" s="7">
        <v>61</v>
      </c>
      <c r="D185" s="7"/>
      <c r="E185" s="8" t="s">
        <v>100</v>
      </c>
      <c r="F185" s="8"/>
      <c r="G185" s="8"/>
      <c r="H185" s="8"/>
      <c r="I185" s="8"/>
      <c r="J185" s="8"/>
      <c r="K185" s="8"/>
      <c r="P185" s="8" t="s">
        <v>101</v>
      </c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9" t="s">
        <v>34</v>
      </c>
      <c r="AJ185" s="9"/>
      <c r="AK185" s="9"/>
      <c r="AL185" s="9"/>
      <c r="AN185" s="10">
        <v>1</v>
      </c>
      <c r="AO185" s="10"/>
      <c r="AP185" s="10"/>
      <c r="AR185" s="6"/>
      <c r="AS185" s="6"/>
      <c r="AT185" s="6"/>
      <c r="AU185" s="6"/>
      <c r="AV185" s="6"/>
      <c r="AW185" s="6"/>
      <c r="AX185" s="6">
        <f>SUM(AN185)*AR185</f>
        <v>0</v>
      </c>
      <c r="AY185" s="6"/>
      <c r="AZ185" s="6"/>
      <c r="BA185" s="6"/>
      <c r="BB185" s="6"/>
      <c r="BC185" s="6"/>
      <c r="BD185" s="6"/>
      <c r="BE185" s="6"/>
      <c r="BF185" s="6"/>
      <c r="BG185" s="6"/>
    </row>
    <row r="186" ht="3" customHeight="1"/>
    <row r="187" spans="16:34" ht="15.75" customHeight="1">
      <c r="P187" s="1" t="s">
        <v>35</v>
      </c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ht="2.25" customHeight="1"/>
    <row r="189" spans="20:59" ht="13.5" customHeight="1">
      <c r="T189" s="18" t="s">
        <v>96</v>
      </c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</row>
    <row r="190" ht="1.5" customHeight="1"/>
    <row r="191" ht="6" customHeight="1"/>
    <row r="192" spans="4:59" ht="16.5" customHeight="1">
      <c r="D192" s="2" t="s">
        <v>89</v>
      </c>
      <c r="E192" s="2"/>
      <c r="F192" s="2"/>
      <c r="G192" s="2"/>
      <c r="H192" s="2"/>
      <c r="I192" s="2"/>
      <c r="J192" s="2"/>
      <c r="K192" s="2"/>
      <c r="M192" s="2" t="s">
        <v>90</v>
      </c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K192" s="3">
        <f>SUM(AX168)+AX174+AX179+AX185</f>
        <v>0</v>
      </c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</row>
    <row r="193" ht="12" customHeight="1"/>
    <row r="194" spans="4:59" ht="13.5" customHeight="1">
      <c r="D194" s="2" t="s">
        <v>102</v>
      </c>
      <c r="E194" s="2"/>
      <c r="F194" s="2"/>
      <c r="G194" s="2"/>
      <c r="H194" s="2"/>
      <c r="I194" s="2"/>
      <c r="J194" s="2"/>
      <c r="K194" s="2"/>
      <c r="M194" s="2" t="s">
        <v>103</v>
      </c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</row>
    <row r="195" spans="3:59" ht="14.25" customHeight="1">
      <c r="C195" s="7">
        <v>23</v>
      </c>
      <c r="D195" s="7"/>
      <c r="E195" s="8" t="s">
        <v>104</v>
      </c>
      <c r="F195" s="8"/>
      <c r="G195" s="8"/>
      <c r="H195" s="8"/>
      <c r="I195" s="8"/>
      <c r="J195" s="8"/>
      <c r="K195" s="8"/>
      <c r="P195" s="8" t="s">
        <v>105</v>
      </c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9" t="s">
        <v>38</v>
      </c>
      <c r="AJ195" s="9"/>
      <c r="AK195" s="9"/>
      <c r="AL195" s="9"/>
      <c r="AN195" s="10">
        <v>579.02</v>
      </c>
      <c r="AO195" s="10"/>
      <c r="AP195" s="10"/>
      <c r="AR195" s="6"/>
      <c r="AS195" s="6"/>
      <c r="AT195" s="6"/>
      <c r="AU195" s="6"/>
      <c r="AV195" s="6"/>
      <c r="AW195" s="6"/>
      <c r="AX195" s="6">
        <f>SUM(AN195)*AR195</f>
        <v>0</v>
      </c>
      <c r="AY195" s="6"/>
      <c r="AZ195" s="6"/>
      <c r="BA195" s="6"/>
      <c r="BB195" s="6"/>
      <c r="BC195" s="6"/>
      <c r="BD195" s="6"/>
      <c r="BE195" s="6"/>
      <c r="BF195" s="6"/>
      <c r="BG195" s="6"/>
    </row>
    <row r="196" ht="3" customHeight="1"/>
    <row r="197" spans="16:34" ht="15.75" customHeight="1">
      <c r="P197" s="1" t="s">
        <v>35</v>
      </c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ht="2.25" customHeight="1"/>
    <row r="199" spans="20:59" ht="13.5" customHeight="1">
      <c r="T199" s="18" t="s">
        <v>106</v>
      </c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</row>
    <row r="200" ht="1.5" customHeight="1"/>
    <row r="201" spans="3:59" ht="12.75">
      <c r="C201" s="7">
        <v>28</v>
      </c>
      <c r="D201" s="7"/>
      <c r="E201" s="8" t="s">
        <v>107</v>
      </c>
      <c r="F201" s="8"/>
      <c r="G201" s="8"/>
      <c r="H201" s="8"/>
      <c r="I201" s="8"/>
      <c r="J201" s="8"/>
      <c r="K201" s="8"/>
      <c r="P201" s="17" t="s">
        <v>108</v>
      </c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9" t="s">
        <v>38</v>
      </c>
      <c r="AJ201" s="9"/>
      <c r="AK201" s="9"/>
      <c r="AL201" s="9"/>
      <c r="AN201" s="10">
        <v>22.3</v>
      </c>
      <c r="AO201" s="10"/>
      <c r="AP201" s="10"/>
      <c r="AR201" s="6"/>
      <c r="AS201" s="6"/>
      <c r="AT201" s="6"/>
      <c r="AU201" s="6"/>
      <c r="AV201" s="6"/>
      <c r="AW201" s="6"/>
      <c r="AX201" s="6">
        <f>SUM(AN201)*AR201</f>
        <v>0</v>
      </c>
      <c r="AY201" s="6"/>
      <c r="AZ201" s="6"/>
      <c r="BA201" s="6"/>
      <c r="BB201" s="6"/>
      <c r="BC201" s="6"/>
      <c r="BD201" s="6"/>
      <c r="BE201" s="6"/>
      <c r="BF201" s="6"/>
      <c r="BG201" s="6"/>
    </row>
    <row r="202" spans="16:34" ht="12.75"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</row>
    <row r="203" ht="3" customHeight="1"/>
    <row r="204" spans="16:34" ht="15.75" customHeight="1">
      <c r="P204" s="1" t="s">
        <v>35</v>
      </c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ht="2.25" customHeight="1"/>
    <row r="206" spans="20:59" ht="13.5" customHeight="1">
      <c r="T206" s="18" t="s">
        <v>109</v>
      </c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</row>
    <row r="207" ht="1.5" customHeight="1"/>
    <row r="208" spans="3:59" ht="14.25" customHeight="1">
      <c r="C208" s="7">
        <v>24</v>
      </c>
      <c r="D208" s="7"/>
      <c r="E208" s="8" t="s">
        <v>110</v>
      </c>
      <c r="F208" s="8"/>
      <c r="G208" s="8"/>
      <c r="H208" s="8"/>
      <c r="I208" s="8"/>
      <c r="J208" s="8"/>
      <c r="K208" s="8"/>
      <c r="P208" s="8" t="s">
        <v>111</v>
      </c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9" t="s">
        <v>44</v>
      </c>
      <c r="AJ208" s="9"/>
      <c r="AK208" s="9"/>
      <c r="AL208" s="9"/>
      <c r="AN208" s="10">
        <v>39.25</v>
      </c>
      <c r="AO208" s="10"/>
      <c r="AP208" s="10"/>
      <c r="AR208" s="6"/>
      <c r="AS208" s="6"/>
      <c r="AT208" s="6"/>
      <c r="AU208" s="6"/>
      <c r="AV208" s="6"/>
      <c r="AW208" s="6"/>
      <c r="AX208" s="6">
        <f>SUM(AN208)*AR208</f>
        <v>0</v>
      </c>
      <c r="AY208" s="6"/>
      <c r="AZ208" s="6"/>
      <c r="BA208" s="6"/>
      <c r="BB208" s="6"/>
      <c r="BC208" s="6"/>
      <c r="BD208" s="6"/>
      <c r="BE208" s="6"/>
      <c r="BF208" s="6"/>
      <c r="BG208" s="6"/>
    </row>
    <row r="209" ht="1.5" customHeight="1"/>
    <row r="210" spans="3:59" ht="14.25" customHeight="1">
      <c r="C210" s="7">
        <v>29</v>
      </c>
      <c r="D210" s="7"/>
      <c r="E210" s="8" t="s">
        <v>112</v>
      </c>
      <c r="F210" s="8"/>
      <c r="G210" s="8"/>
      <c r="H210" s="8"/>
      <c r="I210" s="8"/>
      <c r="J210" s="8"/>
      <c r="K210" s="8"/>
      <c r="P210" s="8" t="s">
        <v>113</v>
      </c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9" t="s">
        <v>38</v>
      </c>
      <c r="AJ210" s="9"/>
      <c r="AK210" s="9"/>
      <c r="AL210" s="9"/>
      <c r="AN210" s="10">
        <v>579.02</v>
      </c>
      <c r="AO210" s="10"/>
      <c r="AP210" s="10"/>
      <c r="AR210" s="6"/>
      <c r="AS210" s="6"/>
      <c r="AT210" s="6"/>
      <c r="AU210" s="6"/>
      <c r="AV210" s="6"/>
      <c r="AW210" s="6"/>
      <c r="AX210" s="6">
        <f>SUM(AN210)*AR210</f>
        <v>0</v>
      </c>
      <c r="AY210" s="6"/>
      <c r="AZ210" s="6"/>
      <c r="BA210" s="6"/>
      <c r="BB210" s="6"/>
      <c r="BC210" s="6"/>
      <c r="BD210" s="6"/>
      <c r="BE210" s="6"/>
      <c r="BF210" s="6"/>
      <c r="BG210" s="6"/>
    </row>
    <row r="211" ht="2.25" customHeight="1"/>
    <row r="212" spans="20:59" ht="13.5" customHeight="1">
      <c r="T212" s="19" t="s">
        <v>114</v>
      </c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</row>
    <row r="213" spans="20:59" ht="13.5" customHeight="1"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</row>
    <row r="214" ht="1.5" customHeight="1"/>
    <row r="215" spans="3:59" ht="14.25" customHeight="1">
      <c r="C215" s="7">
        <v>30</v>
      </c>
      <c r="D215" s="7"/>
      <c r="E215" s="8" t="s">
        <v>115</v>
      </c>
      <c r="F215" s="8"/>
      <c r="G215" s="8"/>
      <c r="H215" s="8"/>
      <c r="I215" s="8"/>
      <c r="J215" s="8"/>
      <c r="K215" s="8"/>
      <c r="P215" s="8" t="s">
        <v>116</v>
      </c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9" t="s">
        <v>38</v>
      </c>
      <c r="AJ215" s="9"/>
      <c r="AK215" s="9"/>
      <c r="AL215" s="9"/>
      <c r="AN215" s="10">
        <v>632.55</v>
      </c>
      <c r="AO215" s="10"/>
      <c r="AP215" s="10"/>
      <c r="AR215" s="6"/>
      <c r="AS215" s="6"/>
      <c r="AT215" s="6"/>
      <c r="AU215" s="6"/>
      <c r="AV215" s="6"/>
      <c r="AW215" s="6"/>
      <c r="AX215" s="6">
        <f>SUM(AN215)*AR215</f>
        <v>0</v>
      </c>
      <c r="AY215" s="6"/>
      <c r="AZ215" s="6"/>
      <c r="BA215" s="6"/>
      <c r="BB215" s="6"/>
      <c r="BC215" s="6"/>
      <c r="BD215" s="6"/>
      <c r="BE215" s="6"/>
      <c r="BF215" s="6"/>
      <c r="BG215" s="6"/>
    </row>
    <row r="216" ht="2.25" customHeight="1"/>
    <row r="217" spans="20:59" ht="13.5" customHeight="1">
      <c r="T217" s="19" t="s">
        <v>117</v>
      </c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</row>
    <row r="218" spans="20:59" ht="13.5" customHeight="1"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</row>
    <row r="219" ht="1.5" customHeight="1"/>
    <row r="220" spans="3:59" ht="12.75">
      <c r="C220" s="7">
        <v>31</v>
      </c>
      <c r="D220" s="7"/>
      <c r="E220" s="8" t="s">
        <v>118</v>
      </c>
      <c r="F220" s="8"/>
      <c r="G220" s="8"/>
      <c r="H220" s="8"/>
      <c r="I220" s="8"/>
      <c r="J220" s="8"/>
      <c r="K220" s="8"/>
      <c r="P220" s="17" t="s">
        <v>119</v>
      </c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9" t="s">
        <v>38</v>
      </c>
      <c r="AJ220" s="9"/>
      <c r="AK220" s="9"/>
      <c r="AL220" s="9"/>
      <c r="AN220" s="10">
        <v>632.55</v>
      </c>
      <c r="AO220" s="10"/>
      <c r="AP220" s="10"/>
      <c r="AR220" s="6"/>
      <c r="AS220" s="6"/>
      <c r="AT220" s="6"/>
      <c r="AU220" s="6"/>
      <c r="AV220" s="6"/>
      <c r="AW220" s="6"/>
      <c r="AX220" s="6">
        <f>SUM(AN220)*AR220</f>
        <v>0</v>
      </c>
      <c r="AY220" s="6"/>
      <c r="AZ220" s="6"/>
      <c r="BA220" s="6"/>
      <c r="BB220" s="6"/>
      <c r="BC220" s="6"/>
      <c r="BD220" s="6"/>
      <c r="BE220" s="6"/>
      <c r="BF220" s="6"/>
      <c r="BG220" s="6"/>
    </row>
    <row r="221" spans="16:34" ht="12.75"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</row>
    <row r="222" ht="2.25" customHeight="1"/>
    <row r="223" spans="20:59" ht="13.5" customHeight="1">
      <c r="T223" s="19" t="s">
        <v>117</v>
      </c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</row>
    <row r="224" spans="20:59" ht="13.5" customHeight="1"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</row>
    <row r="225" ht="1.5" customHeight="1"/>
    <row r="226" spans="3:59" ht="12.75">
      <c r="C226" s="7">
        <v>32</v>
      </c>
      <c r="D226" s="7"/>
      <c r="E226" s="8" t="s">
        <v>120</v>
      </c>
      <c r="F226" s="8"/>
      <c r="G226" s="8"/>
      <c r="H226" s="8"/>
      <c r="I226" s="8"/>
      <c r="J226" s="8"/>
      <c r="K226" s="8"/>
      <c r="P226" s="17" t="s">
        <v>121</v>
      </c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9" t="s">
        <v>38</v>
      </c>
      <c r="AJ226" s="9"/>
      <c r="AK226" s="9"/>
      <c r="AL226" s="9"/>
      <c r="AN226" s="10">
        <v>579.02</v>
      </c>
      <c r="AO226" s="10"/>
      <c r="AP226" s="10"/>
      <c r="AR226" s="6"/>
      <c r="AS226" s="6"/>
      <c r="AT226" s="6"/>
      <c r="AU226" s="6"/>
      <c r="AV226" s="6"/>
      <c r="AW226" s="6"/>
      <c r="AX226" s="6">
        <f>SUM(AN226)*AR226</f>
        <v>0</v>
      </c>
      <c r="AY226" s="6"/>
      <c r="AZ226" s="6"/>
      <c r="BA226" s="6"/>
      <c r="BB226" s="6"/>
      <c r="BC226" s="6"/>
      <c r="BD226" s="6"/>
      <c r="BE226" s="6"/>
      <c r="BF226" s="6"/>
      <c r="BG226" s="6"/>
    </row>
    <row r="227" spans="16:34" ht="12.75"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</row>
    <row r="228" ht="2.25" customHeight="1"/>
    <row r="229" spans="20:59" ht="13.5" customHeight="1">
      <c r="T229" s="19" t="s">
        <v>114</v>
      </c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</row>
    <row r="230" spans="20:59" ht="13.5" customHeight="1"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</row>
    <row r="231" ht="1.5" customHeight="1"/>
    <row r="232" ht="6" customHeight="1"/>
    <row r="233" spans="4:59" ht="16.5" customHeight="1">
      <c r="D233" s="2" t="s">
        <v>102</v>
      </c>
      <c r="E233" s="2"/>
      <c r="F233" s="2"/>
      <c r="G233" s="2"/>
      <c r="H233" s="2"/>
      <c r="I233" s="2"/>
      <c r="J233" s="2"/>
      <c r="K233" s="2"/>
      <c r="M233" s="2" t="s">
        <v>103</v>
      </c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K233" s="3">
        <f>SUM(AX195)+AX201+AX208+AX210+AX215+AX220+AX226</f>
        <v>0</v>
      </c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</row>
    <row r="234" ht="12" customHeight="1"/>
    <row r="235" spans="4:59" ht="13.5" customHeight="1">
      <c r="D235" s="2" t="s">
        <v>122</v>
      </c>
      <c r="E235" s="2"/>
      <c r="F235" s="2"/>
      <c r="G235" s="2"/>
      <c r="H235" s="2"/>
      <c r="I235" s="2"/>
      <c r="J235" s="2"/>
      <c r="K235" s="2"/>
      <c r="M235" s="2" t="s">
        <v>123</v>
      </c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</row>
    <row r="236" spans="3:59" ht="14.25" customHeight="1">
      <c r="C236" s="7">
        <v>40</v>
      </c>
      <c r="D236" s="7"/>
      <c r="E236" s="8" t="s">
        <v>124</v>
      </c>
      <c r="F236" s="8"/>
      <c r="G236" s="8"/>
      <c r="H236" s="8"/>
      <c r="I236" s="8"/>
      <c r="J236" s="8"/>
      <c r="K236" s="8"/>
      <c r="P236" s="8" t="s">
        <v>125</v>
      </c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9" t="s">
        <v>34</v>
      </c>
      <c r="AJ236" s="9"/>
      <c r="AK236" s="9"/>
      <c r="AL236" s="9"/>
      <c r="AN236" s="10">
        <v>3</v>
      </c>
      <c r="AO236" s="10"/>
      <c r="AP236" s="10"/>
      <c r="AR236" s="6"/>
      <c r="AS236" s="6"/>
      <c r="AT236" s="6"/>
      <c r="AU236" s="6"/>
      <c r="AV236" s="6"/>
      <c r="AW236" s="6"/>
      <c r="AX236" s="6">
        <f>SUM(AN236)*AR236</f>
        <v>0</v>
      </c>
      <c r="AY236" s="6"/>
      <c r="AZ236" s="6"/>
      <c r="BA236" s="6"/>
      <c r="BB236" s="6"/>
      <c r="BC236" s="6"/>
      <c r="BD236" s="6"/>
      <c r="BE236" s="6"/>
      <c r="BF236" s="6"/>
      <c r="BG236" s="6"/>
    </row>
    <row r="237" ht="3" customHeight="1"/>
    <row r="238" spans="16:34" ht="15.75" customHeight="1">
      <c r="P238" s="1" t="s">
        <v>35</v>
      </c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ht="2.25" customHeight="1"/>
    <row r="240" spans="20:59" ht="13.5" customHeight="1">
      <c r="T240" s="18" t="s">
        <v>126</v>
      </c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</row>
    <row r="241" ht="1.5" customHeight="1"/>
    <row r="242" spans="3:59" ht="14.25" customHeight="1">
      <c r="C242" s="7">
        <v>34</v>
      </c>
      <c r="D242" s="7"/>
      <c r="E242" s="8" t="s">
        <v>127</v>
      </c>
      <c r="F242" s="8"/>
      <c r="G242" s="8"/>
      <c r="H242" s="8"/>
      <c r="I242" s="8"/>
      <c r="J242" s="8"/>
      <c r="K242" s="8"/>
      <c r="P242" s="8" t="s">
        <v>128</v>
      </c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9" t="s">
        <v>34</v>
      </c>
      <c r="AJ242" s="9"/>
      <c r="AK242" s="9"/>
      <c r="AL242" s="9"/>
      <c r="AN242" s="10">
        <v>2</v>
      </c>
      <c r="AO242" s="10"/>
      <c r="AP242" s="10"/>
      <c r="AR242" s="6"/>
      <c r="AS242" s="6"/>
      <c r="AT242" s="6"/>
      <c r="AU242" s="6"/>
      <c r="AV242" s="6"/>
      <c r="AW242" s="6"/>
      <c r="AX242" s="6">
        <f>SUM(AN242)*AR242</f>
        <v>0</v>
      </c>
      <c r="AY242" s="6"/>
      <c r="AZ242" s="6"/>
      <c r="BA242" s="6"/>
      <c r="BB242" s="6"/>
      <c r="BC242" s="6"/>
      <c r="BD242" s="6"/>
      <c r="BE242" s="6"/>
      <c r="BF242" s="6"/>
      <c r="BG242" s="6"/>
    </row>
    <row r="243" ht="3" customHeight="1"/>
    <row r="244" spans="16:34" ht="15.75" customHeight="1">
      <c r="P244" s="1" t="s">
        <v>35</v>
      </c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ht="2.25" customHeight="1"/>
    <row r="246" spans="20:59" ht="13.5" customHeight="1">
      <c r="T246" s="19" t="s">
        <v>129</v>
      </c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</row>
    <row r="247" spans="20:59" ht="13.5" customHeight="1"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</row>
    <row r="248" ht="1.5" customHeight="1"/>
    <row r="249" spans="3:59" ht="14.25" customHeight="1">
      <c r="C249" s="7">
        <v>39</v>
      </c>
      <c r="D249" s="7"/>
      <c r="E249" s="8" t="s">
        <v>130</v>
      </c>
      <c r="F249" s="8"/>
      <c r="G249" s="8"/>
      <c r="H249" s="8"/>
      <c r="I249" s="8"/>
      <c r="J249" s="8"/>
      <c r="K249" s="8"/>
      <c r="P249" s="8" t="s">
        <v>131</v>
      </c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9" t="s">
        <v>34</v>
      </c>
      <c r="AJ249" s="9"/>
      <c r="AK249" s="9"/>
      <c r="AL249" s="9"/>
      <c r="AN249" s="10">
        <v>4</v>
      </c>
      <c r="AO249" s="10"/>
      <c r="AP249" s="10"/>
      <c r="AR249" s="6"/>
      <c r="AS249" s="6"/>
      <c r="AT249" s="6"/>
      <c r="AU249" s="6"/>
      <c r="AV249" s="6"/>
      <c r="AW249" s="6"/>
      <c r="AX249" s="6">
        <f>SUM(AN249)*AR249</f>
        <v>0</v>
      </c>
      <c r="AY249" s="6"/>
      <c r="AZ249" s="6"/>
      <c r="BA249" s="6"/>
      <c r="BB249" s="6"/>
      <c r="BC249" s="6"/>
      <c r="BD249" s="6"/>
      <c r="BE249" s="6"/>
      <c r="BF249" s="6"/>
      <c r="BG249" s="6"/>
    </row>
    <row r="250" ht="3" customHeight="1"/>
    <row r="251" spans="16:34" ht="15.75" customHeight="1">
      <c r="P251" s="1" t="s">
        <v>35</v>
      </c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ht="2.25" customHeight="1"/>
    <row r="253" spans="20:59" ht="13.5" customHeight="1">
      <c r="T253" s="18" t="s">
        <v>132</v>
      </c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</row>
    <row r="254" ht="1.5" customHeight="1"/>
    <row r="255" spans="3:59" ht="14.25" customHeight="1">
      <c r="C255" s="7">
        <v>33</v>
      </c>
      <c r="D255" s="7"/>
      <c r="E255" s="8" t="s">
        <v>133</v>
      </c>
      <c r="F255" s="8"/>
      <c r="G255" s="8"/>
      <c r="H255" s="8"/>
      <c r="I255" s="8"/>
      <c r="J255" s="8"/>
      <c r="K255" s="8"/>
      <c r="P255" s="8" t="s">
        <v>134</v>
      </c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9" t="s">
        <v>34</v>
      </c>
      <c r="AJ255" s="9"/>
      <c r="AK255" s="9"/>
      <c r="AL255" s="9"/>
      <c r="AN255" s="10">
        <v>2</v>
      </c>
      <c r="AO255" s="10"/>
      <c r="AP255" s="10"/>
      <c r="AR255" s="6"/>
      <c r="AS255" s="6"/>
      <c r="AT255" s="6"/>
      <c r="AU255" s="6"/>
      <c r="AV255" s="6"/>
      <c r="AW255" s="6"/>
      <c r="AX255" s="6">
        <f>SUM(AN255)*AR255</f>
        <v>0</v>
      </c>
      <c r="AY255" s="6"/>
      <c r="AZ255" s="6"/>
      <c r="BA255" s="6"/>
      <c r="BB255" s="6"/>
      <c r="BC255" s="6"/>
      <c r="BD255" s="6"/>
      <c r="BE255" s="6"/>
      <c r="BF255" s="6"/>
      <c r="BG255" s="6"/>
    </row>
    <row r="256" ht="3" customHeight="1"/>
    <row r="257" spans="16:34" ht="15.75" customHeight="1">
      <c r="P257" s="1" t="s">
        <v>35</v>
      </c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</row>
    <row r="258" ht="2.25" customHeight="1"/>
    <row r="259" spans="20:59" ht="13.5" customHeight="1">
      <c r="T259" s="18" t="s">
        <v>135</v>
      </c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</row>
    <row r="260" ht="1.5" customHeight="1"/>
    <row r="261" spans="3:59" ht="14.25" customHeight="1">
      <c r="C261" s="7">
        <v>35</v>
      </c>
      <c r="D261" s="7"/>
      <c r="E261" s="8" t="s">
        <v>136</v>
      </c>
      <c r="F261" s="8"/>
      <c r="G261" s="8"/>
      <c r="H261" s="8"/>
      <c r="I261" s="8"/>
      <c r="J261" s="8"/>
      <c r="K261" s="8"/>
      <c r="P261" s="8" t="s">
        <v>137</v>
      </c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9" t="s">
        <v>34</v>
      </c>
      <c r="AJ261" s="9"/>
      <c r="AK261" s="9"/>
      <c r="AL261" s="9"/>
      <c r="AN261" s="10">
        <v>4</v>
      </c>
      <c r="AO261" s="10"/>
      <c r="AP261" s="10"/>
      <c r="AR261" s="6"/>
      <c r="AS261" s="6"/>
      <c r="AT261" s="6"/>
      <c r="AU261" s="6"/>
      <c r="AV261" s="6"/>
      <c r="AW261" s="6"/>
      <c r="AX261" s="6">
        <f>SUM(AN261)*AR261</f>
        <v>0</v>
      </c>
      <c r="AY261" s="6"/>
      <c r="AZ261" s="6"/>
      <c r="BA261" s="6"/>
      <c r="BB261" s="6"/>
      <c r="BC261" s="6"/>
      <c r="BD261" s="6"/>
      <c r="BE261" s="6"/>
      <c r="BF261" s="6"/>
      <c r="BG261" s="6"/>
    </row>
    <row r="262" ht="3" customHeight="1"/>
    <row r="263" spans="16:34" ht="15.75" customHeight="1">
      <c r="P263" s="1" t="s">
        <v>35</v>
      </c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  <row r="264" ht="2.25" customHeight="1"/>
    <row r="265" spans="20:59" ht="13.5" customHeight="1">
      <c r="T265" s="18" t="s">
        <v>132</v>
      </c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</row>
    <row r="266" ht="1.5" customHeight="1"/>
    <row r="267" spans="3:59" ht="12.75">
      <c r="C267" s="7">
        <v>38</v>
      </c>
      <c r="D267" s="7"/>
      <c r="E267" s="8" t="s">
        <v>138</v>
      </c>
      <c r="F267" s="8"/>
      <c r="G267" s="8"/>
      <c r="H267" s="8"/>
      <c r="I267" s="8"/>
      <c r="J267" s="8"/>
      <c r="K267" s="8"/>
      <c r="P267" s="17" t="s">
        <v>139</v>
      </c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9" t="s">
        <v>34</v>
      </c>
      <c r="AJ267" s="9"/>
      <c r="AK267" s="9"/>
      <c r="AL267" s="9"/>
      <c r="AN267" s="10">
        <v>3</v>
      </c>
      <c r="AO267" s="10"/>
      <c r="AP267" s="10"/>
      <c r="AR267" s="6"/>
      <c r="AS267" s="6"/>
      <c r="AT267" s="6"/>
      <c r="AU267" s="6"/>
      <c r="AV267" s="6"/>
      <c r="AW267" s="6"/>
      <c r="AX267" s="6">
        <f>SUM(AN267)*AR267</f>
        <v>0</v>
      </c>
      <c r="AY267" s="6"/>
      <c r="AZ267" s="6"/>
      <c r="BA267" s="6"/>
      <c r="BB267" s="6"/>
      <c r="BC267" s="6"/>
      <c r="BD267" s="6"/>
      <c r="BE267" s="6"/>
      <c r="BF267" s="6"/>
      <c r="BG267" s="6"/>
    </row>
    <row r="268" spans="16:34" ht="12.75"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</row>
    <row r="269" ht="3" customHeight="1"/>
    <row r="270" spans="16:34" ht="15.75" customHeight="1">
      <c r="P270" s="1" t="s">
        <v>35</v>
      </c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</row>
    <row r="271" ht="2.25" customHeight="1"/>
    <row r="272" spans="20:59" ht="13.5" customHeight="1">
      <c r="T272" s="18" t="s">
        <v>126</v>
      </c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</row>
    <row r="273" ht="1.5" customHeight="1"/>
    <row r="274" spans="3:59" ht="14.25" customHeight="1">
      <c r="C274" s="7">
        <v>37</v>
      </c>
      <c r="D274" s="7"/>
      <c r="E274" s="8" t="s">
        <v>140</v>
      </c>
      <c r="F274" s="8"/>
      <c r="G274" s="8"/>
      <c r="H274" s="8"/>
      <c r="I274" s="8"/>
      <c r="J274" s="8"/>
      <c r="K274" s="8"/>
      <c r="P274" s="8" t="s">
        <v>141</v>
      </c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9" t="s">
        <v>34</v>
      </c>
      <c r="AJ274" s="9"/>
      <c r="AK274" s="9"/>
      <c r="AL274" s="9"/>
      <c r="AN274" s="10">
        <v>2</v>
      </c>
      <c r="AO274" s="10"/>
      <c r="AP274" s="10"/>
      <c r="AR274" s="6"/>
      <c r="AS274" s="6"/>
      <c r="AT274" s="6"/>
      <c r="AU274" s="6"/>
      <c r="AV274" s="6"/>
      <c r="AW274" s="6"/>
      <c r="AX274" s="6">
        <f>SUM(AN274)*AR274</f>
        <v>0</v>
      </c>
      <c r="AY274" s="6"/>
      <c r="AZ274" s="6"/>
      <c r="BA274" s="6"/>
      <c r="BB274" s="6"/>
      <c r="BC274" s="6"/>
      <c r="BD274" s="6"/>
      <c r="BE274" s="6"/>
      <c r="BF274" s="6"/>
      <c r="BG274" s="6"/>
    </row>
    <row r="275" ht="3" customHeight="1"/>
    <row r="276" spans="16:34" ht="15.75" customHeight="1">
      <c r="P276" s="1" t="s">
        <v>35</v>
      </c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</row>
    <row r="277" ht="2.25" customHeight="1"/>
    <row r="278" spans="20:59" ht="13.5" customHeight="1">
      <c r="T278" s="18" t="s">
        <v>135</v>
      </c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</row>
    <row r="279" ht="1.5" customHeight="1"/>
    <row r="280" spans="3:59" ht="12.75">
      <c r="C280" s="7">
        <v>41</v>
      </c>
      <c r="D280" s="7"/>
      <c r="E280" s="8" t="s">
        <v>142</v>
      </c>
      <c r="F280" s="8"/>
      <c r="G280" s="8"/>
      <c r="H280" s="8"/>
      <c r="I280" s="8"/>
      <c r="J280" s="8"/>
      <c r="K280" s="8"/>
      <c r="P280" s="17" t="s">
        <v>143</v>
      </c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9" t="s">
        <v>44</v>
      </c>
      <c r="AJ280" s="9"/>
      <c r="AK280" s="9"/>
      <c r="AL280" s="9"/>
      <c r="AN280" s="10">
        <v>1.9</v>
      </c>
      <c r="AO280" s="10"/>
      <c r="AP280" s="10"/>
      <c r="AR280" s="6"/>
      <c r="AS280" s="6"/>
      <c r="AT280" s="6"/>
      <c r="AU280" s="6"/>
      <c r="AV280" s="6"/>
      <c r="AW280" s="6"/>
      <c r="AX280" s="6">
        <f>SUM(AN280)*AR280</f>
        <v>0</v>
      </c>
      <c r="AY280" s="6"/>
      <c r="AZ280" s="6"/>
      <c r="BA280" s="6"/>
      <c r="BB280" s="6"/>
      <c r="BC280" s="6"/>
      <c r="BD280" s="6"/>
      <c r="BE280" s="6"/>
      <c r="BF280" s="6"/>
      <c r="BG280" s="6"/>
    </row>
    <row r="281" spans="16:34" ht="12.75"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</row>
    <row r="282" ht="3" customHeight="1"/>
    <row r="283" spans="16:34" ht="15.75" customHeight="1">
      <c r="P283" s="1" t="s">
        <v>35</v>
      </c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</row>
    <row r="284" ht="2.25" customHeight="1"/>
    <row r="285" spans="20:59" ht="13.5" customHeight="1">
      <c r="T285" s="18" t="s">
        <v>144</v>
      </c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/>
      <c r="BG285" s="18"/>
    </row>
    <row r="286" ht="1.5" customHeight="1"/>
    <row r="287" spans="3:59" ht="14.25" customHeight="1">
      <c r="C287" s="7">
        <v>42</v>
      </c>
      <c r="D287" s="7"/>
      <c r="E287" s="8" t="s">
        <v>145</v>
      </c>
      <c r="F287" s="8"/>
      <c r="G287" s="8"/>
      <c r="H287" s="8"/>
      <c r="I287" s="8"/>
      <c r="J287" s="8"/>
      <c r="K287" s="8"/>
      <c r="P287" s="8" t="s">
        <v>146</v>
      </c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9" t="s">
        <v>38</v>
      </c>
      <c r="AJ287" s="9"/>
      <c r="AK287" s="9"/>
      <c r="AL287" s="9"/>
      <c r="AN287" s="10">
        <v>9.6</v>
      </c>
      <c r="AO287" s="10"/>
      <c r="AP287" s="10"/>
      <c r="AR287" s="6"/>
      <c r="AS287" s="6"/>
      <c r="AT287" s="6"/>
      <c r="AU287" s="6"/>
      <c r="AV287" s="6"/>
      <c r="AW287" s="6"/>
      <c r="AX287" s="6">
        <f>SUM(AN287)*AR287</f>
        <v>0</v>
      </c>
      <c r="AY287" s="6"/>
      <c r="AZ287" s="6"/>
      <c r="BA287" s="6"/>
      <c r="BB287" s="6"/>
      <c r="BC287" s="6"/>
      <c r="BD287" s="6"/>
      <c r="BE287" s="6"/>
      <c r="BF287" s="6"/>
      <c r="BG287" s="6"/>
    </row>
    <row r="288" ht="3" customHeight="1"/>
    <row r="289" spans="16:34" ht="15.75" customHeight="1">
      <c r="P289" s="1" t="s">
        <v>35</v>
      </c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</row>
    <row r="290" ht="2.25" customHeight="1"/>
    <row r="291" spans="20:59" ht="13.5" customHeight="1">
      <c r="T291" s="18" t="s">
        <v>147</v>
      </c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  <c r="BF291" s="18"/>
      <c r="BG291" s="18"/>
    </row>
    <row r="292" ht="1.5" customHeight="1"/>
    <row r="293" ht="6" customHeight="1"/>
    <row r="294" spans="4:59" ht="16.5" customHeight="1">
      <c r="D294" s="2" t="s">
        <v>122</v>
      </c>
      <c r="E294" s="2"/>
      <c r="F294" s="2"/>
      <c r="G294" s="2"/>
      <c r="H294" s="2"/>
      <c r="I294" s="2"/>
      <c r="J294" s="2"/>
      <c r="K294" s="2"/>
      <c r="M294" s="2" t="s">
        <v>123</v>
      </c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K294" s="3">
        <f>SUM(AX236)+AX242+AX249+AX255+AX261+AX267+AX274+AX280+AX287</f>
        <v>0</v>
      </c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</row>
    <row r="295" ht="12" customHeight="1"/>
    <row r="296" spans="4:59" ht="13.5" customHeight="1">
      <c r="D296" s="2" t="s">
        <v>148</v>
      </c>
      <c r="E296" s="2"/>
      <c r="F296" s="2"/>
      <c r="G296" s="2"/>
      <c r="H296" s="2"/>
      <c r="I296" s="2"/>
      <c r="J296" s="2"/>
      <c r="K296" s="2"/>
      <c r="M296" s="2" t="s">
        <v>149</v>
      </c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</row>
    <row r="297" spans="3:59" ht="14.25" customHeight="1">
      <c r="C297" s="7">
        <v>45</v>
      </c>
      <c r="D297" s="7"/>
      <c r="E297" s="8" t="s">
        <v>150</v>
      </c>
      <c r="F297" s="8"/>
      <c r="G297" s="8"/>
      <c r="H297" s="8"/>
      <c r="I297" s="8"/>
      <c r="J297" s="8"/>
      <c r="K297" s="8"/>
      <c r="P297" s="8" t="s">
        <v>151</v>
      </c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9" t="s">
        <v>34</v>
      </c>
      <c r="AJ297" s="9"/>
      <c r="AK297" s="9"/>
      <c r="AL297" s="9"/>
      <c r="AN297" s="10">
        <v>94</v>
      </c>
      <c r="AO297" s="10"/>
      <c r="AP297" s="10"/>
      <c r="AR297" s="6"/>
      <c r="AS297" s="6"/>
      <c r="AT297" s="6"/>
      <c r="AU297" s="6"/>
      <c r="AV297" s="6"/>
      <c r="AW297" s="6"/>
      <c r="AX297" s="6">
        <f>SUM(AN297)*AR297</f>
        <v>0</v>
      </c>
      <c r="AY297" s="6"/>
      <c r="AZ297" s="6"/>
      <c r="BA297" s="6"/>
      <c r="BB297" s="6"/>
      <c r="BC297" s="6"/>
      <c r="BD297" s="6"/>
      <c r="BE297" s="6"/>
      <c r="BF297" s="6"/>
      <c r="BG297" s="6"/>
    </row>
    <row r="298" ht="2.25" customHeight="1"/>
    <row r="299" spans="20:59" ht="13.5" customHeight="1">
      <c r="T299" s="18" t="s">
        <v>152</v>
      </c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  <c r="BF299" s="18"/>
      <c r="BG299" s="18"/>
    </row>
    <row r="300" ht="13.5" customHeight="1">
      <c r="T300" t="s">
        <v>193</v>
      </c>
    </row>
    <row r="301" spans="3:59" ht="14.25" customHeight="1">
      <c r="C301" s="7">
        <v>46</v>
      </c>
      <c r="D301" s="7"/>
      <c r="E301" s="8" t="s">
        <v>153</v>
      </c>
      <c r="F301" s="8"/>
      <c r="G301" s="8"/>
      <c r="H301" s="8"/>
      <c r="I301" s="8"/>
      <c r="J301" s="8"/>
      <c r="K301" s="8"/>
      <c r="P301" s="8" t="s">
        <v>154</v>
      </c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9" t="s">
        <v>34</v>
      </c>
      <c r="AJ301" s="9"/>
      <c r="AK301" s="9"/>
      <c r="AL301" s="9"/>
      <c r="AN301" s="10">
        <v>368</v>
      </c>
      <c r="AO301" s="10"/>
      <c r="AP301" s="10"/>
      <c r="AR301" s="6"/>
      <c r="AS301" s="6"/>
      <c r="AT301" s="6"/>
      <c r="AU301" s="6"/>
      <c r="AV301" s="6"/>
      <c r="AW301" s="6"/>
      <c r="AX301" s="6">
        <f>SUM(AN301)*AR301</f>
        <v>0</v>
      </c>
      <c r="AY301" s="6"/>
      <c r="AZ301" s="6"/>
      <c r="BA301" s="6"/>
      <c r="BB301" s="6"/>
      <c r="BC301" s="6"/>
      <c r="BD301" s="6"/>
      <c r="BE301" s="6"/>
      <c r="BF301" s="6"/>
      <c r="BG301" s="6"/>
    </row>
    <row r="302" ht="2.25" customHeight="1"/>
    <row r="303" spans="20:59" ht="13.5" customHeight="1">
      <c r="T303" s="18" t="s">
        <v>155</v>
      </c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/>
      <c r="BF303" s="18"/>
      <c r="BG303" s="18"/>
    </row>
    <row r="304" ht="1.5" customHeight="1"/>
    <row r="305" spans="3:59" ht="14.25" customHeight="1">
      <c r="C305" s="7">
        <v>48</v>
      </c>
      <c r="D305" s="7"/>
      <c r="E305" s="8" t="s">
        <v>156</v>
      </c>
      <c r="F305" s="8"/>
      <c r="G305" s="8"/>
      <c r="H305" s="8"/>
      <c r="I305" s="8"/>
      <c r="J305" s="8"/>
      <c r="K305" s="8"/>
      <c r="P305" s="8" t="s">
        <v>157</v>
      </c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9" t="s">
        <v>34</v>
      </c>
      <c r="AJ305" s="9"/>
      <c r="AK305" s="9"/>
      <c r="AL305" s="9"/>
      <c r="AN305" s="10">
        <v>92</v>
      </c>
      <c r="AO305" s="10"/>
      <c r="AP305" s="10"/>
      <c r="AR305" s="6"/>
      <c r="AS305" s="6"/>
      <c r="AT305" s="6"/>
      <c r="AU305" s="6"/>
      <c r="AV305" s="6"/>
      <c r="AW305" s="6"/>
      <c r="AX305" s="6">
        <f>SUM(AN305)*AR305</f>
        <v>0</v>
      </c>
      <c r="AY305" s="6"/>
      <c r="AZ305" s="6"/>
      <c r="BA305" s="6"/>
      <c r="BB305" s="6"/>
      <c r="BC305" s="6"/>
      <c r="BD305" s="6"/>
      <c r="BE305" s="6"/>
      <c r="BF305" s="6"/>
      <c r="BG305" s="6"/>
    </row>
    <row r="306" ht="2.25" customHeight="1"/>
    <row r="307" spans="20:59" ht="13.5" customHeight="1">
      <c r="T307" s="19" t="s">
        <v>158</v>
      </c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</row>
    <row r="308" spans="20:59" ht="13.5" customHeight="1"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</row>
    <row r="309" ht="1.5" customHeight="1"/>
    <row r="310" spans="3:59" ht="14.25" customHeight="1">
      <c r="C310" s="7">
        <v>51</v>
      </c>
      <c r="D310" s="7"/>
      <c r="E310" s="8" t="s">
        <v>159</v>
      </c>
      <c r="F310" s="8"/>
      <c r="G310" s="8"/>
      <c r="H310" s="8"/>
      <c r="I310" s="8"/>
      <c r="J310" s="8"/>
      <c r="K310" s="8"/>
      <c r="P310" s="8" t="s">
        <v>160</v>
      </c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9" t="s">
        <v>34</v>
      </c>
      <c r="AJ310" s="9"/>
      <c r="AK310" s="9"/>
      <c r="AL310" s="9"/>
      <c r="AN310" s="10">
        <v>1.3030000000000002</v>
      </c>
      <c r="AO310" s="10"/>
      <c r="AP310" s="10"/>
      <c r="AR310" s="6"/>
      <c r="AS310" s="6"/>
      <c r="AT310" s="6"/>
      <c r="AU310" s="6"/>
      <c r="AV310" s="6"/>
      <c r="AW310" s="6"/>
      <c r="AX310" s="6">
        <f>SUM(AN310)*AR310</f>
        <v>0</v>
      </c>
      <c r="AY310" s="6"/>
      <c r="AZ310" s="6"/>
      <c r="BA310" s="6"/>
      <c r="BB310" s="6"/>
      <c r="BC310" s="6"/>
      <c r="BD310" s="6"/>
      <c r="BE310" s="6"/>
      <c r="BF310" s="6"/>
      <c r="BG310" s="6"/>
    </row>
    <row r="311" ht="2.25" customHeight="1"/>
    <row r="312" spans="20:59" ht="13.5" customHeight="1">
      <c r="T312" s="18" t="s">
        <v>161</v>
      </c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  <c r="BE312" s="18"/>
      <c r="BF312" s="18"/>
      <c r="BG312" s="18"/>
    </row>
    <row r="313" ht="1.5" customHeight="1"/>
    <row r="314" spans="3:59" ht="12.75">
      <c r="C314" s="7">
        <v>44</v>
      </c>
      <c r="D314" s="7"/>
      <c r="E314" s="8" t="s">
        <v>162</v>
      </c>
      <c r="F314" s="8"/>
      <c r="G314" s="8"/>
      <c r="H314" s="8"/>
      <c r="I314" s="8"/>
      <c r="J314" s="8"/>
      <c r="K314" s="8"/>
      <c r="P314" s="17" t="s">
        <v>163</v>
      </c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9" t="s">
        <v>164</v>
      </c>
      <c r="AJ314" s="9"/>
      <c r="AK314" s="9"/>
      <c r="AL314" s="9"/>
      <c r="AN314" s="10">
        <v>188</v>
      </c>
      <c r="AO314" s="10"/>
      <c r="AP314" s="10"/>
      <c r="AR314" s="6"/>
      <c r="AS314" s="6"/>
      <c r="AT314" s="6"/>
      <c r="AU314" s="6"/>
      <c r="AV314" s="6"/>
      <c r="AW314" s="6"/>
      <c r="AX314" s="6">
        <f>SUM(AN314)*AR314</f>
        <v>0</v>
      </c>
      <c r="AY314" s="6"/>
      <c r="AZ314" s="6"/>
      <c r="BA314" s="6"/>
      <c r="BB314" s="6"/>
      <c r="BC314" s="6"/>
      <c r="BD314" s="6"/>
      <c r="BE314" s="6"/>
      <c r="BF314" s="6"/>
      <c r="BG314" s="6"/>
    </row>
    <row r="315" spans="16:34" ht="12.75"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</row>
    <row r="316" ht="2.25" customHeight="1"/>
    <row r="317" spans="20:59" ht="13.5" customHeight="1">
      <c r="T317" s="18" t="s">
        <v>165</v>
      </c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 s="18"/>
      <c r="BD317" s="18"/>
      <c r="BE317" s="18"/>
      <c r="BF317" s="18"/>
      <c r="BG317" s="18"/>
    </row>
    <row r="318" ht="1.5" customHeight="1"/>
    <row r="319" spans="3:59" ht="12.75">
      <c r="C319" s="7">
        <v>49</v>
      </c>
      <c r="D319" s="7"/>
      <c r="E319" s="8" t="s">
        <v>166</v>
      </c>
      <c r="F319" s="8"/>
      <c r="G319" s="8"/>
      <c r="H319" s="8"/>
      <c r="I319" s="8"/>
      <c r="J319" s="8"/>
      <c r="K319" s="8"/>
      <c r="P319" s="17" t="s">
        <v>167</v>
      </c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9" t="s">
        <v>164</v>
      </c>
      <c r="AJ319" s="9"/>
      <c r="AK319" s="9"/>
      <c r="AL319" s="9"/>
      <c r="AN319" s="10">
        <v>54.1</v>
      </c>
      <c r="AO319" s="10"/>
      <c r="AP319" s="10"/>
      <c r="AR319" s="6"/>
      <c r="AS319" s="6"/>
      <c r="AT319" s="6"/>
      <c r="AU319" s="6"/>
      <c r="AV319" s="6"/>
      <c r="AW319" s="6"/>
      <c r="AX319" s="6">
        <f>SUM(AN319)*AR319</f>
        <v>0</v>
      </c>
      <c r="AY319" s="6"/>
      <c r="AZ319" s="6"/>
      <c r="BA319" s="6"/>
      <c r="BB319" s="6"/>
      <c r="BC319" s="6"/>
      <c r="BD319" s="6"/>
      <c r="BE319" s="6"/>
      <c r="BF319" s="6"/>
      <c r="BG319" s="6"/>
    </row>
    <row r="320" spans="16:34" ht="12.75"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</row>
    <row r="321" ht="2.25" customHeight="1"/>
    <row r="322" spans="20:59" ht="13.5" customHeight="1">
      <c r="T322" s="18" t="s">
        <v>168</v>
      </c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  <c r="BD322" s="18"/>
      <c r="BE322" s="18"/>
      <c r="BF322" s="18"/>
      <c r="BG322" s="18"/>
    </row>
    <row r="323" ht="1.5" customHeight="1"/>
    <row r="324" spans="3:59" ht="12.75">
      <c r="C324" s="7">
        <v>50</v>
      </c>
      <c r="D324" s="7"/>
      <c r="E324" s="8" t="s">
        <v>169</v>
      </c>
      <c r="F324" s="8"/>
      <c r="G324" s="8"/>
      <c r="H324" s="8"/>
      <c r="I324" s="8"/>
      <c r="J324" s="8"/>
      <c r="K324" s="8"/>
      <c r="P324" s="17" t="s">
        <v>170</v>
      </c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9" t="s">
        <v>164</v>
      </c>
      <c r="AJ324" s="9"/>
      <c r="AK324" s="9"/>
      <c r="AL324" s="9"/>
      <c r="AN324" s="10">
        <v>0.5</v>
      </c>
      <c r="AO324" s="10"/>
      <c r="AP324" s="10"/>
      <c r="AR324" s="6"/>
      <c r="AS324" s="6"/>
      <c r="AT324" s="6"/>
      <c r="AU324" s="6"/>
      <c r="AV324" s="6"/>
      <c r="AW324" s="6"/>
      <c r="AX324" s="6">
        <f>SUM(AN324)*AR324</f>
        <v>0</v>
      </c>
      <c r="AY324" s="6"/>
      <c r="AZ324" s="6"/>
      <c r="BA324" s="6"/>
      <c r="BB324" s="6"/>
      <c r="BC324" s="6"/>
      <c r="BD324" s="6"/>
      <c r="BE324" s="6"/>
      <c r="BF324" s="6"/>
      <c r="BG324" s="6"/>
    </row>
    <row r="325" spans="16:34" ht="12.75"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</row>
    <row r="326" ht="1.5" customHeight="1"/>
    <row r="327" spans="3:59" ht="12.75">
      <c r="C327" s="7">
        <v>62</v>
      </c>
      <c r="D327" s="7"/>
      <c r="E327" s="8" t="s">
        <v>171</v>
      </c>
      <c r="F327" s="8"/>
      <c r="G327" s="8"/>
      <c r="H327" s="8"/>
      <c r="I327" s="8"/>
      <c r="J327" s="8"/>
      <c r="K327" s="8"/>
      <c r="P327" s="17" t="s">
        <v>172</v>
      </c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9" t="s">
        <v>34</v>
      </c>
      <c r="AJ327" s="9"/>
      <c r="AK327" s="9"/>
      <c r="AL327" s="9"/>
      <c r="AN327" s="10">
        <v>152</v>
      </c>
      <c r="AO327" s="10"/>
      <c r="AP327" s="10"/>
      <c r="AR327" s="6"/>
      <c r="AS327" s="6"/>
      <c r="AT327" s="6"/>
      <c r="AU327" s="6"/>
      <c r="AV327" s="6"/>
      <c r="AW327" s="6"/>
      <c r="AX327" s="6">
        <f>SUM(AN327)*AR327</f>
        <v>0</v>
      </c>
      <c r="AY327" s="6"/>
      <c r="AZ327" s="6"/>
      <c r="BA327" s="6"/>
      <c r="BB327" s="6"/>
      <c r="BC327" s="6"/>
      <c r="BD327" s="6"/>
      <c r="BE327" s="6"/>
      <c r="BF327" s="6"/>
      <c r="BG327" s="6"/>
    </row>
    <row r="328" spans="16:34" ht="12.75"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</row>
    <row r="329" ht="2.25" customHeight="1"/>
    <row r="330" spans="20:59" ht="13.5" customHeight="1">
      <c r="T330" s="18" t="s">
        <v>173</v>
      </c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8"/>
      <c r="BB330" s="18"/>
      <c r="BC330" s="18"/>
      <c r="BD330" s="18"/>
      <c r="BE330" s="18"/>
      <c r="BF330" s="18"/>
      <c r="BG330" s="18"/>
    </row>
    <row r="331" ht="1.5" customHeight="1"/>
    <row r="332" spans="3:59" ht="14.25" customHeight="1">
      <c r="C332" s="7">
        <v>52</v>
      </c>
      <c r="D332" s="7"/>
      <c r="E332" s="8" t="s">
        <v>174</v>
      </c>
      <c r="F332" s="8"/>
      <c r="G332" s="8"/>
      <c r="H332" s="8"/>
      <c r="I332" s="8"/>
      <c r="J332" s="8"/>
      <c r="K332" s="8"/>
      <c r="P332" s="8" t="s">
        <v>175</v>
      </c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9" t="s">
        <v>164</v>
      </c>
      <c r="AJ332" s="9"/>
      <c r="AK332" s="9"/>
      <c r="AL332" s="9"/>
      <c r="AN332" s="10">
        <v>188</v>
      </c>
      <c r="AO332" s="10"/>
      <c r="AP332" s="10"/>
      <c r="AR332" s="6"/>
      <c r="AS332" s="6"/>
      <c r="AT332" s="6"/>
      <c r="AU332" s="6"/>
      <c r="AV332" s="6"/>
      <c r="AW332" s="6"/>
      <c r="AX332" s="6">
        <f>SUM(AN332)*AR332</f>
        <v>0</v>
      </c>
      <c r="AY332" s="6"/>
      <c r="AZ332" s="6"/>
      <c r="BA332" s="6"/>
      <c r="BB332" s="6"/>
      <c r="BC332" s="6"/>
      <c r="BD332" s="6"/>
      <c r="BE332" s="6"/>
      <c r="BF332" s="6"/>
      <c r="BG332" s="6"/>
    </row>
    <row r="333" ht="2.25" customHeight="1"/>
    <row r="334" spans="20:59" ht="13.5" customHeight="1">
      <c r="T334" s="18" t="s">
        <v>176</v>
      </c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8"/>
      <c r="BB334" s="18"/>
      <c r="BC334" s="18"/>
      <c r="BD334" s="18"/>
      <c r="BE334" s="18"/>
      <c r="BF334" s="18"/>
      <c r="BG334" s="18"/>
    </row>
    <row r="335" ht="1.5" customHeight="1"/>
    <row r="336" ht="6" customHeight="1"/>
    <row r="337" spans="4:59" ht="16.5" customHeight="1">
      <c r="D337" s="2" t="s">
        <v>148</v>
      </c>
      <c r="E337" s="2"/>
      <c r="F337" s="2"/>
      <c r="G337" s="2"/>
      <c r="H337" s="2"/>
      <c r="I337" s="2"/>
      <c r="J337" s="2"/>
      <c r="K337" s="2"/>
      <c r="M337" s="2" t="s">
        <v>149</v>
      </c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K337" s="3">
        <f>SUM(AX297)+AX301+AX305+AX310+AX314+AX319+AX324+AX327+AX332</f>
        <v>0</v>
      </c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</row>
    <row r="338" ht="12" customHeight="1"/>
    <row r="339" spans="4:59" ht="13.5" customHeight="1">
      <c r="D339" s="2" t="s">
        <v>177</v>
      </c>
      <c r="E339" s="2"/>
      <c r="F339" s="2"/>
      <c r="G339" s="2"/>
      <c r="H339" s="2"/>
      <c r="I339" s="2"/>
      <c r="J339" s="2"/>
      <c r="K339" s="2"/>
      <c r="M339" s="2" t="s">
        <v>178</v>
      </c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</row>
    <row r="340" spans="3:59" ht="12.75">
      <c r="C340" s="7">
        <v>56</v>
      </c>
      <c r="D340" s="7"/>
      <c r="E340" s="8" t="s">
        <v>179</v>
      </c>
      <c r="F340" s="8"/>
      <c r="G340" s="8"/>
      <c r="H340" s="8"/>
      <c r="I340" s="8"/>
      <c r="J340" s="8"/>
      <c r="K340" s="8"/>
      <c r="P340" s="17" t="s">
        <v>180</v>
      </c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9" t="s">
        <v>62</v>
      </c>
      <c r="AJ340" s="9"/>
      <c r="AK340" s="9"/>
      <c r="AL340" s="9"/>
      <c r="AN340" s="10">
        <v>913.4889999999999</v>
      </c>
      <c r="AO340" s="10"/>
      <c r="AP340" s="10"/>
      <c r="AR340" s="6"/>
      <c r="AS340" s="6"/>
      <c r="AT340" s="6"/>
      <c r="AU340" s="6"/>
      <c r="AV340" s="6"/>
      <c r="AW340" s="6"/>
      <c r="AX340" s="6">
        <f>SUM(AN340)*AR340</f>
        <v>0</v>
      </c>
      <c r="AY340" s="6"/>
      <c r="AZ340" s="6"/>
      <c r="BA340" s="6"/>
      <c r="BB340" s="6"/>
      <c r="BC340" s="6"/>
      <c r="BD340" s="6"/>
      <c r="BE340" s="6"/>
      <c r="BF340" s="6"/>
      <c r="BG340" s="6"/>
    </row>
    <row r="341" spans="16:34" ht="12.75"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</row>
    <row r="342" ht="1.5" customHeight="1"/>
    <row r="343" ht="6" customHeight="1"/>
    <row r="344" spans="4:59" ht="16.5" customHeight="1">
      <c r="D344" s="2" t="s">
        <v>177</v>
      </c>
      <c r="E344" s="2"/>
      <c r="F344" s="2"/>
      <c r="G344" s="2"/>
      <c r="H344" s="2"/>
      <c r="I344" s="2"/>
      <c r="J344" s="2"/>
      <c r="K344" s="2"/>
      <c r="M344" s="2" t="s">
        <v>178</v>
      </c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K344" s="3">
        <f>SUM(AX340)</f>
        <v>0</v>
      </c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</row>
    <row r="345" ht="12" customHeight="1"/>
    <row r="346" ht="6" customHeight="1"/>
    <row r="347" spans="3:59" ht="18.75" customHeight="1">
      <c r="C347" s="4" t="s">
        <v>181</v>
      </c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V347" s="5">
        <f>SUM(AK140)+AK151+AK165+AK192+AK233+AK294+AK337+AK344</f>
        <v>0</v>
      </c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</row>
    <row r="348" ht="7.5" customHeight="1"/>
    <row r="349" ht="11.25" customHeight="1"/>
    <row r="350" spans="2:59" ht="19.5" customHeight="1">
      <c r="B350" s="16" t="s">
        <v>7</v>
      </c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</row>
    <row r="351" ht="17.25" customHeight="1"/>
    <row r="352" spans="7:55" ht="15" customHeight="1">
      <c r="G352" s="11" t="s">
        <v>8</v>
      </c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U352" s="11" t="s">
        <v>9</v>
      </c>
      <c r="V352" s="11"/>
      <c r="W352" s="11"/>
      <c r="X352" s="11"/>
      <c r="Y352" s="11"/>
      <c r="AA352" s="14" t="s">
        <v>10</v>
      </c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</row>
    <row r="353" spans="27:55" ht="23.25" customHeight="1"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</row>
    <row r="354" spans="7:55" ht="15" customHeight="1">
      <c r="G354" s="11" t="s">
        <v>11</v>
      </c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U354" s="11" t="s">
        <v>182</v>
      </c>
      <c r="V354" s="11"/>
      <c r="W354" s="11"/>
      <c r="X354" s="11"/>
      <c r="Y354" s="11"/>
      <c r="AA354" s="14" t="s">
        <v>183</v>
      </c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</row>
    <row r="355" spans="27:55" ht="23.25" customHeight="1"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</row>
    <row r="356" spans="7:55" ht="15" customHeight="1">
      <c r="G356" s="11" t="s">
        <v>14</v>
      </c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U356" s="11" t="s">
        <v>182</v>
      </c>
      <c r="V356" s="11"/>
      <c r="W356" s="11"/>
      <c r="X356" s="11"/>
      <c r="Y356" s="11"/>
      <c r="AA356" s="14" t="s">
        <v>183</v>
      </c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</row>
    <row r="357" spans="27:55" ht="23.25" customHeight="1"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</row>
    <row r="358" ht="27.75" customHeight="1"/>
    <row r="359" spans="7:23" ht="18.75" customHeight="1">
      <c r="G359" s="11" t="s">
        <v>15</v>
      </c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</row>
    <row r="360" spans="7:23" ht="18.75" customHeight="1">
      <c r="G360" s="11" t="s">
        <v>16</v>
      </c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</row>
    <row r="361" spans="7:55" ht="20.25" customHeight="1">
      <c r="G361" s="11" t="s">
        <v>17</v>
      </c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Y361" s="15" t="s">
        <v>2</v>
      </c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</row>
    <row r="362" ht="10.5" customHeight="1"/>
    <row r="363" spans="8:42" ht="15" customHeight="1">
      <c r="H363" s="11" t="s">
        <v>18</v>
      </c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C363" s="12">
        <f>SUM(V393)</f>
        <v>0</v>
      </c>
      <c r="AD363" s="12"/>
      <c r="AE363" s="12"/>
      <c r="AF363" s="12"/>
      <c r="AG363" s="12"/>
      <c r="AH363" s="12"/>
      <c r="AI363" s="12"/>
      <c r="AJ363" s="12"/>
      <c r="AK363" s="12"/>
      <c r="AN363" s="13" t="s">
        <v>19</v>
      </c>
      <c r="AO363" s="13"/>
      <c r="AP363" s="13"/>
    </row>
    <row r="364" ht="15" customHeight="1"/>
    <row r="365" spans="19:42" ht="15" customHeight="1">
      <c r="S365" s="11" t="s">
        <v>20</v>
      </c>
      <c r="T365" s="11"/>
      <c r="U365" s="11"/>
      <c r="V365" s="11"/>
      <c r="W365" s="11"/>
      <c r="X365" s="11"/>
      <c r="Y365" s="11"/>
      <c r="Z365" s="11"/>
      <c r="AA365" s="11"/>
      <c r="AC365" s="12">
        <f>SUM(AC363:AK364)</f>
        <v>0</v>
      </c>
      <c r="AD365" s="12"/>
      <c r="AE365" s="12"/>
      <c r="AF365" s="12"/>
      <c r="AG365" s="12"/>
      <c r="AH365" s="12"/>
      <c r="AI365" s="12"/>
      <c r="AJ365" s="12"/>
      <c r="AK365" s="12"/>
      <c r="AN365" s="13" t="s">
        <v>19</v>
      </c>
      <c r="AO365" s="13"/>
      <c r="AP365" s="13"/>
    </row>
    <row r="366" ht="9" customHeight="1"/>
    <row r="367" spans="19:42" ht="15" customHeight="1">
      <c r="S367" s="11" t="s">
        <v>21</v>
      </c>
      <c r="T367" s="11"/>
      <c r="U367" s="11"/>
      <c r="V367" s="11"/>
      <c r="W367" s="11"/>
      <c r="X367" s="11"/>
      <c r="Y367" s="11"/>
      <c r="Z367" s="11"/>
      <c r="AA367" s="11"/>
      <c r="AC367" s="12">
        <f>SUM(AC365)*0.21</f>
        <v>0</v>
      </c>
      <c r="AD367" s="12"/>
      <c r="AE367" s="12"/>
      <c r="AF367" s="12"/>
      <c r="AG367" s="12"/>
      <c r="AH367" s="12"/>
      <c r="AI367" s="12"/>
      <c r="AJ367" s="12"/>
      <c r="AK367" s="12"/>
      <c r="AN367" s="13" t="s">
        <v>19</v>
      </c>
      <c r="AO367" s="13"/>
      <c r="AP367" s="13"/>
    </row>
    <row r="368" ht="9" customHeight="1"/>
    <row r="369" spans="19:42" ht="15" customHeight="1">
      <c r="S369" s="11" t="s">
        <v>22</v>
      </c>
      <c r="T369" s="11"/>
      <c r="U369" s="11"/>
      <c r="V369" s="11"/>
      <c r="W369" s="11"/>
      <c r="X369" s="11"/>
      <c r="Y369" s="11"/>
      <c r="Z369" s="11"/>
      <c r="AA369" s="11"/>
      <c r="AC369" s="12">
        <f>SUM(AC365:AK367)</f>
        <v>0</v>
      </c>
      <c r="AD369" s="12"/>
      <c r="AE369" s="12"/>
      <c r="AF369" s="12"/>
      <c r="AG369" s="12"/>
      <c r="AH369" s="12"/>
      <c r="AI369" s="12"/>
      <c r="AJ369" s="12"/>
      <c r="AK369" s="12"/>
      <c r="AN369" s="13" t="s">
        <v>19</v>
      </c>
      <c r="AO369" s="13"/>
      <c r="AP369" s="13"/>
    </row>
    <row r="370" ht="15" customHeight="1"/>
    <row r="371" spans="9:27" ht="15" customHeight="1">
      <c r="I371" s="11" t="s">
        <v>23</v>
      </c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</row>
    <row r="372" ht="7.5" customHeight="1"/>
    <row r="373" spans="9:37" ht="20.25" customHeight="1">
      <c r="I373" s="11" t="s">
        <v>24</v>
      </c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C373" s="12">
        <v>1</v>
      </c>
      <c r="AD373" s="12"/>
      <c r="AE373" s="12"/>
      <c r="AF373" s="12"/>
      <c r="AG373" s="12"/>
      <c r="AH373" s="12"/>
      <c r="AI373" s="12"/>
      <c r="AJ373" s="12"/>
      <c r="AK373" s="12"/>
    </row>
    <row r="374" spans="9:42" ht="15" customHeight="1">
      <c r="I374" s="11" t="s">
        <v>25</v>
      </c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C374" s="12">
        <f>SUM(AC365)</f>
        <v>0</v>
      </c>
      <c r="AD374" s="12"/>
      <c r="AE374" s="12"/>
      <c r="AF374" s="12"/>
      <c r="AG374" s="12"/>
      <c r="AH374" s="12"/>
      <c r="AI374" s="12"/>
      <c r="AJ374" s="12"/>
      <c r="AK374" s="12"/>
      <c r="AN374" s="13" t="s">
        <v>19</v>
      </c>
      <c r="AO374" s="13"/>
      <c r="AP374" s="13"/>
    </row>
    <row r="375" ht="32.25" customHeight="1"/>
    <row r="376" spans="7:40" ht="13.5" customHeight="1">
      <c r="G376" s="2" t="s">
        <v>26</v>
      </c>
      <c r="H376" s="2"/>
      <c r="I376" s="2"/>
      <c r="J376" s="2"/>
      <c r="K376" s="2"/>
      <c r="L376" s="2"/>
      <c r="M376" s="2"/>
      <c r="N376" s="2"/>
      <c r="O376" s="2"/>
      <c r="AE376" s="2" t="s">
        <v>27</v>
      </c>
      <c r="AF376" s="2"/>
      <c r="AG376" s="2"/>
      <c r="AH376" s="2"/>
      <c r="AI376" s="2"/>
      <c r="AJ376" s="2"/>
      <c r="AK376" s="2"/>
      <c r="AL376" s="2"/>
      <c r="AM376" s="2"/>
      <c r="AN376" s="2"/>
    </row>
    <row r="377" ht="21.75" customHeight="1"/>
    <row r="378" spans="7:40" ht="13.5" customHeight="1">
      <c r="G378" s="2" t="s">
        <v>28</v>
      </c>
      <c r="H378" s="2"/>
      <c r="I378" s="2"/>
      <c r="J378" s="2"/>
      <c r="K378" s="2"/>
      <c r="L378" s="2"/>
      <c r="M378" s="2"/>
      <c r="N378" s="2"/>
      <c r="O378" s="2"/>
      <c r="AE378" s="2" t="s">
        <v>29</v>
      </c>
      <c r="AF378" s="2"/>
      <c r="AG378" s="2"/>
      <c r="AH378" s="2"/>
      <c r="AI378" s="2"/>
      <c r="AJ378" s="2"/>
      <c r="AK378" s="2"/>
      <c r="AL378" s="2"/>
      <c r="AM378" s="2"/>
      <c r="AN378" s="2"/>
    </row>
    <row r="379" ht="20.25" customHeight="1"/>
    <row r="380" spans="4:59" ht="13.5" customHeight="1">
      <c r="D380" s="2" t="s">
        <v>30</v>
      </c>
      <c r="E380" s="2"/>
      <c r="F380" s="2"/>
      <c r="G380" s="2"/>
      <c r="H380" s="2"/>
      <c r="I380" s="2"/>
      <c r="J380" s="2"/>
      <c r="K380" s="2"/>
      <c r="M380" s="2" t="s">
        <v>31</v>
      </c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</row>
    <row r="381" spans="3:59" ht="14.25" customHeight="1">
      <c r="C381" s="7">
        <v>2</v>
      </c>
      <c r="D381" s="7"/>
      <c r="E381" s="8" t="s">
        <v>184</v>
      </c>
      <c r="F381" s="8"/>
      <c r="G381" s="8"/>
      <c r="H381" s="8"/>
      <c r="I381" s="8"/>
      <c r="J381" s="8"/>
      <c r="K381" s="8"/>
      <c r="P381" s="8" t="s">
        <v>185</v>
      </c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9" t="s">
        <v>186</v>
      </c>
      <c r="AJ381" s="9"/>
      <c r="AK381" s="9"/>
      <c r="AL381" s="9"/>
      <c r="AN381" s="10">
        <v>12.195</v>
      </c>
      <c r="AO381" s="10"/>
      <c r="AP381" s="10"/>
      <c r="AR381" s="6"/>
      <c r="AS381" s="6"/>
      <c r="AT381" s="6"/>
      <c r="AU381" s="6"/>
      <c r="AV381" s="6"/>
      <c r="AW381" s="6"/>
      <c r="AX381" s="6">
        <f>SUM(AN381)*AR381</f>
        <v>0</v>
      </c>
      <c r="AY381" s="6"/>
      <c r="AZ381" s="6"/>
      <c r="BA381" s="6"/>
      <c r="BB381" s="6"/>
      <c r="BC381" s="6"/>
      <c r="BD381" s="6"/>
      <c r="BE381" s="6"/>
      <c r="BF381" s="6"/>
      <c r="BG381" s="6"/>
    </row>
    <row r="382" ht="3" customHeight="1"/>
    <row r="383" spans="16:34" ht="15.75" customHeight="1">
      <c r="P383" s="1" t="s">
        <v>35</v>
      </c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</row>
    <row r="384" ht="1.5" customHeight="1"/>
    <row r="385" spans="3:59" ht="14.25" customHeight="1">
      <c r="C385" s="7">
        <v>3</v>
      </c>
      <c r="D385" s="7"/>
      <c r="E385" s="8" t="s">
        <v>187</v>
      </c>
      <c r="F385" s="8"/>
      <c r="G385" s="8"/>
      <c r="H385" s="8"/>
      <c r="I385" s="8"/>
      <c r="J385" s="8"/>
      <c r="K385" s="8"/>
      <c r="P385" s="8" t="s">
        <v>188</v>
      </c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9" t="s">
        <v>38</v>
      </c>
      <c r="AJ385" s="9"/>
      <c r="AK385" s="9"/>
      <c r="AL385" s="9"/>
      <c r="AN385" s="10">
        <v>243.9</v>
      </c>
      <c r="AO385" s="10"/>
      <c r="AP385" s="10"/>
      <c r="AR385" s="6"/>
      <c r="AS385" s="6"/>
      <c r="AT385" s="6"/>
      <c r="AU385" s="6"/>
      <c r="AV385" s="6"/>
      <c r="AW385" s="6"/>
      <c r="AX385" s="6">
        <f>SUM(AN385)*AR385</f>
        <v>0</v>
      </c>
      <c r="AY385" s="6"/>
      <c r="AZ385" s="6"/>
      <c r="BA385" s="6"/>
      <c r="BB385" s="6"/>
      <c r="BC385" s="6"/>
      <c r="BD385" s="6"/>
      <c r="BE385" s="6"/>
      <c r="BF385" s="6"/>
      <c r="BG385" s="6"/>
    </row>
    <row r="386" ht="3" customHeight="1"/>
    <row r="387" spans="16:34" ht="15.75" customHeight="1">
      <c r="P387" s="1" t="s">
        <v>35</v>
      </c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</row>
    <row r="388" ht="1.5" customHeight="1"/>
    <row r="389" ht="6" customHeight="1"/>
    <row r="390" spans="4:59" ht="16.5" customHeight="1">
      <c r="D390" s="2" t="s">
        <v>30</v>
      </c>
      <c r="E390" s="2"/>
      <c r="F390" s="2"/>
      <c r="G390" s="2"/>
      <c r="H390" s="2"/>
      <c r="I390" s="2"/>
      <c r="J390" s="2"/>
      <c r="K390" s="2"/>
      <c r="M390" s="2" t="s">
        <v>31</v>
      </c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K390" s="3">
        <f>SUM(AX381)+AX385</f>
        <v>0</v>
      </c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</row>
    <row r="391" ht="12" customHeight="1"/>
    <row r="392" ht="6" customHeight="1"/>
    <row r="393" spans="3:59" ht="18.75" customHeight="1">
      <c r="C393" s="4" t="s">
        <v>181</v>
      </c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V393" s="5">
        <f>SUM(AK390)</f>
        <v>0</v>
      </c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</row>
    <row r="394" ht="7.5" customHeight="1"/>
    <row r="395" ht="262.5" customHeight="1"/>
    <row r="396" ht="32.25" customHeight="1"/>
  </sheetData>
  <mergeCells count="576">
    <mergeCell ref="D2:F3"/>
    <mergeCell ref="H2:K3"/>
    <mergeCell ref="M2:AY3"/>
    <mergeCell ref="BB2:BF3"/>
    <mergeCell ref="BG2:BG3"/>
    <mergeCell ref="D4:I5"/>
    <mergeCell ref="AT4:AV4"/>
    <mergeCell ref="AW4:AZ4"/>
    <mergeCell ref="BB4:BC4"/>
    <mergeCell ref="BE4:BG4"/>
    <mergeCell ref="G13:S13"/>
    <mergeCell ref="U13:Y13"/>
    <mergeCell ref="AA13:BC14"/>
    <mergeCell ref="G16:W16"/>
    <mergeCell ref="G17:W17"/>
    <mergeCell ref="G18:W18"/>
    <mergeCell ref="Y18:BC18"/>
    <mergeCell ref="B7:BG7"/>
    <mergeCell ref="G9:S9"/>
    <mergeCell ref="U9:Y9"/>
    <mergeCell ref="AA9:BC10"/>
    <mergeCell ref="G11:S11"/>
    <mergeCell ref="U11:Y11"/>
    <mergeCell ref="AA11:BC12"/>
    <mergeCell ref="S24:AA24"/>
    <mergeCell ref="AC24:AK24"/>
    <mergeCell ref="AN24:AP24"/>
    <mergeCell ref="S26:AA26"/>
    <mergeCell ref="AC26:AK26"/>
    <mergeCell ref="AN26:AP26"/>
    <mergeCell ref="H20:AA20"/>
    <mergeCell ref="AC20:AK20"/>
    <mergeCell ref="AN20:AP20"/>
    <mergeCell ref="S22:AA22"/>
    <mergeCell ref="AC22:AK22"/>
    <mergeCell ref="AN22:AP22"/>
    <mergeCell ref="G33:O33"/>
    <mergeCell ref="AE33:AN33"/>
    <mergeCell ref="G35:O35"/>
    <mergeCell ref="AE35:AN35"/>
    <mergeCell ref="D37:K37"/>
    <mergeCell ref="M37:BG37"/>
    <mergeCell ref="I28:AA28"/>
    <mergeCell ref="I30:AA30"/>
    <mergeCell ref="AC30:AK30"/>
    <mergeCell ref="I31:AA31"/>
    <mergeCell ref="AC31:AK31"/>
    <mergeCell ref="AN31:AP31"/>
    <mergeCell ref="P45:AH45"/>
    <mergeCell ref="C47:D47"/>
    <mergeCell ref="E47:K47"/>
    <mergeCell ref="P47:AH48"/>
    <mergeCell ref="AI47:AL47"/>
    <mergeCell ref="AN47:AP47"/>
    <mergeCell ref="AX38:BG38"/>
    <mergeCell ref="P41:AH41"/>
    <mergeCell ref="C43:D43"/>
    <mergeCell ref="E43:K43"/>
    <mergeCell ref="P43:AH43"/>
    <mergeCell ref="AI43:AL43"/>
    <mergeCell ref="AN43:AP43"/>
    <mergeCell ref="AR43:AW43"/>
    <mergeCell ref="AX43:BG43"/>
    <mergeCell ref="C38:D38"/>
    <mergeCell ref="E38:K38"/>
    <mergeCell ref="P38:AH39"/>
    <mergeCell ref="AI38:AL38"/>
    <mergeCell ref="AN38:AP38"/>
    <mergeCell ref="AR38:AW38"/>
    <mergeCell ref="AR47:AW47"/>
    <mergeCell ref="AX47:BG47"/>
    <mergeCell ref="P50:AH50"/>
    <mergeCell ref="T52:BG54"/>
    <mergeCell ref="C56:D56"/>
    <mergeCell ref="E56:K56"/>
    <mergeCell ref="P56:AH56"/>
    <mergeCell ref="AI56:AL56"/>
    <mergeCell ref="AN56:AP56"/>
    <mergeCell ref="AR56:AW56"/>
    <mergeCell ref="P63:AH63"/>
    <mergeCell ref="AX56:BG56"/>
    <mergeCell ref="P58:AH58"/>
    <mergeCell ref="C60:D60"/>
    <mergeCell ref="E60:K60"/>
    <mergeCell ref="P60:AH61"/>
    <mergeCell ref="AI60:AL60"/>
    <mergeCell ref="AN60:AP60"/>
    <mergeCell ref="AR60:AW60"/>
    <mergeCell ref="AX60:BG60"/>
    <mergeCell ref="P73:AH73"/>
    <mergeCell ref="C75:D75"/>
    <mergeCell ref="E75:K75"/>
    <mergeCell ref="P75:AH76"/>
    <mergeCell ref="AI75:AL75"/>
    <mergeCell ref="AN75:AP75"/>
    <mergeCell ref="AR65:AW65"/>
    <mergeCell ref="AX65:BG65"/>
    <mergeCell ref="P68:AH68"/>
    <mergeCell ref="C70:D70"/>
    <mergeCell ref="E70:K70"/>
    <mergeCell ref="P70:AH71"/>
    <mergeCell ref="AI70:AL70"/>
    <mergeCell ref="AN70:AP70"/>
    <mergeCell ref="AR70:AW70"/>
    <mergeCell ref="AX70:BG70"/>
    <mergeCell ref="C65:D65"/>
    <mergeCell ref="E65:K65"/>
    <mergeCell ref="P65:AH66"/>
    <mergeCell ref="AI65:AL65"/>
    <mergeCell ref="AN65:AP65"/>
    <mergeCell ref="P82:AH82"/>
    <mergeCell ref="C84:D84"/>
    <mergeCell ref="E84:K84"/>
    <mergeCell ref="P84:AH84"/>
    <mergeCell ref="AI84:AL84"/>
    <mergeCell ref="AN84:AP84"/>
    <mergeCell ref="AR75:AW75"/>
    <mergeCell ref="AX75:BG75"/>
    <mergeCell ref="P78:AH78"/>
    <mergeCell ref="C80:D80"/>
    <mergeCell ref="E80:K80"/>
    <mergeCell ref="P80:AH80"/>
    <mergeCell ref="AI80:AL80"/>
    <mergeCell ref="AN80:AP80"/>
    <mergeCell ref="AR80:AW80"/>
    <mergeCell ref="AX80:BG80"/>
    <mergeCell ref="AR84:AW84"/>
    <mergeCell ref="AX84:BG84"/>
    <mergeCell ref="P86:AH86"/>
    <mergeCell ref="C88:D88"/>
    <mergeCell ref="E88:K88"/>
    <mergeCell ref="P88:AH88"/>
    <mergeCell ref="AI88:AL88"/>
    <mergeCell ref="AN88:AP88"/>
    <mergeCell ref="AR88:AW88"/>
    <mergeCell ref="AX88:BG88"/>
    <mergeCell ref="P90:AH90"/>
    <mergeCell ref="T92:BG94"/>
    <mergeCell ref="C96:D96"/>
    <mergeCell ref="E96:K96"/>
    <mergeCell ref="P96:AH97"/>
    <mergeCell ref="AI96:AL96"/>
    <mergeCell ref="AN96:AP96"/>
    <mergeCell ref="AR96:AW96"/>
    <mergeCell ref="AX96:BG96"/>
    <mergeCell ref="P99:AH99"/>
    <mergeCell ref="T101:BG102"/>
    <mergeCell ref="C104:D104"/>
    <mergeCell ref="E104:K104"/>
    <mergeCell ref="P104:AH104"/>
    <mergeCell ref="AI104:AL104"/>
    <mergeCell ref="AN104:AP104"/>
    <mergeCell ref="AR104:AW104"/>
    <mergeCell ref="AX104:BG104"/>
    <mergeCell ref="P106:AH106"/>
    <mergeCell ref="T108:BG108"/>
    <mergeCell ref="C110:D110"/>
    <mergeCell ref="E110:K110"/>
    <mergeCell ref="P110:AH110"/>
    <mergeCell ref="AI110:AL110"/>
    <mergeCell ref="AN110:AP110"/>
    <mergeCell ref="AR110:AW110"/>
    <mergeCell ref="AX110:BG110"/>
    <mergeCell ref="P118:AH118"/>
    <mergeCell ref="C120:D120"/>
    <mergeCell ref="E120:K120"/>
    <mergeCell ref="P120:AH121"/>
    <mergeCell ref="AI120:AL120"/>
    <mergeCell ref="AN120:AP120"/>
    <mergeCell ref="P112:AH112"/>
    <mergeCell ref="T114:BG114"/>
    <mergeCell ref="C116:D116"/>
    <mergeCell ref="E116:K116"/>
    <mergeCell ref="P116:AH116"/>
    <mergeCell ref="AI116:AL116"/>
    <mergeCell ref="AN116:AP116"/>
    <mergeCell ref="AR116:AW116"/>
    <mergeCell ref="AX116:BG116"/>
    <mergeCell ref="AR120:AW120"/>
    <mergeCell ref="AX120:BG120"/>
    <mergeCell ref="P123:AH123"/>
    <mergeCell ref="C125:D125"/>
    <mergeCell ref="E125:K125"/>
    <mergeCell ref="P125:AH126"/>
    <mergeCell ref="AI125:AL125"/>
    <mergeCell ref="AN125:AP125"/>
    <mergeCell ref="AR125:AW125"/>
    <mergeCell ref="AX125:BG125"/>
    <mergeCell ref="P133:AH133"/>
    <mergeCell ref="T135:BG137"/>
    <mergeCell ref="D140:K140"/>
    <mergeCell ref="M140:AH140"/>
    <mergeCell ref="AK140:BG140"/>
    <mergeCell ref="D142:K142"/>
    <mergeCell ref="M142:BG142"/>
    <mergeCell ref="P128:AH128"/>
    <mergeCell ref="T130:BG130"/>
    <mergeCell ref="C132:D132"/>
    <mergeCell ref="E132:K132"/>
    <mergeCell ref="P132:AH132"/>
    <mergeCell ref="AI132:AL132"/>
    <mergeCell ref="AN132:AP132"/>
    <mergeCell ref="AR132:AW132"/>
    <mergeCell ref="AX132:BG132"/>
    <mergeCell ref="AX143:BG143"/>
    <mergeCell ref="P146:AH146"/>
    <mergeCell ref="T148:BG148"/>
    <mergeCell ref="D151:K151"/>
    <mergeCell ref="M151:AH151"/>
    <mergeCell ref="AK151:BG151"/>
    <mergeCell ref="C143:D143"/>
    <mergeCell ref="E143:K143"/>
    <mergeCell ref="P143:AH144"/>
    <mergeCell ref="AI143:AL143"/>
    <mergeCell ref="AN143:AP143"/>
    <mergeCell ref="AR143:AW143"/>
    <mergeCell ref="D153:K153"/>
    <mergeCell ref="M153:BG153"/>
    <mergeCell ref="C154:D154"/>
    <mergeCell ref="E154:K154"/>
    <mergeCell ref="P154:AH154"/>
    <mergeCell ref="AI154:AL154"/>
    <mergeCell ref="AN154:AP154"/>
    <mergeCell ref="AR154:AW154"/>
    <mergeCell ref="AX154:BG154"/>
    <mergeCell ref="P162:AH162"/>
    <mergeCell ref="D165:K165"/>
    <mergeCell ref="M165:AH165"/>
    <mergeCell ref="AK165:BG165"/>
    <mergeCell ref="D167:K167"/>
    <mergeCell ref="M167:BG167"/>
    <mergeCell ref="P156:AH156"/>
    <mergeCell ref="T158:BG158"/>
    <mergeCell ref="C160:D160"/>
    <mergeCell ref="E160:K160"/>
    <mergeCell ref="P160:AH160"/>
    <mergeCell ref="AI160:AL160"/>
    <mergeCell ref="AN160:AP160"/>
    <mergeCell ref="AR160:AW160"/>
    <mergeCell ref="AX160:BG160"/>
    <mergeCell ref="AX168:BG168"/>
    <mergeCell ref="P170:AH170"/>
    <mergeCell ref="T172:BG172"/>
    <mergeCell ref="C174:D174"/>
    <mergeCell ref="E174:K174"/>
    <mergeCell ref="P174:AH174"/>
    <mergeCell ref="AI174:AL174"/>
    <mergeCell ref="AN174:AP174"/>
    <mergeCell ref="AR174:AW174"/>
    <mergeCell ref="AX174:BG174"/>
    <mergeCell ref="C168:D168"/>
    <mergeCell ref="E168:K168"/>
    <mergeCell ref="P168:AH168"/>
    <mergeCell ref="AI168:AL168"/>
    <mergeCell ref="AN168:AP168"/>
    <mergeCell ref="AR168:AW168"/>
    <mergeCell ref="P176:AH176"/>
    <mergeCell ref="T177:BG177"/>
    <mergeCell ref="C179:D179"/>
    <mergeCell ref="E179:K179"/>
    <mergeCell ref="P179:AH179"/>
    <mergeCell ref="AI179:AL179"/>
    <mergeCell ref="AN179:AP179"/>
    <mergeCell ref="AR179:AW179"/>
    <mergeCell ref="AX179:BG179"/>
    <mergeCell ref="P187:AH187"/>
    <mergeCell ref="T189:BG189"/>
    <mergeCell ref="D192:K192"/>
    <mergeCell ref="M192:AH192"/>
    <mergeCell ref="AK192:BG192"/>
    <mergeCell ref="D194:K194"/>
    <mergeCell ref="M194:BG194"/>
    <mergeCell ref="P181:AH181"/>
    <mergeCell ref="T183:BG183"/>
    <mergeCell ref="C185:D185"/>
    <mergeCell ref="E185:K185"/>
    <mergeCell ref="P185:AH185"/>
    <mergeCell ref="AI185:AL185"/>
    <mergeCell ref="AN185:AP185"/>
    <mergeCell ref="AR185:AW185"/>
    <mergeCell ref="AX185:BG185"/>
    <mergeCell ref="AX195:BG195"/>
    <mergeCell ref="P197:AH197"/>
    <mergeCell ref="T199:BG199"/>
    <mergeCell ref="C201:D201"/>
    <mergeCell ref="E201:K201"/>
    <mergeCell ref="P201:AH202"/>
    <mergeCell ref="AI201:AL201"/>
    <mergeCell ref="AN201:AP201"/>
    <mergeCell ref="AR201:AW201"/>
    <mergeCell ref="AX201:BG201"/>
    <mergeCell ref="C195:D195"/>
    <mergeCell ref="E195:K195"/>
    <mergeCell ref="P195:AH195"/>
    <mergeCell ref="AI195:AL195"/>
    <mergeCell ref="AN195:AP195"/>
    <mergeCell ref="AR195:AW195"/>
    <mergeCell ref="P204:AH204"/>
    <mergeCell ref="T206:BG206"/>
    <mergeCell ref="C208:D208"/>
    <mergeCell ref="E208:K208"/>
    <mergeCell ref="P208:AH208"/>
    <mergeCell ref="AI208:AL208"/>
    <mergeCell ref="AN208:AP208"/>
    <mergeCell ref="AR208:AW208"/>
    <mergeCell ref="AX208:BG208"/>
    <mergeCell ref="T217:BG218"/>
    <mergeCell ref="C220:D220"/>
    <mergeCell ref="E220:K220"/>
    <mergeCell ref="P220:AH221"/>
    <mergeCell ref="AI220:AL220"/>
    <mergeCell ref="AN220:AP220"/>
    <mergeCell ref="AR220:AW220"/>
    <mergeCell ref="AX220:BG220"/>
    <mergeCell ref="AX210:BG210"/>
    <mergeCell ref="T212:BG213"/>
    <mergeCell ref="C215:D215"/>
    <mergeCell ref="E215:K215"/>
    <mergeCell ref="P215:AH215"/>
    <mergeCell ref="AI215:AL215"/>
    <mergeCell ref="AN215:AP215"/>
    <mergeCell ref="AR215:AW215"/>
    <mergeCell ref="AX215:BG215"/>
    <mergeCell ref="C210:D210"/>
    <mergeCell ref="E210:K210"/>
    <mergeCell ref="P210:AH210"/>
    <mergeCell ref="AI210:AL210"/>
    <mergeCell ref="AN210:AP210"/>
    <mergeCell ref="AR210:AW210"/>
    <mergeCell ref="T229:BG230"/>
    <mergeCell ref="D233:K233"/>
    <mergeCell ref="M233:AH233"/>
    <mergeCell ref="AK233:BG233"/>
    <mergeCell ref="D235:K235"/>
    <mergeCell ref="M235:BG235"/>
    <mergeCell ref="T223:BG224"/>
    <mergeCell ref="C226:D226"/>
    <mergeCell ref="E226:K226"/>
    <mergeCell ref="P226:AH227"/>
    <mergeCell ref="AI226:AL226"/>
    <mergeCell ref="AN226:AP226"/>
    <mergeCell ref="AR226:AW226"/>
    <mergeCell ref="AX226:BG226"/>
    <mergeCell ref="AX236:BG236"/>
    <mergeCell ref="P238:AH238"/>
    <mergeCell ref="T240:BG240"/>
    <mergeCell ref="C242:D242"/>
    <mergeCell ref="E242:K242"/>
    <mergeCell ref="P242:AH242"/>
    <mergeCell ref="AI242:AL242"/>
    <mergeCell ref="AN242:AP242"/>
    <mergeCell ref="AR242:AW242"/>
    <mergeCell ref="AX242:BG242"/>
    <mergeCell ref="C236:D236"/>
    <mergeCell ref="E236:K236"/>
    <mergeCell ref="P236:AH236"/>
    <mergeCell ref="AI236:AL236"/>
    <mergeCell ref="AN236:AP236"/>
    <mergeCell ref="AR236:AW236"/>
    <mergeCell ref="P244:AH244"/>
    <mergeCell ref="T246:BG247"/>
    <mergeCell ref="C249:D249"/>
    <mergeCell ref="E249:K249"/>
    <mergeCell ref="P249:AH249"/>
    <mergeCell ref="AI249:AL249"/>
    <mergeCell ref="AN249:AP249"/>
    <mergeCell ref="AR249:AW249"/>
    <mergeCell ref="AX249:BG249"/>
    <mergeCell ref="P251:AH251"/>
    <mergeCell ref="T253:BG253"/>
    <mergeCell ref="C255:D255"/>
    <mergeCell ref="E255:K255"/>
    <mergeCell ref="P255:AH255"/>
    <mergeCell ref="AI255:AL255"/>
    <mergeCell ref="AN255:AP255"/>
    <mergeCell ref="AR255:AW255"/>
    <mergeCell ref="AX255:BG255"/>
    <mergeCell ref="P257:AH257"/>
    <mergeCell ref="T259:BG259"/>
    <mergeCell ref="C261:D261"/>
    <mergeCell ref="E261:K261"/>
    <mergeCell ref="P261:AH261"/>
    <mergeCell ref="AI261:AL261"/>
    <mergeCell ref="AN261:AP261"/>
    <mergeCell ref="AR261:AW261"/>
    <mergeCell ref="AX261:BG261"/>
    <mergeCell ref="P263:AH263"/>
    <mergeCell ref="T265:BG265"/>
    <mergeCell ref="C267:D267"/>
    <mergeCell ref="E267:K267"/>
    <mergeCell ref="P267:AH268"/>
    <mergeCell ref="AI267:AL267"/>
    <mergeCell ref="AN267:AP267"/>
    <mergeCell ref="AR267:AW267"/>
    <mergeCell ref="AX267:BG267"/>
    <mergeCell ref="P270:AH270"/>
    <mergeCell ref="T272:BG272"/>
    <mergeCell ref="C274:D274"/>
    <mergeCell ref="E274:K274"/>
    <mergeCell ref="P274:AH274"/>
    <mergeCell ref="AI274:AL274"/>
    <mergeCell ref="AN274:AP274"/>
    <mergeCell ref="AR274:AW274"/>
    <mergeCell ref="AX274:BG274"/>
    <mergeCell ref="P276:AH276"/>
    <mergeCell ref="T278:BG278"/>
    <mergeCell ref="C280:D280"/>
    <mergeCell ref="E280:K280"/>
    <mergeCell ref="P280:AH281"/>
    <mergeCell ref="AI280:AL280"/>
    <mergeCell ref="AN280:AP280"/>
    <mergeCell ref="AR280:AW280"/>
    <mergeCell ref="AX280:BG280"/>
    <mergeCell ref="P289:AH289"/>
    <mergeCell ref="T291:BG291"/>
    <mergeCell ref="D294:K294"/>
    <mergeCell ref="M294:AH294"/>
    <mergeCell ref="AK294:BG294"/>
    <mergeCell ref="D296:K296"/>
    <mergeCell ref="M296:BG296"/>
    <mergeCell ref="P283:AH283"/>
    <mergeCell ref="T285:BG285"/>
    <mergeCell ref="C287:D287"/>
    <mergeCell ref="E287:K287"/>
    <mergeCell ref="P287:AH287"/>
    <mergeCell ref="AI287:AL287"/>
    <mergeCell ref="AN287:AP287"/>
    <mergeCell ref="AR287:AW287"/>
    <mergeCell ref="AX287:BG287"/>
    <mergeCell ref="T303:BG303"/>
    <mergeCell ref="C305:D305"/>
    <mergeCell ref="E305:K305"/>
    <mergeCell ref="P305:AH305"/>
    <mergeCell ref="AI305:AL305"/>
    <mergeCell ref="AN305:AP305"/>
    <mergeCell ref="AR305:AW305"/>
    <mergeCell ref="AX305:BG305"/>
    <mergeCell ref="AX297:BG297"/>
    <mergeCell ref="T299:BG299"/>
    <mergeCell ref="C301:D301"/>
    <mergeCell ref="E301:K301"/>
    <mergeCell ref="P301:AH301"/>
    <mergeCell ref="AI301:AL301"/>
    <mergeCell ref="AN301:AP301"/>
    <mergeCell ref="AR301:AW301"/>
    <mergeCell ref="AX301:BG301"/>
    <mergeCell ref="C297:D297"/>
    <mergeCell ref="E297:K297"/>
    <mergeCell ref="P297:AH297"/>
    <mergeCell ref="AI297:AL297"/>
    <mergeCell ref="AN297:AP297"/>
    <mergeCell ref="AR297:AW297"/>
    <mergeCell ref="T312:BG312"/>
    <mergeCell ref="C314:D314"/>
    <mergeCell ref="E314:K314"/>
    <mergeCell ref="P314:AH315"/>
    <mergeCell ref="AI314:AL314"/>
    <mergeCell ref="AN314:AP314"/>
    <mergeCell ref="AR314:AW314"/>
    <mergeCell ref="AX314:BG314"/>
    <mergeCell ref="T307:BG308"/>
    <mergeCell ref="C310:D310"/>
    <mergeCell ref="E310:K310"/>
    <mergeCell ref="P310:AH310"/>
    <mergeCell ref="AI310:AL310"/>
    <mergeCell ref="AN310:AP310"/>
    <mergeCell ref="AR310:AW310"/>
    <mergeCell ref="AX310:BG310"/>
    <mergeCell ref="T322:BG322"/>
    <mergeCell ref="C324:D324"/>
    <mergeCell ref="E324:K324"/>
    <mergeCell ref="P324:AH325"/>
    <mergeCell ref="AI324:AL324"/>
    <mergeCell ref="AN324:AP324"/>
    <mergeCell ref="AR324:AW324"/>
    <mergeCell ref="AX324:BG324"/>
    <mergeCell ref="T317:BG317"/>
    <mergeCell ref="C319:D319"/>
    <mergeCell ref="E319:K319"/>
    <mergeCell ref="P319:AH320"/>
    <mergeCell ref="AI319:AL319"/>
    <mergeCell ref="AN319:AP319"/>
    <mergeCell ref="AR319:AW319"/>
    <mergeCell ref="AX319:BG319"/>
    <mergeCell ref="T334:BG334"/>
    <mergeCell ref="D337:K337"/>
    <mergeCell ref="M337:AH337"/>
    <mergeCell ref="AK337:BG337"/>
    <mergeCell ref="D339:K339"/>
    <mergeCell ref="M339:BG339"/>
    <mergeCell ref="AX327:BG327"/>
    <mergeCell ref="T330:BG330"/>
    <mergeCell ref="C332:D332"/>
    <mergeCell ref="E332:K332"/>
    <mergeCell ref="P332:AH332"/>
    <mergeCell ref="AI332:AL332"/>
    <mergeCell ref="AN332:AP332"/>
    <mergeCell ref="AR332:AW332"/>
    <mergeCell ref="AX332:BG332"/>
    <mergeCell ref="C327:D327"/>
    <mergeCell ref="E327:K327"/>
    <mergeCell ref="P327:AH328"/>
    <mergeCell ref="AI327:AL327"/>
    <mergeCell ref="AN327:AP327"/>
    <mergeCell ref="AR327:AW327"/>
    <mergeCell ref="AX340:BG340"/>
    <mergeCell ref="D344:K344"/>
    <mergeCell ref="M344:AH344"/>
    <mergeCell ref="AK344:BG344"/>
    <mergeCell ref="C347:Q347"/>
    <mergeCell ref="V347:BG347"/>
    <mergeCell ref="C340:D340"/>
    <mergeCell ref="E340:K340"/>
    <mergeCell ref="P340:AH341"/>
    <mergeCell ref="AI340:AL340"/>
    <mergeCell ref="AN340:AP340"/>
    <mergeCell ref="AR340:AW340"/>
    <mergeCell ref="G356:S356"/>
    <mergeCell ref="U356:Y356"/>
    <mergeCell ref="AA356:BC357"/>
    <mergeCell ref="G359:W359"/>
    <mergeCell ref="G360:W360"/>
    <mergeCell ref="G361:W361"/>
    <mergeCell ref="Y361:BC361"/>
    <mergeCell ref="B350:BG350"/>
    <mergeCell ref="G352:S352"/>
    <mergeCell ref="U352:Y352"/>
    <mergeCell ref="AA352:BC353"/>
    <mergeCell ref="G354:S354"/>
    <mergeCell ref="U354:Y354"/>
    <mergeCell ref="AA354:BC355"/>
    <mergeCell ref="S367:AA367"/>
    <mergeCell ref="AC367:AK367"/>
    <mergeCell ref="AN367:AP367"/>
    <mergeCell ref="S369:AA369"/>
    <mergeCell ref="AC369:AK369"/>
    <mergeCell ref="AN369:AP369"/>
    <mergeCell ref="H363:AA363"/>
    <mergeCell ref="AC363:AK363"/>
    <mergeCell ref="AN363:AP363"/>
    <mergeCell ref="S365:AA365"/>
    <mergeCell ref="AC365:AK365"/>
    <mergeCell ref="AN365:AP365"/>
    <mergeCell ref="G376:O376"/>
    <mergeCell ref="AE376:AN376"/>
    <mergeCell ref="G378:O378"/>
    <mergeCell ref="AE378:AN378"/>
    <mergeCell ref="D380:K380"/>
    <mergeCell ref="M380:BG380"/>
    <mergeCell ref="I371:AA371"/>
    <mergeCell ref="I373:AA373"/>
    <mergeCell ref="AC373:AK373"/>
    <mergeCell ref="I374:AA374"/>
    <mergeCell ref="AC374:AK374"/>
    <mergeCell ref="AN374:AP374"/>
    <mergeCell ref="P387:AH387"/>
    <mergeCell ref="D390:K390"/>
    <mergeCell ref="M390:AH390"/>
    <mergeCell ref="AK390:BG390"/>
    <mergeCell ref="C393:Q393"/>
    <mergeCell ref="V393:BG393"/>
    <mergeCell ref="AX381:BG381"/>
    <mergeCell ref="P383:AH383"/>
    <mergeCell ref="C385:D385"/>
    <mergeCell ref="E385:K385"/>
    <mergeCell ref="P385:AH385"/>
    <mergeCell ref="AI385:AL385"/>
    <mergeCell ref="AN385:AP385"/>
    <mergeCell ref="AR385:AW385"/>
    <mergeCell ref="AX385:BG385"/>
    <mergeCell ref="C381:D381"/>
    <mergeCell ref="E381:K381"/>
    <mergeCell ref="P381:AH381"/>
    <mergeCell ref="AI381:AL381"/>
    <mergeCell ref="AN381:AP381"/>
    <mergeCell ref="AR381:AW381"/>
  </mergeCells>
  <printOptions/>
  <pageMargins left="0.25" right="0.25" top="0.25" bottom="0.25" header="0" footer="0"/>
  <pageSetup fitToHeight="0" fitToWidth="0" horizontalDpi="600" verticalDpi="600" orientation="landscape" paperSize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tyc.jaroslav</cp:lastModifiedBy>
  <dcterms:created xsi:type="dcterms:W3CDTF">2015-08-20T13:32:31Z</dcterms:created>
  <dcterms:modified xsi:type="dcterms:W3CDTF">2015-09-02T06:59:59Z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A0B44A456053326E0775961CF3DF6AA610681478E72F0B9DE31EF9DE912D46A9FA38281AEE58BB871D078E63453CAD6171BD39AA145CBF3D75F01595D5608943F2486972A438E64194CACDA4147A5915D8765C1B34AFB9F986F7E31E404A77545263702893E2FAD9FB1CECB3A5D3B7D70D8D347EDC345F12B0241D7F34BDEDA</vt:lpwstr>
  </property>
  <property fmtid="{D5CDD505-2E9C-101B-9397-08002B2CF9AE}" pid="8" name="Business Objects Context Information6">
    <vt:lpwstr>9549BDC623071935D21487684A35F839EBCF4F79B4CE8F452A815CDF0367B6DBAF1AC3C5D9081851E70975EE174C60B29F139917667D988D703041BD74A5047A5E78B887537801B584E5DCEA46A715F92708DA1E</vt:lpwstr>
  </property>
</Properties>
</file>