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<sst xmlns="http://schemas.openxmlformats.org/spreadsheetml/2006/main" count="161" uniqueCount="158">
  <si>
    <t>Produkt</t>
  </si>
  <si>
    <t>Objednací číslo</t>
  </si>
  <si>
    <t>Velikost balení</t>
  </si>
  <si>
    <t>Počet testů/balení za rok</t>
  </si>
  <si>
    <t>Cena za 1 test bez DPH</t>
  </si>
  <si>
    <t>Cena za 1 test včetně DPH</t>
  </si>
  <si>
    <t>Cena celkem včetně DPH/rok</t>
  </si>
  <si>
    <t>ARC AFP RGT</t>
  </si>
  <si>
    <t>ARC ANTI-TPO 100T</t>
  </si>
  <si>
    <t>02K47-25</t>
  </si>
  <si>
    <t>ARC BNP RGT 100T</t>
  </si>
  <si>
    <t>08K28-27</t>
  </si>
  <si>
    <t>ARC CA125 RGT</t>
  </si>
  <si>
    <t>02K45-25</t>
  </si>
  <si>
    <t>ARC CA19-9XR</t>
  </si>
  <si>
    <t>02K91-20</t>
  </si>
  <si>
    <t>ARC CEA RGT (400T)</t>
  </si>
  <si>
    <t>ARC FERRITIN RGT</t>
  </si>
  <si>
    <t>07K59-25</t>
  </si>
  <si>
    <t>ARC FT3 RGT</t>
  </si>
  <si>
    <t>07K63-25</t>
  </si>
  <si>
    <t>ARC FT4 RGT</t>
  </si>
  <si>
    <t>07K65-20</t>
  </si>
  <si>
    <t>ARC TSH RGT</t>
  </si>
  <si>
    <t>07K62-20</t>
  </si>
  <si>
    <t xml:space="preserve">ARC FREE PSA RGT </t>
  </si>
  <si>
    <t>07K71-25</t>
  </si>
  <si>
    <t xml:space="preserve">ARC TOTAL PSA RGT </t>
  </si>
  <si>
    <t>07K70-20</t>
  </si>
  <si>
    <t>01P29-25</t>
  </si>
  <si>
    <t>ARCH TT3 RGT  (100T)</t>
  </si>
  <si>
    <t>07K64-25</t>
  </si>
  <si>
    <t>ARC TT4 RGT</t>
  </si>
  <si>
    <t>07K66-25</t>
  </si>
  <si>
    <t>ARC IDIGOXIN 100T</t>
  </si>
  <si>
    <t>01P32-25</t>
  </si>
  <si>
    <t>ARC C-PEP RGT</t>
  </si>
  <si>
    <t>03L53-25</t>
  </si>
  <si>
    <t>ARC PCT</t>
  </si>
  <si>
    <t>*</t>
  </si>
  <si>
    <t>ARC AFP CAL</t>
  </si>
  <si>
    <t>ARC ANTI-TPO CAL</t>
  </si>
  <si>
    <t>02K47-01</t>
  </si>
  <si>
    <t>ARC BNP CAL</t>
  </si>
  <si>
    <t>ARC CA125 CAL</t>
  </si>
  <si>
    <t>02K45-01</t>
  </si>
  <si>
    <t>ARC CA19-9XR CAL</t>
  </si>
  <si>
    <t>02K91-01</t>
  </si>
  <si>
    <t>ARC CEA CAL</t>
  </si>
  <si>
    <t>ARC FERRITIN CAL</t>
  </si>
  <si>
    <t>ARC FREE PSA CAL</t>
  </si>
  <si>
    <t>07K71-01</t>
  </si>
  <si>
    <t>ARC FT3 CAL</t>
  </si>
  <si>
    <t>ARC FT4 CAL</t>
  </si>
  <si>
    <t>ARC HBSAG CAL</t>
  </si>
  <si>
    <t>ARC I THEO CAL</t>
  </si>
  <si>
    <t>01P29-01</t>
  </si>
  <si>
    <t>ARC TOTAL PSA CAL</t>
  </si>
  <si>
    <t>07K70-01</t>
  </si>
  <si>
    <t>ARC TT3 CAL</t>
  </si>
  <si>
    <t>07K64-01</t>
  </si>
  <si>
    <t>ARC TT4 CAL</t>
  </si>
  <si>
    <t>07K66-01</t>
  </si>
  <si>
    <t>ARC TROP-I CAL</t>
  </si>
  <si>
    <t>02K41-01</t>
  </si>
  <si>
    <t>ARC IDIGOXIN  CAL</t>
  </si>
  <si>
    <t>01P32-01</t>
  </si>
  <si>
    <t>ARC C-PEP CAL</t>
  </si>
  <si>
    <t>03L53-01</t>
  </si>
  <si>
    <t>ARC PCT CAL</t>
  </si>
  <si>
    <t>ARC AFP CTL</t>
  </si>
  <si>
    <t>ARC ANTI-TPO CTRL</t>
  </si>
  <si>
    <t>02K47-10</t>
  </si>
  <si>
    <t>ARC BNP CTL</t>
  </si>
  <si>
    <t>ARC CA125 CTL</t>
  </si>
  <si>
    <t>02K45-10</t>
  </si>
  <si>
    <t>ARC CA19-9XR CTRL</t>
  </si>
  <si>
    <t>02K91-10</t>
  </si>
  <si>
    <t>ARC CEA CTL</t>
  </si>
  <si>
    <t>ARC FERRITIN CTL</t>
  </si>
  <si>
    <t>07K59-10</t>
  </si>
  <si>
    <t>ARC FREE PSA CTL</t>
  </si>
  <si>
    <t>07K71-10</t>
  </si>
  <si>
    <t>ARC FT3 CTL</t>
  </si>
  <si>
    <t>07K63-10</t>
  </si>
  <si>
    <t>ARC FT4 CTL</t>
  </si>
  <si>
    <t>07K65-10</t>
  </si>
  <si>
    <t>ARC TOTAL PSA CTL</t>
  </si>
  <si>
    <t>07K70-10</t>
  </si>
  <si>
    <t>ARC TT4 CTL</t>
  </si>
  <si>
    <t>07K66-10</t>
  </si>
  <si>
    <t>ARC TROP-I CTL</t>
  </si>
  <si>
    <t>02K41-10</t>
  </si>
  <si>
    <t>ARC TSH CTL</t>
  </si>
  <si>
    <t>07K62-10</t>
  </si>
  <si>
    <t>ARC C-PEP CTL</t>
  </si>
  <si>
    <t>03L53-10</t>
  </si>
  <si>
    <t>ARC PCT CTL</t>
  </si>
  <si>
    <t>IMMUN-MCC LQD</t>
  </si>
  <si>
    <t>06E20-10</t>
  </si>
  <si>
    <t>ARC CONC WSH BFR</t>
  </si>
  <si>
    <t>ARC TRIG SOLN</t>
  </si>
  <si>
    <t>06C55-60</t>
  </si>
  <si>
    <t>ARC PRE-TRIG SOL</t>
  </si>
  <si>
    <t>06E23-65</t>
  </si>
  <si>
    <t>ARC REACTION VES</t>
  </si>
  <si>
    <t>07C15-01</t>
  </si>
  <si>
    <t>07K67-27</t>
  </si>
  <si>
    <r>
      <t xml:space="preserve">ARC </t>
    </r>
    <r>
      <rPr>
        <sz val="10"/>
        <rFont val="Symbol"/>
        <family val="1"/>
      </rPr>
      <t>b</t>
    </r>
    <r>
      <rPr>
        <sz val="10"/>
        <rFont val="Arial"/>
        <family val="0"/>
      </rPr>
      <t>HCG RGT</t>
    </r>
  </si>
  <si>
    <t>07K78-25</t>
  </si>
  <si>
    <t>01P97-25</t>
  </si>
  <si>
    <t>02K41-28</t>
  </si>
  <si>
    <t>07K67-02</t>
  </si>
  <si>
    <r>
      <t xml:space="preserve">ARC </t>
    </r>
    <r>
      <rPr>
        <sz val="10"/>
        <rFont val="Symbol"/>
        <family val="1"/>
      </rPr>
      <t>b</t>
    </r>
    <r>
      <rPr>
        <sz val="10"/>
        <rFont val="Arial"/>
        <family val="0"/>
      </rPr>
      <t>HCG CAL</t>
    </r>
  </si>
  <si>
    <t>07K78-01</t>
  </si>
  <si>
    <t>08K28-02</t>
  </si>
  <si>
    <t>07K68-02</t>
  </si>
  <si>
    <t>07K59-01</t>
  </si>
  <si>
    <t>07K65-01</t>
  </si>
  <si>
    <t>01P97-01</t>
  </si>
  <si>
    <t>ARC TSH CAL</t>
  </si>
  <si>
    <t>07K62-01</t>
  </si>
  <si>
    <t>08K28-11</t>
  </si>
  <si>
    <r>
      <t xml:space="preserve">ARC </t>
    </r>
    <r>
      <rPr>
        <sz val="10"/>
        <rFont val="Symbol"/>
        <family val="1"/>
      </rPr>
      <t>b</t>
    </r>
    <r>
      <rPr>
        <sz val="10"/>
        <rFont val="Arial"/>
        <family val="0"/>
      </rPr>
      <t>HCG CTL</t>
    </r>
  </si>
  <si>
    <t>ARC HBSAG CTL</t>
  </si>
  <si>
    <t>07K68-12</t>
  </si>
  <si>
    <t>01P97-10</t>
  </si>
  <si>
    <t>ARC Anti-Tg RGT</t>
  </si>
  <si>
    <t>2K4625</t>
  </si>
  <si>
    <t>ARC Anti-Tg CAL</t>
  </si>
  <si>
    <t>2K4601</t>
  </si>
  <si>
    <t>ARC Anti-Tg CTRL</t>
  </si>
  <si>
    <t>2K4610</t>
  </si>
  <si>
    <t>Ostatní roztoky a potřeby nutné k provozu analyzátoru:</t>
  </si>
  <si>
    <t>(dosud nenárokované)</t>
  </si>
  <si>
    <t>ARC Multi-Assay Manual Diluent</t>
  </si>
  <si>
    <t>7D8250</t>
  </si>
  <si>
    <t>ARC Probe Conditioning Solution</t>
  </si>
  <si>
    <t>1L5640</t>
  </si>
  <si>
    <t>ARC Sample Cups</t>
  </si>
  <si>
    <t>7C1401</t>
  </si>
  <si>
    <t>ARC Slit Septum 200</t>
  </si>
  <si>
    <t>4D1803</t>
  </si>
  <si>
    <t xml:space="preserve">Cena celkem bez DPH/rok </t>
  </si>
  <si>
    <t>Nově zařazené reagencie</t>
  </si>
  <si>
    <t>ARC HBSAG Qualitative RGT</t>
  </si>
  <si>
    <t>ARCiTheophylline RGT</t>
  </si>
  <si>
    <t>ARC TROPONIN-I RGT</t>
  </si>
  <si>
    <t>06C54-88</t>
  </si>
  <si>
    <t>4x10 litr</t>
  </si>
  <si>
    <t>07K78-10</t>
  </si>
  <si>
    <t>07K67-12</t>
  </si>
  <si>
    <t>07K68-22</t>
  </si>
  <si>
    <t>07K63-01</t>
  </si>
  <si>
    <t>Celkové předpokládané roční náklady</t>
  </si>
  <si>
    <t>Celkové předpokládané náklady za 4 roky</t>
  </si>
  <si>
    <t>* Produkty ve vývoji</t>
  </si>
  <si>
    <t>Produkty pro imunochemický analyzátor ARCHITECT  i1000SR - předpokládané objemy a náklady na provoz za 1 rok a 4 roky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</si>
</sst>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8" fontId="0" fillId="0" borderId="11" xfId="0" applyNumberFormat="1" applyBorder="1" applyAlignment="1">
      <alignment horizontal="center"/>
    </xf>
    <xf numFmtId="8" fontId="0" fillId="0" borderId="11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64" fontId="6" fillId="0" borderId="18" xfId="0" applyNumberFormat="1" applyFont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73">
      <selection activeCell="H92" sqref="H92"/>
    </sheetView>
  </sheetViews>
  <sheetFormatPr defaultColWidth="9.140625" defaultRowHeight="12.75"/>
  <cols>
    <col min="1" max="1" width="25.28125" style="0" customWidth="1"/>
    <col min="2" max="2" width="15.57421875" style="0" customWidth="1"/>
    <col min="3" max="3" width="10.28125" style="0" customWidth="1"/>
    <col min="4" max="4" width="15.8515625" style="0" customWidth="1"/>
    <col min="5" max="5" width="13.7109375" style="0" customWidth="1"/>
    <col min="6" max="6" width="14.421875" style="0" customWidth="1"/>
    <col min="7" max="8" width="16.7109375" style="0" customWidth="1"/>
    <col min="10" max="10" width="14.421875" style="0" customWidth="1"/>
  </cols>
  <sheetData>
    <row r="1" spans="1:8" ht="18" customHeight="1">
      <c r="A1" s="42" t="s">
        <v>157</v>
      </c>
      <c r="B1" s="42"/>
      <c r="C1" s="42"/>
      <c r="D1" s="42"/>
      <c r="E1" s="42"/>
      <c r="F1" s="42"/>
      <c r="G1" s="42"/>
      <c r="H1" s="42"/>
    </row>
    <row r="2" spans="1:8" ht="18" customHeight="1">
      <c r="A2" s="35"/>
      <c r="B2" s="35"/>
      <c r="C2" s="35"/>
      <c r="D2" s="35"/>
      <c r="E2" s="35"/>
      <c r="F2" s="35"/>
      <c r="G2" s="35"/>
      <c r="H2" s="35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42.75" customHeight="1" thickBo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143</v>
      </c>
      <c r="H4" s="17" t="s">
        <v>6</v>
      </c>
    </row>
    <row r="5" spans="1:8" ht="12.75">
      <c r="A5" s="1" t="s">
        <v>7</v>
      </c>
      <c r="B5" s="1" t="s">
        <v>107</v>
      </c>
      <c r="C5" s="1">
        <v>100</v>
      </c>
      <c r="D5" s="1">
        <v>700</v>
      </c>
      <c r="E5" s="2">
        <v>115.57</v>
      </c>
      <c r="F5" s="3">
        <f>E5*1.1</f>
        <v>127.12700000000001</v>
      </c>
      <c r="G5" s="3">
        <f>D5*E5</f>
        <v>80899</v>
      </c>
      <c r="H5" s="3">
        <f>D5*F5</f>
        <v>88988.90000000001</v>
      </c>
    </row>
    <row r="6" spans="1:8" ht="12.75">
      <c r="A6" s="4" t="s">
        <v>8</v>
      </c>
      <c r="B6" s="4" t="s">
        <v>9</v>
      </c>
      <c r="C6" s="4">
        <v>100</v>
      </c>
      <c r="D6" s="4">
        <v>200</v>
      </c>
      <c r="E6" s="5">
        <v>81.91</v>
      </c>
      <c r="F6" s="3">
        <f aca="true" t="shared" si="0" ref="F6:F69">E6*1.1</f>
        <v>90.101</v>
      </c>
      <c r="G6" s="6">
        <f aca="true" t="shared" si="1" ref="G6:G69">D6*E6</f>
        <v>16382</v>
      </c>
      <c r="H6" s="6">
        <f aca="true" t="shared" si="2" ref="H6:H69">D6*F6</f>
        <v>18020.2</v>
      </c>
    </row>
    <row r="7" spans="1:8" ht="12.75">
      <c r="A7" s="4" t="s">
        <v>108</v>
      </c>
      <c r="B7" s="4" t="s">
        <v>109</v>
      </c>
      <c r="C7" s="4">
        <v>100</v>
      </c>
      <c r="D7" s="4">
        <v>600</v>
      </c>
      <c r="E7" s="5">
        <v>85.12</v>
      </c>
      <c r="F7" s="3">
        <f t="shared" si="0"/>
        <v>93.63200000000002</v>
      </c>
      <c r="G7" s="6">
        <f t="shared" si="1"/>
        <v>51072</v>
      </c>
      <c r="H7" s="6">
        <f t="shared" si="2"/>
        <v>56179.20000000001</v>
      </c>
    </row>
    <row r="8" spans="1:8" ht="12.75">
      <c r="A8" s="4" t="s">
        <v>10</v>
      </c>
      <c r="B8" s="4" t="s">
        <v>11</v>
      </c>
      <c r="C8" s="4">
        <v>100</v>
      </c>
      <c r="D8" s="4">
        <v>150</v>
      </c>
      <c r="E8" s="5">
        <v>355.88</v>
      </c>
      <c r="F8" s="3">
        <f t="shared" si="0"/>
        <v>391.468</v>
      </c>
      <c r="G8" s="6">
        <f t="shared" si="1"/>
        <v>53382</v>
      </c>
      <c r="H8" s="6">
        <f t="shared" si="2"/>
        <v>58720.200000000004</v>
      </c>
    </row>
    <row r="9" spans="1:8" ht="12.75">
      <c r="A9" s="4" t="s">
        <v>12</v>
      </c>
      <c r="B9" s="4" t="s">
        <v>13</v>
      </c>
      <c r="C9" s="4">
        <v>100</v>
      </c>
      <c r="D9" s="4">
        <v>800</v>
      </c>
      <c r="E9" s="5">
        <v>117.88</v>
      </c>
      <c r="F9" s="3">
        <f t="shared" si="0"/>
        <v>129.668</v>
      </c>
      <c r="G9" s="6">
        <f t="shared" si="1"/>
        <v>94304</v>
      </c>
      <c r="H9" s="6">
        <f t="shared" si="2"/>
        <v>103734.40000000001</v>
      </c>
    </row>
    <row r="10" spans="1:8" ht="12.75">
      <c r="A10" s="4" t="s">
        <v>14</v>
      </c>
      <c r="B10" s="4" t="s">
        <v>15</v>
      </c>
      <c r="C10" s="4">
        <v>400</v>
      </c>
      <c r="D10" s="4">
        <v>1200</v>
      </c>
      <c r="E10" s="5">
        <v>115.09</v>
      </c>
      <c r="F10" s="3">
        <f t="shared" si="0"/>
        <v>126.59900000000002</v>
      </c>
      <c r="G10" s="6">
        <f t="shared" si="1"/>
        <v>138108</v>
      </c>
      <c r="H10" s="6">
        <f t="shared" si="2"/>
        <v>151918.80000000002</v>
      </c>
    </row>
    <row r="11" spans="1:8" ht="12.75">
      <c r="A11" s="4" t="s">
        <v>16</v>
      </c>
      <c r="B11" s="7" t="s">
        <v>152</v>
      </c>
      <c r="C11" s="4">
        <v>400</v>
      </c>
      <c r="D11" s="4">
        <v>1200</v>
      </c>
      <c r="E11" s="5">
        <v>81.3</v>
      </c>
      <c r="F11" s="3">
        <f t="shared" si="0"/>
        <v>89.43</v>
      </c>
      <c r="G11" s="6">
        <f t="shared" si="1"/>
        <v>97560</v>
      </c>
      <c r="H11" s="6">
        <f t="shared" si="2"/>
        <v>107316.00000000001</v>
      </c>
    </row>
    <row r="12" spans="1:8" ht="12.75">
      <c r="A12" s="4" t="s">
        <v>17</v>
      </c>
      <c r="B12" s="4" t="s">
        <v>18</v>
      </c>
      <c r="C12" s="4">
        <v>100</v>
      </c>
      <c r="D12" s="4">
        <v>500</v>
      </c>
      <c r="E12" s="5">
        <v>60.52</v>
      </c>
      <c r="F12" s="3">
        <f t="shared" si="0"/>
        <v>66.572</v>
      </c>
      <c r="G12" s="6">
        <f t="shared" si="1"/>
        <v>30260</v>
      </c>
      <c r="H12" s="6">
        <f t="shared" si="2"/>
        <v>33286</v>
      </c>
    </row>
    <row r="13" spans="1:8" ht="12.75">
      <c r="A13" s="4" t="s">
        <v>19</v>
      </c>
      <c r="B13" s="4" t="s">
        <v>20</v>
      </c>
      <c r="C13" s="4">
        <v>100</v>
      </c>
      <c r="D13" s="4">
        <v>100</v>
      </c>
      <c r="E13" s="5">
        <v>51.25</v>
      </c>
      <c r="F13" s="3">
        <f t="shared" si="0"/>
        <v>56.37500000000001</v>
      </c>
      <c r="G13" s="6">
        <f t="shared" si="1"/>
        <v>5125</v>
      </c>
      <c r="H13" s="6">
        <f t="shared" si="2"/>
        <v>5637.500000000001</v>
      </c>
    </row>
    <row r="14" spans="1:8" ht="12.75">
      <c r="A14" s="4" t="s">
        <v>21</v>
      </c>
      <c r="B14" s="4" t="s">
        <v>22</v>
      </c>
      <c r="C14" s="4">
        <v>400</v>
      </c>
      <c r="D14" s="4">
        <v>2800</v>
      </c>
      <c r="E14" s="5">
        <v>43.93</v>
      </c>
      <c r="F14" s="3">
        <f t="shared" si="0"/>
        <v>48.323</v>
      </c>
      <c r="G14" s="6">
        <f t="shared" si="1"/>
        <v>123004</v>
      </c>
      <c r="H14" s="6">
        <f t="shared" si="2"/>
        <v>135304.4</v>
      </c>
    </row>
    <row r="15" spans="1:8" ht="12.75" customHeight="1">
      <c r="A15" s="4" t="s">
        <v>145</v>
      </c>
      <c r="B15" s="4" t="s">
        <v>110</v>
      </c>
      <c r="C15" s="4">
        <v>100</v>
      </c>
      <c r="D15" s="4">
        <v>1100</v>
      </c>
      <c r="E15" s="5">
        <v>67.4</v>
      </c>
      <c r="F15" s="3">
        <f t="shared" si="0"/>
        <v>74.14000000000001</v>
      </c>
      <c r="G15" s="6">
        <f t="shared" si="1"/>
        <v>74140</v>
      </c>
      <c r="H15" s="6">
        <f t="shared" si="2"/>
        <v>81554.00000000001</v>
      </c>
    </row>
    <row r="16" spans="1:8" ht="12.75">
      <c r="A16" s="4" t="s">
        <v>23</v>
      </c>
      <c r="B16" s="4" t="s">
        <v>24</v>
      </c>
      <c r="C16" s="4">
        <v>400</v>
      </c>
      <c r="D16" s="4">
        <v>4700</v>
      </c>
      <c r="E16" s="5">
        <v>40.34</v>
      </c>
      <c r="F16" s="3">
        <f t="shared" si="0"/>
        <v>44.37400000000001</v>
      </c>
      <c r="G16" s="6">
        <f t="shared" si="1"/>
        <v>189598.00000000003</v>
      </c>
      <c r="H16" s="6">
        <f t="shared" si="2"/>
        <v>208557.80000000005</v>
      </c>
    </row>
    <row r="17" spans="1:8" ht="12.75">
      <c r="A17" s="4" t="s">
        <v>25</v>
      </c>
      <c r="B17" s="4" t="s">
        <v>26</v>
      </c>
      <c r="C17" s="4">
        <v>100</v>
      </c>
      <c r="D17" s="4">
        <v>100</v>
      </c>
      <c r="E17" s="5">
        <v>116.07</v>
      </c>
      <c r="F17" s="3">
        <f t="shared" si="0"/>
        <v>127.677</v>
      </c>
      <c r="G17" s="6">
        <f t="shared" si="1"/>
        <v>11607</v>
      </c>
      <c r="H17" s="6">
        <f t="shared" si="2"/>
        <v>12767.7</v>
      </c>
    </row>
    <row r="18" spans="1:8" ht="12.75">
      <c r="A18" s="4" t="s">
        <v>27</v>
      </c>
      <c r="B18" s="4" t="s">
        <v>28</v>
      </c>
      <c r="C18" s="4">
        <v>400</v>
      </c>
      <c r="D18" s="4">
        <v>1300</v>
      </c>
      <c r="E18" s="5">
        <v>88.07</v>
      </c>
      <c r="F18" s="3">
        <f t="shared" si="0"/>
        <v>96.877</v>
      </c>
      <c r="G18" s="6">
        <f t="shared" si="1"/>
        <v>114490.99999999999</v>
      </c>
      <c r="H18" s="6">
        <f t="shared" si="2"/>
        <v>125940.09999999999</v>
      </c>
    </row>
    <row r="19" spans="1:8" ht="12.75">
      <c r="A19" s="4" t="s">
        <v>146</v>
      </c>
      <c r="B19" s="4" t="s">
        <v>29</v>
      </c>
      <c r="C19" s="4">
        <v>100</v>
      </c>
      <c r="D19" s="4">
        <v>100</v>
      </c>
      <c r="E19" s="5">
        <v>120.44</v>
      </c>
      <c r="F19" s="3">
        <f t="shared" si="0"/>
        <v>132.484</v>
      </c>
      <c r="G19" s="6">
        <f t="shared" si="1"/>
        <v>12044</v>
      </c>
      <c r="H19" s="6">
        <f t="shared" si="2"/>
        <v>13248.400000000001</v>
      </c>
    </row>
    <row r="20" spans="1:8" ht="12.75">
      <c r="A20" s="4" t="s">
        <v>30</v>
      </c>
      <c r="B20" s="4" t="s">
        <v>31</v>
      </c>
      <c r="C20" s="4">
        <v>100</v>
      </c>
      <c r="D20" s="4">
        <v>800</v>
      </c>
      <c r="E20" s="5">
        <v>48.26</v>
      </c>
      <c r="F20" s="3">
        <f t="shared" si="0"/>
        <v>53.086000000000006</v>
      </c>
      <c r="G20" s="6">
        <f t="shared" si="1"/>
        <v>38608</v>
      </c>
      <c r="H20" s="6">
        <f t="shared" si="2"/>
        <v>42468.8</v>
      </c>
    </row>
    <row r="21" spans="1:8" ht="12.75">
      <c r="A21" s="4" t="s">
        <v>32</v>
      </c>
      <c r="B21" s="4" t="s">
        <v>33</v>
      </c>
      <c r="C21" s="4">
        <v>100</v>
      </c>
      <c r="D21" s="4">
        <v>300</v>
      </c>
      <c r="E21" s="5">
        <v>48.26</v>
      </c>
      <c r="F21" s="3">
        <f t="shared" si="0"/>
        <v>53.086000000000006</v>
      </c>
      <c r="G21" s="6">
        <f t="shared" si="1"/>
        <v>14478</v>
      </c>
      <c r="H21" s="6">
        <f t="shared" si="2"/>
        <v>15925.800000000001</v>
      </c>
    </row>
    <row r="22" spans="1:8" ht="12.75">
      <c r="A22" s="4" t="s">
        <v>147</v>
      </c>
      <c r="B22" s="4" t="s">
        <v>111</v>
      </c>
      <c r="C22" s="4">
        <v>100</v>
      </c>
      <c r="D22" s="4">
        <v>2500</v>
      </c>
      <c r="E22" s="5">
        <v>125.8</v>
      </c>
      <c r="F22" s="3">
        <f t="shared" si="0"/>
        <v>138.38</v>
      </c>
      <c r="G22" s="6">
        <f t="shared" si="1"/>
        <v>314500</v>
      </c>
      <c r="H22" s="6">
        <f t="shared" si="2"/>
        <v>345950</v>
      </c>
    </row>
    <row r="23" spans="1:8" ht="12.75">
      <c r="A23" s="4" t="s">
        <v>34</v>
      </c>
      <c r="B23" s="4" t="s">
        <v>35</v>
      </c>
      <c r="C23" s="4">
        <v>100</v>
      </c>
      <c r="D23" s="4">
        <v>800</v>
      </c>
      <c r="E23" s="5">
        <v>90.63</v>
      </c>
      <c r="F23" s="3">
        <f t="shared" si="0"/>
        <v>99.693</v>
      </c>
      <c r="G23" s="6">
        <f t="shared" si="1"/>
        <v>72504</v>
      </c>
      <c r="H23" s="6">
        <f t="shared" si="2"/>
        <v>79754.4</v>
      </c>
    </row>
    <row r="24" spans="1:8" ht="12.75">
      <c r="A24" s="4" t="s">
        <v>36</v>
      </c>
      <c r="B24" s="4" t="s">
        <v>37</v>
      </c>
      <c r="C24" s="4">
        <v>100</v>
      </c>
      <c r="D24" s="4">
        <v>100</v>
      </c>
      <c r="E24" s="5">
        <v>78</v>
      </c>
      <c r="F24" s="3">
        <f t="shared" si="0"/>
        <v>85.80000000000001</v>
      </c>
      <c r="G24" s="6">
        <f t="shared" si="1"/>
        <v>7800</v>
      </c>
      <c r="H24" s="6">
        <f t="shared" si="2"/>
        <v>8580.000000000002</v>
      </c>
    </row>
    <row r="25" spans="1:10" ht="12.75">
      <c r="A25" s="8" t="s">
        <v>38</v>
      </c>
      <c r="B25" s="8" t="s">
        <v>39</v>
      </c>
      <c r="C25" s="8" t="s">
        <v>39</v>
      </c>
      <c r="D25" s="8">
        <v>1100</v>
      </c>
      <c r="E25" s="9">
        <v>300</v>
      </c>
      <c r="F25" s="3">
        <f t="shared" si="0"/>
        <v>330</v>
      </c>
      <c r="G25" s="10">
        <f t="shared" si="1"/>
        <v>330000</v>
      </c>
      <c r="H25" s="10">
        <f t="shared" si="2"/>
        <v>363000</v>
      </c>
      <c r="J25" s="28"/>
    </row>
    <row r="26" spans="1:8" ht="12.75">
      <c r="A26" s="4" t="s">
        <v>40</v>
      </c>
      <c r="B26" s="4" t="s">
        <v>112</v>
      </c>
      <c r="C26" s="4">
        <v>1</v>
      </c>
      <c r="D26" s="4">
        <v>2</v>
      </c>
      <c r="E26" s="5">
        <v>2001</v>
      </c>
      <c r="F26" s="3">
        <f t="shared" si="0"/>
        <v>2201.1000000000004</v>
      </c>
      <c r="G26" s="6">
        <f t="shared" si="1"/>
        <v>4002</v>
      </c>
      <c r="H26" s="6">
        <f t="shared" si="2"/>
        <v>4402.200000000001</v>
      </c>
    </row>
    <row r="27" spans="1:8" ht="12.75">
      <c r="A27" s="4" t="s">
        <v>41</v>
      </c>
      <c r="B27" s="4" t="s">
        <v>42</v>
      </c>
      <c r="C27" s="4">
        <v>1</v>
      </c>
      <c r="D27" s="4">
        <v>2</v>
      </c>
      <c r="E27" s="5">
        <v>2460</v>
      </c>
      <c r="F27" s="3">
        <f t="shared" si="0"/>
        <v>2706</v>
      </c>
      <c r="G27" s="6">
        <f t="shared" si="1"/>
        <v>4920</v>
      </c>
      <c r="H27" s="6">
        <f t="shared" si="2"/>
        <v>5412</v>
      </c>
    </row>
    <row r="28" spans="1:8" ht="12.75">
      <c r="A28" s="4" t="s">
        <v>113</v>
      </c>
      <c r="B28" s="4" t="s">
        <v>114</v>
      </c>
      <c r="C28" s="4">
        <v>1</v>
      </c>
      <c r="D28" s="4">
        <v>2</v>
      </c>
      <c r="E28" s="5">
        <v>4718</v>
      </c>
      <c r="F28" s="3">
        <f t="shared" si="0"/>
        <v>5189.8</v>
      </c>
      <c r="G28" s="6">
        <f t="shared" si="1"/>
        <v>9436</v>
      </c>
      <c r="H28" s="6">
        <f t="shared" si="2"/>
        <v>10379.6</v>
      </c>
    </row>
    <row r="29" spans="1:8" ht="12.75">
      <c r="A29" s="4" t="s">
        <v>43</v>
      </c>
      <c r="B29" s="4" t="s">
        <v>115</v>
      </c>
      <c r="C29" s="4">
        <v>1</v>
      </c>
      <c r="D29" s="4">
        <v>2</v>
      </c>
      <c r="E29" s="5">
        <v>2925</v>
      </c>
      <c r="F29" s="3">
        <f t="shared" si="0"/>
        <v>3217.5000000000005</v>
      </c>
      <c r="G29" s="6">
        <f t="shared" si="1"/>
        <v>5850</v>
      </c>
      <c r="H29" s="6">
        <f t="shared" si="2"/>
        <v>6435.000000000001</v>
      </c>
    </row>
    <row r="30" spans="1:8" ht="12.75">
      <c r="A30" s="4" t="s">
        <v>44</v>
      </c>
      <c r="B30" s="4" t="s">
        <v>45</v>
      </c>
      <c r="C30" s="4">
        <v>1</v>
      </c>
      <c r="D30" s="4">
        <v>2</v>
      </c>
      <c r="E30" s="5">
        <v>1980</v>
      </c>
      <c r="F30" s="3">
        <f t="shared" si="0"/>
        <v>2178</v>
      </c>
      <c r="G30" s="6">
        <f t="shared" si="1"/>
        <v>3960</v>
      </c>
      <c r="H30" s="6">
        <f t="shared" si="2"/>
        <v>4356</v>
      </c>
    </row>
    <row r="31" spans="1:8" ht="12.75">
      <c r="A31" s="4" t="s">
        <v>46</v>
      </c>
      <c r="B31" s="4" t="s">
        <v>47</v>
      </c>
      <c r="C31" s="4">
        <v>1</v>
      </c>
      <c r="D31" s="4">
        <v>2</v>
      </c>
      <c r="E31" s="5">
        <v>2001</v>
      </c>
      <c r="F31" s="3">
        <f t="shared" si="0"/>
        <v>2201.1000000000004</v>
      </c>
      <c r="G31" s="6">
        <f t="shared" si="1"/>
        <v>4002</v>
      </c>
      <c r="H31" s="6">
        <f t="shared" si="2"/>
        <v>4402.200000000001</v>
      </c>
    </row>
    <row r="32" spans="1:8" ht="12.75">
      <c r="A32" s="4" t="s">
        <v>48</v>
      </c>
      <c r="B32" s="4" t="s">
        <v>116</v>
      </c>
      <c r="C32" s="4">
        <v>1</v>
      </c>
      <c r="D32" s="4">
        <v>2</v>
      </c>
      <c r="E32" s="5">
        <v>2001</v>
      </c>
      <c r="F32" s="3">
        <f t="shared" si="0"/>
        <v>2201.1000000000004</v>
      </c>
      <c r="G32" s="6">
        <f t="shared" si="1"/>
        <v>4002</v>
      </c>
      <c r="H32" s="6">
        <f t="shared" si="2"/>
        <v>4402.200000000001</v>
      </c>
    </row>
    <row r="33" spans="1:8" ht="12.75">
      <c r="A33" s="4" t="s">
        <v>49</v>
      </c>
      <c r="B33" s="4" t="s">
        <v>117</v>
      </c>
      <c r="C33" s="4">
        <v>1</v>
      </c>
      <c r="D33" s="4">
        <v>2</v>
      </c>
      <c r="E33" s="5">
        <v>1076</v>
      </c>
      <c r="F33" s="3">
        <f t="shared" si="0"/>
        <v>1183.6000000000001</v>
      </c>
      <c r="G33" s="6">
        <f t="shared" si="1"/>
        <v>2152</v>
      </c>
      <c r="H33" s="6">
        <f t="shared" si="2"/>
        <v>2367.2000000000003</v>
      </c>
    </row>
    <row r="34" spans="1:8" ht="12.75">
      <c r="A34" s="4" t="s">
        <v>50</v>
      </c>
      <c r="B34" s="4" t="s">
        <v>51</v>
      </c>
      <c r="C34" s="4">
        <v>1</v>
      </c>
      <c r="D34" s="4">
        <v>2</v>
      </c>
      <c r="E34" s="5">
        <v>1147</v>
      </c>
      <c r="F34" s="3">
        <f t="shared" si="0"/>
        <v>1261.7</v>
      </c>
      <c r="G34" s="6">
        <f t="shared" si="1"/>
        <v>2294</v>
      </c>
      <c r="H34" s="6">
        <f t="shared" si="2"/>
        <v>2523.4</v>
      </c>
    </row>
    <row r="35" spans="1:8" ht="12.75">
      <c r="A35" s="4" t="s">
        <v>52</v>
      </c>
      <c r="B35" s="7" t="s">
        <v>153</v>
      </c>
      <c r="C35" s="4">
        <v>1</v>
      </c>
      <c r="D35" s="4">
        <v>2</v>
      </c>
      <c r="E35" s="5">
        <v>4991</v>
      </c>
      <c r="F35" s="3">
        <f t="shared" si="0"/>
        <v>5490.1</v>
      </c>
      <c r="G35" s="6">
        <f t="shared" si="1"/>
        <v>9982</v>
      </c>
      <c r="H35" s="6">
        <f t="shared" si="2"/>
        <v>10980.2</v>
      </c>
    </row>
    <row r="36" spans="1:8" ht="12.75">
      <c r="A36" s="4" t="s">
        <v>53</v>
      </c>
      <c r="B36" s="4" t="s">
        <v>118</v>
      </c>
      <c r="C36" s="4">
        <v>1</v>
      </c>
      <c r="D36" s="4">
        <v>2</v>
      </c>
      <c r="E36" s="5">
        <v>2530</v>
      </c>
      <c r="F36" s="3">
        <f t="shared" si="0"/>
        <v>2783</v>
      </c>
      <c r="G36" s="6">
        <f t="shared" si="1"/>
        <v>5060</v>
      </c>
      <c r="H36" s="6">
        <f t="shared" si="2"/>
        <v>5566</v>
      </c>
    </row>
    <row r="37" spans="1:8" ht="12.75">
      <c r="A37" s="4" t="s">
        <v>54</v>
      </c>
      <c r="B37" s="4" t="s">
        <v>119</v>
      </c>
      <c r="C37" s="4">
        <v>1</v>
      </c>
      <c r="D37" s="4">
        <v>2</v>
      </c>
      <c r="E37" s="5">
        <v>6330</v>
      </c>
      <c r="F37" s="3">
        <f t="shared" si="0"/>
        <v>6963.000000000001</v>
      </c>
      <c r="G37" s="6">
        <f t="shared" si="1"/>
        <v>12660</v>
      </c>
      <c r="H37" s="6">
        <f t="shared" si="2"/>
        <v>13926.000000000002</v>
      </c>
    </row>
    <row r="38" spans="1:8" ht="12.75">
      <c r="A38" s="4" t="s">
        <v>55</v>
      </c>
      <c r="B38" s="4" t="s">
        <v>56</v>
      </c>
      <c r="C38" s="4">
        <v>1</v>
      </c>
      <c r="D38" s="4">
        <v>1</v>
      </c>
      <c r="E38" s="5">
        <v>5737</v>
      </c>
      <c r="F38" s="3">
        <f t="shared" si="0"/>
        <v>6310.700000000001</v>
      </c>
      <c r="G38" s="6">
        <f t="shared" si="1"/>
        <v>5737</v>
      </c>
      <c r="H38" s="6">
        <f t="shared" si="2"/>
        <v>6310.700000000001</v>
      </c>
    </row>
    <row r="39" spans="1:8" ht="12.75">
      <c r="A39" s="4" t="s">
        <v>57</v>
      </c>
      <c r="B39" s="4" t="s">
        <v>58</v>
      </c>
      <c r="C39" s="4">
        <v>1</v>
      </c>
      <c r="D39" s="4">
        <v>2</v>
      </c>
      <c r="E39" s="5">
        <v>1147</v>
      </c>
      <c r="F39" s="3">
        <f t="shared" si="0"/>
        <v>1261.7</v>
      </c>
      <c r="G39" s="6">
        <f t="shared" si="1"/>
        <v>2294</v>
      </c>
      <c r="H39" s="6">
        <f t="shared" si="2"/>
        <v>2523.4</v>
      </c>
    </row>
    <row r="40" spans="1:8" ht="12.75">
      <c r="A40" s="4" t="s">
        <v>59</v>
      </c>
      <c r="B40" s="4" t="s">
        <v>60</v>
      </c>
      <c r="C40" s="4">
        <v>1</v>
      </c>
      <c r="D40" s="4">
        <v>2</v>
      </c>
      <c r="E40" s="5">
        <v>4330</v>
      </c>
      <c r="F40" s="3">
        <f t="shared" si="0"/>
        <v>4763</v>
      </c>
      <c r="G40" s="6">
        <f t="shared" si="1"/>
        <v>8660</v>
      </c>
      <c r="H40" s="6">
        <f t="shared" si="2"/>
        <v>9526</v>
      </c>
    </row>
    <row r="41" spans="1:8" ht="12.75">
      <c r="A41" s="4" t="s">
        <v>61</v>
      </c>
      <c r="B41" s="4" t="s">
        <v>62</v>
      </c>
      <c r="C41" s="4">
        <v>1</v>
      </c>
      <c r="D41" s="4">
        <v>2</v>
      </c>
      <c r="E41" s="5">
        <v>3936</v>
      </c>
      <c r="F41" s="3">
        <f t="shared" si="0"/>
        <v>4329.6</v>
      </c>
      <c r="G41" s="6">
        <f t="shared" si="1"/>
        <v>7872</v>
      </c>
      <c r="H41" s="6">
        <f t="shared" si="2"/>
        <v>8659.2</v>
      </c>
    </row>
    <row r="42" spans="1:8" ht="12.75">
      <c r="A42" s="4" t="s">
        <v>63</v>
      </c>
      <c r="B42" s="4" t="s">
        <v>64</v>
      </c>
      <c r="C42" s="4">
        <v>1</v>
      </c>
      <c r="D42" s="4">
        <v>3</v>
      </c>
      <c r="E42" s="5">
        <v>3271</v>
      </c>
      <c r="F42" s="3">
        <f t="shared" si="0"/>
        <v>3598.1000000000004</v>
      </c>
      <c r="G42" s="6">
        <f t="shared" si="1"/>
        <v>9813</v>
      </c>
      <c r="H42" s="6">
        <f t="shared" si="2"/>
        <v>10794.300000000001</v>
      </c>
    </row>
    <row r="43" spans="1:8" ht="12.75">
      <c r="A43" s="4" t="s">
        <v>120</v>
      </c>
      <c r="B43" s="4" t="s">
        <v>121</v>
      </c>
      <c r="C43" s="4">
        <v>1</v>
      </c>
      <c r="D43" s="4">
        <v>3</v>
      </c>
      <c r="E43" s="5">
        <v>1076</v>
      </c>
      <c r="F43" s="3">
        <f t="shared" si="0"/>
        <v>1183.6000000000001</v>
      </c>
      <c r="G43" s="6">
        <f t="shared" si="1"/>
        <v>3228</v>
      </c>
      <c r="H43" s="6">
        <f t="shared" si="2"/>
        <v>3550.8</v>
      </c>
    </row>
    <row r="44" spans="1:8" ht="12.75">
      <c r="A44" s="4" t="s">
        <v>65</v>
      </c>
      <c r="B44" s="4" t="s">
        <v>66</v>
      </c>
      <c r="C44" s="4">
        <v>1</v>
      </c>
      <c r="D44" s="4">
        <v>2</v>
      </c>
      <c r="E44" s="5">
        <v>2900</v>
      </c>
      <c r="F44" s="3">
        <f t="shared" si="0"/>
        <v>3190.0000000000005</v>
      </c>
      <c r="G44" s="6">
        <f t="shared" si="1"/>
        <v>5800</v>
      </c>
      <c r="H44" s="6">
        <f t="shared" si="2"/>
        <v>6380.000000000001</v>
      </c>
    </row>
    <row r="45" spans="1:8" ht="12.75">
      <c r="A45" s="4" t="s">
        <v>67</v>
      </c>
      <c r="B45" s="4" t="s">
        <v>68</v>
      </c>
      <c r="C45" s="4">
        <v>1</v>
      </c>
      <c r="D45" s="4">
        <v>1</v>
      </c>
      <c r="E45" s="5">
        <v>4300</v>
      </c>
      <c r="F45" s="3">
        <f t="shared" si="0"/>
        <v>4730</v>
      </c>
      <c r="G45" s="6">
        <f t="shared" si="1"/>
        <v>4300</v>
      </c>
      <c r="H45" s="6">
        <f t="shared" si="2"/>
        <v>4730</v>
      </c>
    </row>
    <row r="46" spans="1:8" ht="12.75">
      <c r="A46" s="11" t="s">
        <v>69</v>
      </c>
      <c r="B46" s="11" t="s">
        <v>39</v>
      </c>
      <c r="C46" s="12">
        <v>1</v>
      </c>
      <c r="D46" s="11">
        <v>2</v>
      </c>
      <c r="E46" s="14">
        <v>2925</v>
      </c>
      <c r="F46" s="3">
        <f t="shared" si="0"/>
        <v>3217.5000000000005</v>
      </c>
      <c r="G46" s="13">
        <f t="shared" si="1"/>
        <v>5850</v>
      </c>
      <c r="H46" s="13">
        <f t="shared" si="2"/>
        <v>6435.000000000001</v>
      </c>
    </row>
    <row r="47" spans="1:8" ht="12.75">
      <c r="A47" s="4" t="s">
        <v>70</v>
      </c>
      <c r="B47" s="7" t="s">
        <v>151</v>
      </c>
      <c r="C47" s="4">
        <v>1</v>
      </c>
      <c r="D47" s="4">
        <v>1</v>
      </c>
      <c r="E47" s="5">
        <v>3182</v>
      </c>
      <c r="F47" s="3">
        <f t="shared" si="0"/>
        <v>3500.2000000000003</v>
      </c>
      <c r="G47" s="6">
        <f t="shared" si="1"/>
        <v>3182</v>
      </c>
      <c r="H47" s="6">
        <f t="shared" si="2"/>
        <v>3500.2000000000003</v>
      </c>
    </row>
    <row r="48" spans="1:8" ht="12.75">
      <c r="A48" s="4" t="s">
        <v>71</v>
      </c>
      <c r="B48" s="4" t="s">
        <v>72</v>
      </c>
      <c r="C48" s="4">
        <v>1</v>
      </c>
      <c r="D48" s="4">
        <v>8</v>
      </c>
      <c r="E48" s="5">
        <v>1640</v>
      </c>
      <c r="F48" s="3">
        <f t="shared" si="0"/>
        <v>1804.0000000000002</v>
      </c>
      <c r="G48" s="6">
        <f t="shared" si="1"/>
        <v>13120</v>
      </c>
      <c r="H48" s="6">
        <f t="shared" si="2"/>
        <v>14432.000000000002</v>
      </c>
    </row>
    <row r="49" spans="1:8" ht="12.75">
      <c r="A49" s="4" t="s">
        <v>123</v>
      </c>
      <c r="B49" s="7" t="s">
        <v>150</v>
      </c>
      <c r="C49" s="4">
        <v>1</v>
      </c>
      <c r="D49" s="4">
        <v>1</v>
      </c>
      <c r="E49" s="5">
        <v>4179</v>
      </c>
      <c r="F49" s="3">
        <f t="shared" si="0"/>
        <v>4596.900000000001</v>
      </c>
      <c r="G49" s="6">
        <f t="shared" si="1"/>
        <v>4179</v>
      </c>
      <c r="H49" s="6">
        <f t="shared" si="2"/>
        <v>4596.900000000001</v>
      </c>
    </row>
    <row r="50" spans="1:8" ht="12.75">
      <c r="A50" s="4" t="s">
        <v>73</v>
      </c>
      <c r="B50" s="4" t="s">
        <v>122</v>
      </c>
      <c r="C50" s="4">
        <v>1</v>
      </c>
      <c r="D50" s="4">
        <v>3</v>
      </c>
      <c r="E50" s="5">
        <v>2540</v>
      </c>
      <c r="F50" s="3">
        <f t="shared" si="0"/>
        <v>2794</v>
      </c>
      <c r="G50" s="6">
        <f t="shared" si="1"/>
        <v>7620</v>
      </c>
      <c r="H50" s="6">
        <f t="shared" si="2"/>
        <v>8382</v>
      </c>
    </row>
    <row r="51" spans="1:8" ht="12.75">
      <c r="A51" s="4" t="s">
        <v>74</v>
      </c>
      <c r="B51" s="4" t="s">
        <v>75</v>
      </c>
      <c r="C51" s="4">
        <v>1</v>
      </c>
      <c r="D51" s="4">
        <v>6</v>
      </c>
      <c r="E51" s="5">
        <v>1850</v>
      </c>
      <c r="F51" s="3">
        <f t="shared" si="0"/>
        <v>2035.0000000000002</v>
      </c>
      <c r="G51" s="6">
        <f t="shared" si="1"/>
        <v>11100</v>
      </c>
      <c r="H51" s="6">
        <f t="shared" si="2"/>
        <v>12210.000000000002</v>
      </c>
    </row>
    <row r="52" spans="1:8" ht="12.75">
      <c r="A52" s="4" t="s">
        <v>76</v>
      </c>
      <c r="B52" s="4" t="s">
        <v>77</v>
      </c>
      <c r="C52" s="4">
        <v>1</v>
      </c>
      <c r="D52" s="4">
        <v>6</v>
      </c>
      <c r="E52" s="5">
        <v>4067</v>
      </c>
      <c r="F52" s="3">
        <f t="shared" si="0"/>
        <v>4473.700000000001</v>
      </c>
      <c r="G52" s="6">
        <f t="shared" si="1"/>
        <v>24402</v>
      </c>
      <c r="H52" s="6">
        <f t="shared" si="2"/>
        <v>26842.200000000004</v>
      </c>
    </row>
    <row r="53" spans="1:8" ht="12.75">
      <c r="A53" s="4" t="s">
        <v>78</v>
      </c>
      <c r="B53" s="4" t="s">
        <v>125</v>
      </c>
      <c r="C53" s="4">
        <v>1</v>
      </c>
      <c r="D53" s="4">
        <v>1</v>
      </c>
      <c r="E53" s="5">
        <v>6650</v>
      </c>
      <c r="F53" s="3">
        <f t="shared" si="0"/>
        <v>7315.000000000001</v>
      </c>
      <c r="G53" s="6">
        <f t="shared" si="1"/>
        <v>6650</v>
      </c>
      <c r="H53" s="6">
        <f t="shared" si="2"/>
        <v>7315.000000000001</v>
      </c>
    </row>
    <row r="54" spans="1:8" ht="12.75">
      <c r="A54" s="4" t="s">
        <v>79</v>
      </c>
      <c r="B54" s="4" t="s">
        <v>80</v>
      </c>
      <c r="C54" s="4">
        <v>1</v>
      </c>
      <c r="D54" s="4">
        <v>1</v>
      </c>
      <c r="E54" s="5">
        <v>1115</v>
      </c>
      <c r="F54" s="3">
        <f t="shared" si="0"/>
        <v>1226.5</v>
      </c>
      <c r="G54" s="6">
        <f t="shared" si="1"/>
        <v>1115</v>
      </c>
      <c r="H54" s="6">
        <f t="shared" si="2"/>
        <v>1226.5</v>
      </c>
    </row>
    <row r="55" spans="1:8" ht="12.75">
      <c r="A55" s="4" t="s">
        <v>81</v>
      </c>
      <c r="B55" s="4" t="s">
        <v>82</v>
      </c>
      <c r="C55" s="4">
        <v>1</v>
      </c>
      <c r="D55" s="4">
        <v>1</v>
      </c>
      <c r="E55" s="5">
        <v>1509</v>
      </c>
      <c r="F55" s="3">
        <f t="shared" si="0"/>
        <v>1659.9</v>
      </c>
      <c r="G55" s="6">
        <f t="shared" si="1"/>
        <v>1509</v>
      </c>
      <c r="H55" s="6">
        <f t="shared" si="2"/>
        <v>1659.9</v>
      </c>
    </row>
    <row r="56" spans="1:8" ht="12.75">
      <c r="A56" s="4" t="s">
        <v>83</v>
      </c>
      <c r="B56" s="4" t="s">
        <v>84</v>
      </c>
      <c r="C56" s="4">
        <v>1</v>
      </c>
      <c r="D56" s="4">
        <v>1</v>
      </c>
      <c r="E56" s="5">
        <v>10900</v>
      </c>
      <c r="F56" s="3">
        <f t="shared" si="0"/>
        <v>11990.000000000002</v>
      </c>
      <c r="G56" s="6">
        <f t="shared" si="1"/>
        <v>10900</v>
      </c>
      <c r="H56" s="6">
        <f t="shared" si="2"/>
        <v>11990.000000000002</v>
      </c>
    </row>
    <row r="57" spans="1:8" ht="12.75">
      <c r="A57" s="4" t="s">
        <v>85</v>
      </c>
      <c r="B57" s="4" t="s">
        <v>86</v>
      </c>
      <c r="C57" s="4">
        <v>1</v>
      </c>
      <c r="D57" s="4">
        <v>1</v>
      </c>
      <c r="E57" s="5">
        <v>2500</v>
      </c>
      <c r="F57" s="3">
        <f t="shared" si="0"/>
        <v>2750</v>
      </c>
      <c r="G57" s="6">
        <f t="shared" si="1"/>
        <v>2500</v>
      </c>
      <c r="H57" s="6">
        <f t="shared" si="2"/>
        <v>2750</v>
      </c>
    </row>
    <row r="58" spans="1:8" ht="12.75">
      <c r="A58" s="4" t="s">
        <v>124</v>
      </c>
      <c r="B58" s="4" t="s">
        <v>126</v>
      </c>
      <c r="C58" s="4">
        <v>1</v>
      </c>
      <c r="D58" s="4">
        <v>1</v>
      </c>
      <c r="E58" s="5">
        <v>3510</v>
      </c>
      <c r="F58" s="3">
        <f t="shared" si="0"/>
        <v>3861.0000000000005</v>
      </c>
      <c r="G58" s="6">
        <f t="shared" si="1"/>
        <v>3510</v>
      </c>
      <c r="H58" s="6">
        <f t="shared" si="2"/>
        <v>3861.0000000000005</v>
      </c>
    </row>
    <row r="59" spans="1:8" ht="12.75">
      <c r="A59" s="4" t="s">
        <v>87</v>
      </c>
      <c r="B59" s="4" t="s">
        <v>88</v>
      </c>
      <c r="C59" s="4">
        <v>1</v>
      </c>
      <c r="D59" s="4">
        <v>1</v>
      </c>
      <c r="E59" s="5">
        <v>1509</v>
      </c>
      <c r="F59" s="3">
        <f t="shared" si="0"/>
        <v>1659.9</v>
      </c>
      <c r="G59" s="6">
        <f t="shared" si="1"/>
        <v>1509</v>
      </c>
      <c r="H59" s="6">
        <f t="shared" si="2"/>
        <v>1659.9</v>
      </c>
    </row>
    <row r="60" spans="1:10" ht="12.75">
      <c r="A60" s="4" t="s">
        <v>89</v>
      </c>
      <c r="B60" s="4" t="s">
        <v>90</v>
      </c>
      <c r="C60" s="4">
        <v>1</v>
      </c>
      <c r="D60" s="4">
        <v>1</v>
      </c>
      <c r="E60" s="5">
        <v>9800</v>
      </c>
      <c r="F60" s="3">
        <f t="shared" si="0"/>
        <v>10780</v>
      </c>
      <c r="G60" s="6">
        <f t="shared" si="1"/>
        <v>9800</v>
      </c>
      <c r="H60" s="6">
        <f t="shared" si="2"/>
        <v>10780</v>
      </c>
      <c r="J60" s="21"/>
    </row>
    <row r="61" spans="1:8" ht="12.75">
      <c r="A61" s="4" t="s">
        <v>91</v>
      </c>
      <c r="B61" s="4" t="s">
        <v>92</v>
      </c>
      <c r="C61" s="4">
        <v>1</v>
      </c>
      <c r="D61" s="4">
        <v>8</v>
      </c>
      <c r="E61" s="5">
        <v>3300</v>
      </c>
      <c r="F61" s="3">
        <f t="shared" si="0"/>
        <v>3630.0000000000005</v>
      </c>
      <c r="G61" s="6">
        <f t="shared" si="1"/>
        <v>26400</v>
      </c>
      <c r="H61" s="6">
        <f t="shared" si="2"/>
        <v>29040.000000000004</v>
      </c>
    </row>
    <row r="62" spans="1:8" ht="12.75">
      <c r="A62" s="4" t="s">
        <v>93</v>
      </c>
      <c r="B62" s="4" t="s">
        <v>94</v>
      </c>
      <c r="C62" s="4">
        <v>1</v>
      </c>
      <c r="D62" s="4">
        <v>1</v>
      </c>
      <c r="E62" s="5">
        <v>1706</v>
      </c>
      <c r="F62" s="3">
        <f t="shared" si="0"/>
        <v>1876.6000000000001</v>
      </c>
      <c r="G62" s="6">
        <f t="shared" si="1"/>
        <v>1706</v>
      </c>
      <c r="H62" s="6">
        <f t="shared" si="2"/>
        <v>1876.6000000000001</v>
      </c>
    </row>
    <row r="63" spans="1:8" ht="12.75">
      <c r="A63" s="4" t="s">
        <v>95</v>
      </c>
      <c r="B63" s="4" t="s">
        <v>96</v>
      </c>
      <c r="C63" s="7">
        <v>1</v>
      </c>
      <c r="D63" s="7">
        <v>1</v>
      </c>
      <c r="E63" s="5">
        <v>4300</v>
      </c>
      <c r="F63" s="3">
        <f t="shared" si="0"/>
        <v>4730</v>
      </c>
      <c r="G63" s="6">
        <f t="shared" si="1"/>
        <v>4300</v>
      </c>
      <c r="H63" s="6">
        <f t="shared" si="2"/>
        <v>4730</v>
      </c>
    </row>
    <row r="64" spans="1:8" ht="12.75">
      <c r="A64" s="11" t="s">
        <v>97</v>
      </c>
      <c r="B64" s="11" t="s">
        <v>39</v>
      </c>
      <c r="C64" s="11">
        <v>1</v>
      </c>
      <c r="D64" s="11">
        <v>1</v>
      </c>
      <c r="E64" s="14">
        <v>2540</v>
      </c>
      <c r="F64" s="3">
        <f t="shared" si="0"/>
        <v>2794</v>
      </c>
      <c r="G64" s="13">
        <f t="shared" si="1"/>
        <v>2540</v>
      </c>
      <c r="H64" s="13">
        <f t="shared" si="2"/>
        <v>2794</v>
      </c>
    </row>
    <row r="65" spans="1:8" ht="12.75">
      <c r="A65" s="4" t="s">
        <v>98</v>
      </c>
      <c r="B65" s="4" t="s">
        <v>99</v>
      </c>
      <c r="C65" s="4">
        <v>1</v>
      </c>
      <c r="D65" s="4">
        <v>2</v>
      </c>
      <c r="E65" s="5">
        <v>5379</v>
      </c>
      <c r="F65" s="3">
        <f t="shared" si="0"/>
        <v>5916.900000000001</v>
      </c>
      <c r="G65" s="6">
        <f>D65*E65</f>
        <v>10758</v>
      </c>
      <c r="H65" s="6">
        <f>D65*F65</f>
        <v>11833.800000000001</v>
      </c>
    </row>
    <row r="66" spans="1:8" ht="12.75">
      <c r="A66" s="4" t="s">
        <v>100</v>
      </c>
      <c r="B66" s="4" t="s">
        <v>148</v>
      </c>
      <c r="C66" s="4" t="s">
        <v>149</v>
      </c>
      <c r="D66" s="4">
        <v>8.4</v>
      </c>
      <c r="E66" s="20">
        <v>2312</v>
      </c>
      <c r="F66" s="3">
        <f t="shared" si="0"/>
        <v>2543.2000000000003</v>
      </c>
      <c r="G66" s="6">
        <f t="shared" si="1"/>
        <v>19420.8</v>
      </c>
      <c r="H66" s="6">
        <f t="shared" si="2"/>
        <v>21362.880000000005</v>
      </c>
    </row>
    <row r="67" spans="1:8" ht="12.75">
      <c r="A67" s="4" t="s">
        <v>101</v>
      </c>
      <c r="B67" s="4" t="s">
        <v>102</v>
      </c>
      <c r="C67" s="4">
        <v>1</v>
      </c>
      <c r="D67" s="4">
        <v>3.3</v>
      </c>
      <c r="E67" s="5">
        <v>1595</v>
      </c>
      <c r="F67" s="3">
        <f t="shared" si="0"/>
        <v>1754.5000000000002</v>
      </c>
      <c r="G67" s="6">
        <f t="shared" si="1"/>
        <v>5263.5</v>
      </c>
      <c r="H67" s="6">
        <f t="shared" si="2"/>
        <v>5789.85</v>
      </c>
    </row>
    <row r="68" spans="1:8" ht="12.75">
      <c r="A68" s="4" t="s">
        <v>103</v>
      </c>
      <c r="B68" s="4" t="s">
        <v>104</v>
      </c>
      <c r="C68" s="4">
        <v>1</v>
      </c>
      <c r="D68" s="4">
        <v>3.2</v>
      </c>
      <c r="E68" s="5">
        <v>4105</v>
      </c>
      <c r="F68" s="3">
        <f t="shared" si="0"/>
        <v>4515.5</v>
      </c>
      <c r="G68" s="6">
        <f t="shared" si="1"/>
        <v>13136</v>
      </c>
      <c r="H68" s="6">
        <f t="shared" si="2"/>
        <v>14449.6</v>
      </c>
    </row>
    <row r="69" spans="1:8" ht="12.75">
      <c r="A69" s="4" t="s">
        <v>105</v>
      </c>
      <c r="B69" s="4" t="s">
        <v>106</v>
      </c>
      <c r="C69" s="4">
        <v>1</v>
      </c>
      <c r="D69" s="4">
        <v>11</v>
      </c>
      <c r="E69" s="5">
        <v>2034</v>
      </c>
      <c r="F69" s="3">
        <f t="shared" si="0"/>
        <v>2237.4</v>
      </c>
      <c r="G69" s="6">
        <f t="shared" si="1"/>
        <v>22374</v>
      </c>
      <c r="H69" s="6">
        <f t="shared" si="2"/>
        <v>24611.4</v>
      </c>
    </row>
    <row r="70" ht="12.75">
      <c r="A70" s="19" t="s">
        <v>144</v>
      </c>
    </row>
    <row r="71" spans="1:8" ht="12.75" customHeight="1">
      <c r="A71" s="4" t="s">
        <v>127</v>
      </c>
      <c r="B71" s="4" t="s">
        <v>128</v>
      </c>
      <c r="C71" s="4">
        <v>100</v>
      </c>
      <c r="D71" s="4">
        <v>2</v>
      </c>
      <c r="E71" s="22">
        <v>109.22</v>
      </c>
      <c r="F71" s="6">
        <f>E71*1.1</f>
        <v>120.14200000000001</v>
      </c>
      <c r="G71" s="6">
        <f>D71*E71</f>
        <v>218.44</v>
      </c>
      <c r="H71" s="6">
        <f>D71*F71</f>
        <v>240.28400000000002</v>
      </c>
    </row>
    <row r="72" spans="1:8" ht="12.75">
      <c r="A72" s="4" t="s">
        <v>129</v>
      </c>
      <c r="B72" s="4" t="s">
        <v>130</v>
      </c>
      <c r="C72" s="4">
        <v>1</v>
      </c>
      <c r="D72" s="4">
        <v>2</v>
      </c>
      <c r="E72" s="24">
        <v>2460</v>
      </c>
      <c r="F72" s="3">
        <f>E72*1.1</f>
        <v>2706</v>
      </c>
      <c r="G72" s="6">
        <f>D72*E72</f>
        <v>4920</v>
      </c>
      <c r="H72" s="6">
        <f>D72*F72</f>
        <v>5412</v>
      </c>
    </row>
    <row r="73" spans="1:8" ht="12.75">
      <c r="A73" s="4" t="s">
        <v>131</v>
      </c>
      <c r="B73" s="4" t="s">
        <v>132</v>
      </c>
      <c r="C73" s="4">
        <v>1</v>
      </c>
      <c r="D73" s="26">
        <v>2</v>
      </c>
      <c r="E73" s="20">
        <v>1640</v>
      </c>
      <c r="F73" s="27">
        <f>E73*1.1</f>
        <v>1804.0000000000002</v>
      </c>
      <c r="G73" s="6">
        <f>D73*E73</f>
        <v>3280</v>
      </c>
      <c r="H73" s="6">
        <f>D73*F73</f>
        <v>3608.0000000000005</v>
      </c>
    </row>
    <row r="74" spans="1:4" ht="12.75">
      <c r="A74" s="19" t="s">
        <v>133</v>
      </c>
      <c r="B74" s="19"/>
      <c r="C74" s="19"/>
      <c r="D74" s="19" t="s">
        <v>134</v>
      </c>
    </row>
    <row r="75" spans="1:8" ht="12.75" customHeight="1">
      <c r="A75" s="18" t="s">
        <v>135</v>
      </c>
      <c r="B75" s="4" t="s">
        <v>136</v>
      </c>
      <c r="C75" s="7">
        <v>1</v>
      </c>
      <c r="D75" s="7">
        <v>1</v>
      </c>
      <c r="E75" s="23">
        <v>820</v>
      </c>
      <c r="F75" s="6">
        <f>E75*1.1</f>
        <v>902.0000000000001</v>
      </c>
      <c r="G75" s="6">
        <f>D75*E75</f>
        <v>820</v>
      </c>
      <c r="H75" s="6">
        <f>D75*F75</f>
        <v>902.0000000000001</v>
      </c>
    </row>
    <row r="76" spans="1:8" ht="12.75" customHeight="1">
      <c r="A76" s="18" t="s">
        <v>137</v>
      </c>
      <c r="B76" s="4" t="s">
        <v>138</v>
      </c>
      <c r="C76" s="7">
        <v>1</v>
      </c>
      <c r="D76" s="7">
        <v>1</v>
      </c>
      <c r="E76" s="20">
        <v>3935</v>
      </c>
      <c r="F76" s="3">
        <f>E76*1.1</f>
        <v>4328.5</v>
      </c>
      <c r="G76" s="6">
        <f>D76*E76</f>
        <v>3935</v>
      </c>
      <c r="H76" s="6">
        <f>D76*F76</f>
        <v>4328.5</v>
      </c>
    </row>
    <row r="77" spans="1:8" ht="12.75">
      <c r="A77" s="4" t="s">
        <v>139</v>
      </c>
      <c r="B77" s="4" t="s">
        <v>140</v>
      </c>
      <c r="C77" s="7">
        <v>1</v>
      </c>
      <c r="D77" s="7">
        <v>3</v>
      </c>
      <c r="E77" s="20">
        <v>2034</v>
      </c>
      <c r="F77" s="3">
        <f>E77*1.1</f>
        <v>2237.4</v>
      </c>
      <c r="G77" s="6">
        <f>D77*E77</f>
        <v>6102</v>
      </c>
      <c r="H77" s="6">
        <f>D77*F77</f>
        <v>6712.200000000001</v>
      </c>
    </row>
    <row r="78" spans="1:8" ht="12.75">
      <c r="A78" s="4" t="s">
        <v>141</v>
      </c>
      <c r="B78" s="4" t="s">
        <v>142</v>
      </c>
      <c r="C78" s="7">
        <v>1</v>
      </c>
      <c r="D78" s="7">
        <v>2</v>
      </c>
      <c r="E78" s="20">
        <v>7386</v>
      </c>
      <c r="F78" s="3">
        <f>E78*1.1</f>
        <v>8124.6</v>
      </c>
      <c r="G78" s="6">
        <f>D78*E78</f>
        <v>14772</v>
      </c>
      <c r="H78" s="6">
        <f>D78*F78</f>
        <v>16249.2</v>
      </c>
    </row>
    <row r="79" spans="1:8" ht="12.75">
      <c r="A79" s="39"/>
      <c r="B79" s="36"/>
      <c r="C79" s="37"/>
      <c r="D79" s="37"/>
      <c r="E79" s="25"/>
      <c r="F79" s="38"/>
      <c r="G79" s="38"/>
      <c r="H79" s="38"/>
    </row>
    <row r="80" spans="1:8" ht="12.75">
      <c r="A80" s="39" t="s">
        <v>156</v>
      </c>
      <c r="B80" s="36"/>
      <c r="C80" s="37"/>
      <c r="D80" s="37"/>
      <c r="E80" s="25"/>
      <c r="F80" s="38"/>
      <c r="G80" s="38"/>
      <c r="H80" s="38"/>
    </row>
    <row r="81" spans="3:5" ht="13.5" thickBot="1">
      <c r="C81" s="21"/>
      <c r="D81" s="21"/>
      <c r="E81" s="25"/>
    </row>
    <row r="82" spans="1:8" s="29" customFormat="1" ht="18" customHeight="1" thickBot="1">
      <c r="A82" s="40" t="s">
        <v>154</v>
      </c>
      <c r="B82" s="41"/>
      <c r="C82" s="41"/>
      <c r="D82" s="41"/>
      <c r="E82" s="41"/>
      <c r="F82" s="41"/>
      <c r="G82" s="32">
        <f>SUM(G5:G78)</f>
        <v>2232781.7399999998</v>
      </c>
      <c r="H82" s="33">
        <f>SUM(H5:H78)</f>
        <v>2456059.9140000003</v>
      </c>
    </row>
    <row r="83" spans="1:8" ht="18" customHeight="1" thickBot="1">
      <c r="A83" s="40" t="s">
        <v>155</v>
      </c>
      <c r="B83" s="41"/>
      <c r="C83" s="41"/>
      <c r="D83" s="41"/>
      <c r="E83" s="41"/>
      <c r="F83" s="41"/>
      <c r="G83" s="31">
        <f>G82*4</f>
        <v>8931126.959999999</v>
      </c>
      <c r="H83" s="31">
        <f>H82*4</f>
        <v>9824239.656000001</v>
      </c>
    </row>
    <row r="84" ht="12.75">
      <c r="G84" s="28"/>
    </row>
    <row r="90" ht="12.75">
      <c r="F90" s="30"/>
    </row>
  </sheetData>
  <sheetProtection/>
  <mergeCells count="3">
    <mergeCell ref="A82:F82"/>
    <mergeCell ref="A83:F8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
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mandavx1</dc:creator>
  <cp:keywords/>
  <dc:description/>
  <cp:lastModifiedBy>Ing. Petr Novák</cp:lastModifiedBy>
  <cp:lastPrinted>2013-03-27T12:56:26Z</cp:lastPrinted>
  <dcterms:created xsi:type="dcterms:W3CDTF">2009-04-10T08:05:39Z</dcterms:created>
  <dcterms:modified xsi:type="dcterms:W3CDTF">2013-03-27T15:01:52Z</dcterms:modified>
  <cp:category/>
  <cp:version/>
  <cp:contentType/>
  <cp:contentStatus/>
</cp:coreProperties>
</file>