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30" windowWidth="22755" windowHeight="975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'Položky'!#REF!</definedName>
    <definedName name="HSV">'Rekapitulace'!$E$23</definedName>
    <definedName name="HSV0">'Položky'!#REF!</definedName>
    <definedName name="HZS">'Rekapitulace'!$I$23</definedName>
    <definedName name="HZS0">'Položky'!#REF!</definedName>
    <definedName name="JKSO">'Krycí list'!$G$2</definedName>
    <definedName name="MJ">'Krycí list'!$G$5</definedName>
    <definedName name="Mont">'Rekapitulace'!$H$23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'Položky'!$A$1:$G$104</definedName>
    <definedName name="_xlnm.Print_Area" localSheetId="1">'Rekapitulace'!$A$1:$I$37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<sst xmlns="http://schemas.openxmlformats.org/spreadsheetml/2006/main" count="371" uniqueCount="259">
  <si>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</si>
  <si>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</si>
  <si>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</si>
  <si>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</si>
  <si>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</si>
  <si>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</si>
  <si>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</si>
  <si>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</si>
  <si>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</si>
  <si>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</si>
  <si>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</si>
  <si>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</si>
  <si>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</si>
  <si>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</si>
  <si>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</si>
  <si>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</si>
  <si>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</si>
  <si>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</si>
  <si>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</si>
  <si>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</si>
  <si>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</si>
  <si>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</si>
  <si>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</si>
  <si>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</si>
  <si>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</si>
  <si>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</si>
  <si>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</si>
  <si>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</si>
  <si>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</si>
  <si>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</si>
  <si>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</si>
  <si>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</si>
  <si>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</si>
  <si>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</si>
  <si>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</si>
  <si>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</si>
  <si>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</si>
  <si>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</si>
  <si>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</si>
  <si>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</si>
  <si>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</si>
  <si>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</si>
  <si>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</si>
  <si>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</si>
  <si>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</si>
  <si>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</si>
  <si>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</si>
  <si>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</si>
  <si>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</si>
  <si>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</si>
  <si>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</si>
  <si>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</si>
  <si>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</si>
  <si>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</si>
  <si>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</si>
  <si>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</si>
  <si>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</si>
  <si>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</si>
  <si>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</si>
  <si>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</si>
  <si>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</si>
  <si>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</si>
  <si>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</si>
  <si>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</si>
  <si>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</si>
  <si>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</si>
  <si>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</si>
  <si>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</si>
  <si>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</si>
  <si>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</si>
  <si>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</si>
  <si>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</si>
  <si>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</si>
  <si>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</si>
  <si>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</si>
  <si>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</si>
  <si>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</si>
  <si>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016/2013M</t>
  </si>
  <si>
    <t>Domov pro seniory Strážnice</t>
  </si>
  <si>
    <t>01</t>
  </si>
  <si>
    <t>Stavební opravy koupelny v 1.NP a 2.NP</t>
  </si>
  <si>
    <t>3</t>
  </si>
  <si>
    <t>Svislé a kompletní konstrukce</t>
  </si>
  <si>
    <t>342264051RT3</t>
  </si>
  <si>
    <t>Podhled sádrokartonový na zavěšenou ocel. konstr. desky standard impreg. tl. 12,5 mm, bez izolace</t>
  </si>
  <si>
    <t>m2</t>
  </si>
  <si>
    <t>61</t>
  </si>
  <si>
    <t>Upravy povrchů vnitřní</t>
  </si>
  <si>
    <t>612421626R00</t>
  </si>
  <si>
    <t xml:space="preserve">Omítka vnitřní zdiva, MVC, hladká </t>
  </si>
  <si>
    <t>612423621R00</t>
  </si>
  <si>
    <t xml:space="preserve">Omítka rýh stěn MV o šířce do 30 cm, hladká </t>
  </si>
  <si>
    <t>63</t>
  </si>
  <si>
    <t>Podlahy a podlahové konstrukce</t>
  </si>
  <si>
    <t>632451065R00</t>
  </si>
  <si>
    <t xml:space="preserve">Potěr pískocementový, min. 25 MPa, tl. 50 mm </t>
  </si>
  <si>
    <t>632451229R00</t>
  </si>
  <si>
    <t xml:space="preserve">Pripl zkd 1 cm tl </t>
  </si>
  <si>
    <t>96</t>
  </si>
  <si>
    <t>Bourání konstrukcí</t>
  </si>
  <si>
    <t>965043341RT4</t>
  </si>
  <si>
    <t>Bourání podkladů bet., potěr tl. 10 cm, nad 4 m2 sbíječka mazanina tl. 8 - 10 cm s potěrem</t>
  </si>
  <si>
    <t>m3</t>
  </si>
  <si>
    <t>97</t>
  </si>
  <si>
    <t>Prorážení otvorů</t>
  </si>
  <si>
    <t>978013191R00</t>
  </si>
  <si>
    <t xml:space="preserve">Otlučení omítek vnitřních stěn v rozsahu do 100 % </t>
  </si>
  <si>
    <t>978059531R00</t>
  </si>
  <si>
    <t xml:space="preserve">Odsekání vnitřních obkladů stěn nad 2 m2 </t>
  </si>
  <si>
    <t>99</t>
  </si>
  <si>
    <t>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</si>
  <si>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</si>
  <si>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</si>
  <si>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</si>
  <si>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</si>
  <si>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</si>
  <si>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</si>
  <si>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</si>
  <si>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711141559RZ1</t>
  </si>
  <si>
    <t>Izolace proti vlhk. vodorovná pásy přitavením 1 vrstva - včetně dodávky Bitubitagit S 35</t>
  </si>
  <si>
    <t>711212002R00</t>
  </si>
  <si>
    <t>Stěrka hydroizolační těsnicí hmotou stěny a podlahy</t>
  </si>
  <si>
    <t>998711201R00</t>
  </si>
  <si>
    <t xml:space="preserve">Přesun hmot pro izolace proti vodě, výšky do 6 m </t>
  </si>
  <si>
    <t>721</t>
  </si>
  <si>
    <t>Vnitřní kanalizace</t>
  </si>
  <si>
    <t>721152218R00</t>
  </si>
  <si>
    <t xml:space="preserve">Čisticí kus  PE, pro odpadní svislé D 110 </t>
  </si>
  <si>
    <t>kus</t>
  </si>
  <si>
    <t>721176103R00</t>
  </si>
  <si>
    <t>Potrubí HT připojovací DN 50 x 1,8 mm včetně sekání, sut´a zednické zapravení</t>
  </si>
  <si>
    <t>m</t>
  </si>
  <si>
    <t>721176104R00</t>
  </si>
  <si>
    <t>Potrubí HT připojovací DN 70 x 1,9 mm včetně sekání, sut´a zednické zapravení</t>
  </si>
  <si>
    <t>721176115R00</t>
  </si>
  <si>
    <t>Potrubí HT odpadní svislé DN 100 x 2,7 mm včetně sekání, sut´a zednického zapravení</t>
  </si>
  <si>
    <t>721176135R00</t>
  </si>
  <si>
    <t>Potrubí HT svodné (ležaté) zavěšené DN 100 x 2,7mm včetně průrazů (3 ks), a závěsy</t>
  </si>
  <si>
    <t>721176223R00</t>
  </si>
  <si>
    <t>Potrubí KG svodné (ležaté) v zemi DN 125 x 3,2 mm včetně bouracích prací drážka a zapravení podlahy</t>
  </si>
  <si>
    <t>721212114U00</t>
  </si>
  <si>
    <t xml:space="preserve">Žlab odtok 100cm+rošt+zápach uzávěr </t>
  </si>
  <si>
    <t>721290111R00</t>
  </si>
  <si>
    <t xml:space="preserve">Zkouška těsnosti kanalizace vodou DN 125 </t>
  </si>
  <si>
    <t>998721201R00</t>
  </si>
  <si>
    <t xml:space="preserve">Přesun hmot pro vnitřní kanalizaci, výšky do 6 m </t>
  </si>
  <si>
    <t>722</t>
  </si>
  <si>
    <t>Vnitřní vodovod</t>
  </si>
  <si>
    <t>722172312R00</t>
  </si>
  <si>
    <t xml:space="preserve">Potrubí z PPR Instaplast, studená, D 25/3,5 mm </t>
  </si>
  <si>
    <t>722172313R00</t>
  </si>
  <si>
    <t xml:space="preserve">Potrubí z PPR Instaplast, studená, D 32/4,4 mm </t>
  </si>
  <si>
    <t>722175113R00</t>
  </si>
  <si>
    <t xml:space="preserve">Montáž tvarovek plast polyf.svař.jeden spoj DN 25 </t>
  </si>
  <si>
    <t>722182021R00</t>
  </si>
  <si>
    <t xml:space="preserve">Montáž izolačních skruží na potrubí přímé DN 25 </t>
  </si>
  <si>
    <t>722182024R00</t>
  </si>
  <si>
    <t xml:space="preserve">Montáž izolačních skruží na potrubí přímé DN 40 </t>
  </si>
  <si>
    <t>722220152U00</t>
  </si>
  <si>
    <t xml:space="preserve">Nástěnka plast PPR PN20 DN 20XG1/2 </t>
  </si>
  <si>
    <t>722280106R00</t>
  </si>
  <si>
    <t xml:space="preserve">Tlaková zkouška vodovodního potrubí DN 32 </t>
  </si>
  <si>
    <t>722290234R00</t>
  </si>
  <si>
    <t xml:space="preserve">Proplach a dezinfekce vodovod.potrubí DN 80 </t>
  </si>
  <si>
    <t>28377014</t>
  </si>
  <si>
    <t>Izolace potrubí DAPE Tubex 28 x 10 mm</t>
  </si>
  <si>
    <t>28377015</t>
  </si>
  <si>
    <t>Izolace potrubí DAPE Tubex 35 x 10 mm</t>
  </si>
  <si>
    <t>998722201R00</t>
  </si>
  <si>
    <t xml:space="preserve">Přesun hmot pro vnitřní vodovod, výšky do 6 m </t>
  </si>
  <si>
    <t>725</t>
  </si>
  <si>
    <t>Zařizovací předměty</t>
  </si>
  <si>
    <t>725019101R00</t>
  </si>
  <si>
    <t xml:space="preserve">Výlevka stojící MIRA 5104.6 s plastovou mřížkou </t>
  </si>
  <si>
    <t>soubor</t>
  </si>
  <si>
    <t>725210821R00</t>
  </si>
  <si>
    <t>Demontáž umyvadel bez výtokových armatur pro zpětnou montáž</t>
  </si>
  <si>
    <t>725215102U00</t>
  </si>
  <si>
    <t xml:space="preserve">Mtž umyvadla na šrouby </t>
  </si>
  <si>
    <t>725220841R00</t>
  </si>
  <si>
    <t>Demontáž ocelové vany, včetně obezdívky odvvoz a uložení suti</t>
  </si>
  <si>
    <t>725240811R00</t>
  </si>
  <si>
    <t>Demontáž sprchových kabin bez výtokových armatur včetně likvidace</t>
  </si>
  <si>
    <t>725291136R00</t>
  </si>
  <si>
    <t xml:space="preserve">Madlo dvojité sklopné bílé Novaservis dl. 830 mm </t>
  </si>
  <si>
    <t>725291171R00</t>
  </si>
  <si>
    <t xml:space="preserve">Sedátko sklopné bílé Novaservis </t>
  </si>
  <si>
    <t>725339111U00</t>
  </si>
  <si>
    <t xml:space="preserve">Mtž výlevka </t>
  </si>
  <si>
    <t>725825114RT2</t>
  </si>
  <si>
    <t xml:space="preserve">Baterie pro výlevku nástěnná ruční páková </t>
  </si>
  <si>
    <t>725829201R00</t>
  </si>
  <si>
    <t xml:space="preserve">Montáž baterie umyv.a dřezové nástěnné chromové </t>
  </si>
  <si>
    <t>725845811RT1</t>
  </si>
  <si>
    <t>Baterie termost.sprchová nástěn.,s příslušenstvím Hansgrohe</t>
  </si>
  <si>
    <t>725849202R00</t>
  </si>
  <si>
    <t xml:space="preserve">Montáž baterií sprchových termostatických </t>
  </si>
  <si>
    <t>725001</t>
  </si>
  <si>
    <t xml:space="preserve">Nerezový policový regál  1200*400*1850 mm </t>
  </si>
  <si>
    <t>55147032</t>
  </si>
  <si>
    <t>Splachovač nádržkový z PH úsporný T2454 S</t>
  </si>
  <si>
    <t>55430001</t>
  </si>
  <si>
    <t>Sedátko sklápěcí 450 45x30,4x27,5 cm bílé</t>
  </si>
  <si>
    <t>55440112</t>
  </si>
  <si>
    <t>Madlo bílé dvojité sklopné 830 mm R66830.11</t>
  </si>
  <si>
    <t>730</t>
  </si>
  <si>
    <t>Ústřední vytápění</t>
  </si>
  <si>
    <t>730001</t>
  </si>
  <si>
    <t>Úprava topení, demontáž a zpětná montáž otopných litinových těles 2 ks</t>
  </si>
  <si>
    <t>771</t>
  </si>
  <si>
    <t>Podlahy z dlaždic a obklady</t>
  </si>
  <si>
    <t>771101121R00</t>
  </si>
  <si>
    <t xml:space="preserve">Provedení penetrace podkladu </t>
  </si>
  <si>
    <t>771575102R00</t>
  </si>
  <si>
    <t xml:space="preserve">Montáž podlah keram.,režné hladké, tmel, 10x10 cm </t>
  </si>
  <si>
    <t>59764230</t>
  </si>
  <si>
    <t>Dlažba keramická RAKO protiskluzová 100x100x9 mm barva oranžová RAL 0607050</t>
  </si>
  <si>
    <t>998771201R00</t>
  </si>
  <si>
    <t xml:space="preserve">Přesun hmot pro podlahy z dlaždic, výšky do 6 m </t>
  </si>
  <si>
    <t>781</t>
  </si>
  <si>
    <t>Obklady keramické</t>
  </si>
  <si>
    <t>781101121R00</t>
  </si>
  <si>
    <t xml:space="preserve">Provedení penetrace podkladu - práce </t>
  </si>
  <si>
    <t>781210121R00</t>
  </si>
  <si>
    <t xml:space="preserve">Obkládání stěn obkl. pórovin. do tmele do 150x150 </t>
  </si>
  <si>
    <t>597813624</t>
  </si>
  <si>
    <t xml:space="preserve">Obkládačka mozaika orange 5,0x19,8 lesk - listela </t>
  </si>
  <si>
    <t>597813661</t>
  </si>
  <si>
    <t>Obkládačka Color One 19,8x24,8 bílá lesk</t>
  </si>
  <si>
    <t>998781201R00</t>
  </si>
  <si>
    <t xml:space="preserve">Přesun hmot pro obklady keramické, výšky do 6 m </t>
  </si>
  <si>
    <t>784</t>
  </si>
  <si>
    <t>Malby</t>
  </si>
  <si>
    <t>784001</t>
  </si>
  <si>
    <t xml:space="preserve">Malba vnitřních prostorů </t>
  </si>
  <si>
    <t>M21</t>
  </si>
  <si>
    <t>Elektromontáže</t>
  </si>
  <si>
    <t>210001</t>
  </si>
  <si>
    <t xml:space="preserve">Úprava elektroinstalace, posunutí svítidel 4 ks </t>
  </si>
  <si>
    <t>D96</t>
  </si>
  <si>
    <t>Přesuny suti a vybouraných hmot</t>
  </si>
  <si>
    <t>979011211R00</t>
  </si>
  <si>
    <t xml:space="preserve">Svislá doprava suti a vybour. hmot za 2.NP nošením </t>
  </si>
  <si>
    <t>979012112R00</t>
  </si>
  <si>
    <t xml:space="preserve">Svislá doprava suti na výšku do 3,5 m </t>
  </si>
  <si>
    <t>979082111R00</t>
  </si>
  <si>
    <t xml:space="preserve">Vnitrostaveništní doprava suti do 10 m </t>
  </si>
  <si>
    <t>979084216R00</t>
  </si>
  <si>
    <t xml:space="preserve">Vodorovná doprava vybour. hmot po suchu do 5 km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</si>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</sst>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0" fontId="3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1" fillId="0" borderId="50" xfId="20" applyFont="1" applyBorder="1">
      <alignment/>
      <protection/>
    </xf>
    <xf numFmtId="0" fontId="1" fillId="0" borderId="50" xfId="20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59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9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Stavební opravy koupelny v 1.NP a 2.NP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79</v>
      </c>
      <c r="B5" s="16"/>
      <c r="C5" s="17" t="s">
        <v>78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95" customHeight="1">
      <c r="A15" s="56"/>
      <c r="B15" s="57" t="s">
        <v>22</v>
      </c>
      <c r="C15" s="58">
        <f>HSV</f>
        <v>0</v>
      </c>
      <c r="D15" s="59" t="str">
        <f>Rekapitulace!A28</f>
        <v>Ztížené výrobní podmínky</v>
      </c>
      <c r="E15" s="60"/>
      <c r="F15" s="61"/>
      <c r="G15" s="58">
        <f>Rekapitulace!I28</f>
        <v>0</v>
      </c>
    </row>
    <row r="16" spans="1:7" ht="15.95" customHeight="1">
      <c r="A16" s="56" t="s">
        <v>23</v>
      </c>
      <c r="B16" s="57" t="s">
        <v>24</v>
      </c>
      <c r="C16" s="58">
        <f>PSV</f>
        <v>0</v>
      </c>
      <c r="D16" s="8" t="str">
        <f>Rekapitulace!A29</f>
        <v>Oborová přirážka</v>
      </c>
      <c r="E16" s="62"/>
      <c r="F16" s="63"/>
      <c r="G16" s="58">
        <f>Rekapitulace!I29</f>
        <v>0</v>
      </c>
    </row>
    <row r="17" spans="1:7" ht="15.95" customHeight="1">
      <c r="A17" s="56" t="s">
        <v>25</v>
      </c>
      <c r="B17" s="57" t="s">
        <v>26</v>
      </c>
      <c r="C17" s="58">
        <f>Mont</f>
        <v>0</v>
      </c>
      <c r="D17" s="8" t="str">
        <f>Rekapitulace!A30</f>
        <v>Přesun stavebních kapacit</v>
      </c>
      <c r="E17" s="62"/>
      <c r="F17" s="63"/>
      <c r="G17" s="58">
        <f>Rekapitulace!I30</f>
        <v>0</v>
      </c>
    </row>
    <row r="18" spans="1:7" ht="15.95" customHeight="1">
      <c r="A18" s="64" t="s">
        <v>27</v>
      </c>
      <c r="B18" s="65" t="s">
        <v>28</v>
      </c>
      <c r="C18" s="58">
        <f>Dodavka</f>
        <v>0</v>
      </c>
      <c r="D18" s="8" t="str">
        <f>Rekapitulace!A31</f>
        <v>Mimostaveništní doprava</v>
      </c>
      <c r="E18" s="62"/>
      <c r="F18" s="63"/>
      <c r="G18" s="58">
        <f>Rekapitulace!I31</f>
        <v>0</v>
      </c>
    </row>
    <row r="19" spans="1:7" ht="15.95" customHeight="1">
      <c r="A19" s="66" t="s">
        <v>29</v>
      </c>
      <c r="B19" s="57"/>
      <c r="C19" s="58">
        <f>SUM(C15:C18)</f>
        <v>0</v>
      </c>
      <c r="D19" s="8" t="str">
        <f>Rekapitulace!A32</f>
        <v>Zařízení staveniště</v>
      </c>
      <c r="E19" s="62"/>
      <c r="F19" s="63"/>
      <c r="G19" s="58">
        <f>Rekapitulace!I32</f>
        <v>0</v>
      </c>
    </row>
    <row r="20" spans="1:7" ht="15.95" customHeight="1">
      <c r="A20" s="66"/>
      <c r="B20" s="57"/>
      <c r="C20" s="58"/>
      <c r="D20" s="8" t="str">
        <f>Rekapitulace!A33</f>
        <v>Provoz investora</v>
      </c>
      <c r="E20" s="62"/>
      <c r="F20" s="63"/>
      <c r="G20" s="58">
        <f>Rekapitulace!I33</f>
        <v>0</v>
      </c>
    </row>
    <row r="21" spans="1:7" ht="15.95" customHeight="1">
      <c r="A21" s="66" t="s">
        <v>30</v>
      </c>
      <c r="B21" s="57"/>
      <c r="C21" s="58">
        <f>HZS</f>
        <v>0</v>
      </c>
      <c r="D21" s="8" t="str">
        <f>Rekapitulace!A34</f>
        <v>Kompletační činnost (IČD)</v>
      </c>
      <c r="E21" s="62"/>
      <c r="F21" s="63"/>
      <c r="G21" s="58">
        <f>Rekapitulace!I34</f>
        <v>0</v>
      </c>
    </row>
    <row r="22" spans="1:7" ht="15.9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9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15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15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7"/>
  <sheetViews>
    <sheetView workbookViewId="0" topLeftCell="A1">
      <selection activeCell="H36" sqref="H36:I3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016/2013M Domov pro seniory Strážnice</v>
      </c>
      <c r="D1" s="110"/>
      <c r="E1" s="111"/>
      <c r="F1" s="110"/>
      <c r="G1" s="112" t="s">
        <v>49</v>
      </c>
      <c r="H1" s="113">
        <v>1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01 Domov pro seniory Strážnice</v>
      </c>
      <c r="D2" s="118"/>
      <c r="E2" s="119"/>
      <c r="F2" s="118"/>
      <c r="G2" s="120" t="s">
        <v>80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3</v>
      </c>
      <c r="B7" s="132" t="str">
        <f>Položky!C7</f>
        <v>Svislé a kompletní konstrukce</v>
      </c>
      <c r="C7" s="68"/>
      <c r="D7" s="133"/>
      <c r="E7" s="217">
        <f>Položky!BA9</f>
        <v>0</v>
      </c>
      <c r="F7" s="218">
        <f>Položky!BB9</f>
        <v>0</v>
      </c>
      <c r="G7" s="218">
        <f>Položky!BC9</f>
        <v>0</v>
      </c>
      <c r="H7" s="218">
        <f>Položky!BD9</f>
        <v>0</v>
      </c>
      <c r="I7" s="219">
        <f>Položky!BE9</f>
        <v>0</v>
      </c>
    </row>
    <row r="8" spans="1:9" s="36" customFormat="1" ht="12.75">
      <c r="A8" s="216" t="str">
        <f>Položky!B10</f>
        <v>61</v>
      </c>
      <c r="B8" s="132" t="str">
        <f>Položky!C10</f>
        <v>Upravy povrchů vnitřní</v>
      </c>
      <c r="C8" s="68"/>
      <c r="D8" s="133"/>
      <c r="E8" s="217">
        <f>Položky!BA13</f>
        <v>0</v>
      </c>
      <c r="F8" s="218">
        <f>Položky!BB13</f>
        <v>0</v>
      </c>
      <c r="G8" s="218">
        <f>Položky!BC13</f>
        <v>0</v>
      </c>
      <c r="H8" s="218">
        <f>Položky!BD13</f>
        <v>0</v>
      </c>
      <c r="I8" s="219">
        <f>Položky!BE13</f>
        <v>0</v>
      </c>
    </row>
    <row r="9" spans="1:9" s="36" customFormat="1" ht="12.75">
      <c r="A9" s="216" t="str">
        <f>Položky!B14</f>
        <v>63</v>
      </c>
      <c r="B9" s="132" t="str">
        <f>Položky!C14</f>
        <v>Podlahy a podlahové konstrukce</v>
      </c>
      <c r="C9" s="68"/>
      <c r="D9" s="133"/>
      <c r="E9" s="217">
        <f>Položky!BA17</f>
        <v>0</v>
      </c>
      <c r="F9" s="218">
        <f>Položky!BB17</f>
        <v>0</v>
      </c>
      <c r="G9" s="218">
        <f>Položky!BC17</f>
        <v>0</v>
      </c>
      <c r="H9" s="218">
        <f>Položky!BD17</f>
        <v>0</v>
      </c>
      <c r="I9" s="219">
        <f>Položky!BE17</f>
        <v>0</v>
      </c>
    </row>
    <row r="10" spans="1:9" s="36" customFormat="1" ht="12.75">
      <c r="A10" s="216" t="str">
        <f>Položky!B18</f>
        <v>96</v>
      </c>
      <c r="B10" s="132" t="str">
        <f>Položky!C18</f>
        <v>Bourání konstrukcí</v>
      </c>
      <c r="C10" s="68"/>
      <c r="D10" s="133"/>
      <c r="E10" s="217">
        <f>Položky!BA20</f>
        <v>0</v>
      </c>
      <c r="F10" s="218">
        <f>Položky!BB20</f>
        <v>0</v>
      </c>
      <c r="G10" s="218">
        <f>Položky!BC20</f>
        <v>0</v>
      </c>
      <c r="H10" s="218">
        <f>Položky!BD20</f>
        <v>0</v>
      </c>
      <c r="I10" s="219">
        <f>Položky!BE20</f>
        <v>0</v>
      </c>
    </row>
    <row r="11" spans="1:9" s="36" customFormat="1" ht="12.75">
      <c r="A11" s="216" t="str">
        <f>Položky!B21</f>
        <v>97</v>
      </c>
      <c r="B11" s="132" t="str">
        <f>Položky!C21</f>
        <v>Prorážení otvorů</v>
      </c>
      <c r="C11" s="68"/>
      <c r="D11" s="133"/>
      <c r="E11" s="217">
        <f>Položky!BA24</f>
        <v>0</v>
      </c>
      <c r="F11" s="218">
        <f>Položky!BB24</f>
        <v>0</v>
      </c>
      <c r="G11" s="218">
        <f>Položky!BC24</f>
        <v>0</v>
      </c>
      <c r="H11" s="218">
        <f>Položky!BD24</f>
        <v>0</v>
      </c>
      <c r="I11" s="219">
        <f>Položky!BE24</f>
        <v>0</v>
      </c>
    </row>
    <row r="12" spans="1:9" s="36" customFormat="1" ht="12.75">
      <c r="A12" s="216" t="str">
        <f>Položky!B25</f>
        <v>99</v>
      </c>
      <c r="B12" s="132" t="str">
        <f>Položky!C25</f>
        <v>Přesun hmot</v>
      </c>
      <c r="C12" s="68"/>
      <c r="D12" s="133"/>
      <c r="E12" s="217">
        <f>Položky!BA27</f>
        <v>0</v>
      </c>
      <c r="F12" s="218">
        <f>Položky!BB27</f>
        <v>0</v>
      </c>
      <c r="G12" s="218">
        <f>Položky!BC27</f>
        <v>0</v>
      </c>
      <c r="H12" s="218">
        <f>Položky!BD27</f>
        <v>0</v>
      </c>
      <c r="I12" s="219">
        <f>Položky!BE27</f>
        <v>0</v>
      </c>
    </row>
    <row r="13" spans="1:9" s="36" customFormat="1" ht="12.75">
      <c r="A13" s="216" t="str">
        <f>Položky!B28</f>
        <v>711</v>
      </c>
      <c r="B13" s="132" t="str">
        <f>Položky!C28</f>
        <v>Izolace proti vodě</v>
      </c>
      <c r="C13" s="68"/>
      <c r="D13" s="133"/>
      <c r="E13" s="217">
        <f>Položky!BA33</f>
        <v>0</v>
      </c>
      <c r="F13" s="218">
        <f>Položky!BB33</f>
        <v>0</v>
      </c>
      <c r="G13" s="218">
        <f>Položky!BC33</f>
        <v>0</v>
      </c>
      <c r="H13" s="218">
        <f>Položky!BD33</f>
        <v>0</v>
      </c>
      <c r="I13" s="219">
        <f>Položky!BE33</f>
        <v>0</v>
      </c>
    </row>
    <row r="14" spans="1:9" s="36" customFormat="1" ht="12.75">
      <c r="A14" s="216" t="str">
        <f>Položky!B34</f>
        <v>721</v>
      </c>
      <c r="B14" s="132" t="str">
        <f>Položky!C34</f>
        <v>Vnitřní kanalizace</v>
      </c>
      <c r="C14" s="68"/>
      <c r="D14" s="133"/>
      <c r="E14" s="217">
        <f>Položky!BA44</f>
        <v>0</v>
      </c>
      <c r="F14" s="218">
        <f>Položky!BB44</f>
        <v>0</v>
      </c>
      <c r="G14" s="218">
        <f>Položky!BC44</f>
        <v>0</v>
      </c>
      <c r="H14" s="218">
        <f>Položky!BD44</f>
        <v>0</v>
      </c>
      <c r="I14" s="219">
        <f>Položky!BE44</f>
        <v>0</v>
      </c>
    </row>
    <row r="15" spans="1:9" s="36" customFormat="1" ht="12.75">
      <c r="A15" s="216" t="str">
        <f>Položky!B45</f>
        <v>722</v>
      </c>
      <c r="B15" s="132" t="str">
        <f>Položky!C45</f>
        <v>Vnitřní vodovod</v>
      </c>
      <c r="C15" s="68"/>
      <c r="D15" s="133"/>
      <c r="E15" s="217">
        <f>Položky!BA57</f>
        <v>0</v>
      </c>
      <c r="F15" s="218">
        <f>Položky!BB57</f>
        <v>0</v>
      </c>
      <c r="G15" s="218">
        <f>Položky!BC57</f>
        <v>0</v>
      </c>
      <c r="H15" s="218">
        <f>Položky!BD57</f>
        <v>0</v>
      </c>
      <c r="I15" s="219">
        <f>Položky!BE57</f>
        <v>0</v>
      </c>
    </row>
    <row r="16" spans="1:9" s="36" customFormat="1" ht="12.75">
      <c r="A16" s="216" t="str">
        <f>Položky!B58</f>
        <v>725</v>
      </c>
      <c r="B16" s="132" t="str">
        <f>Položky!C58</f>
        <v>Zařizovací předměty</v>
      </c>
      <c r="C16" s="68"/>
      <c r="D16" s="133"/>
      <c r="E16" s="217">
        <f>Položky!BA75</f>
        <v>0</v>
      </c>
      <c r="F16" s="218">
        <f>Položky!BB75</f>
        <v>0</v>
      </c>
      <c r="G16" s="218">
        <f>Položky!BC75</f>
        <v>0</v>
      </c>
      <c r="H16" s="218">
        <f>Položky!BD75</f>
        <v>0</v>
      </c>
      <c r="I16" s="219">
        <f>Položky!BE75</f>
        <v>0</v>
      </c>
    </row>
    <row r="17" spans="1:9" s="36" customFormat="1" ht="12.75">
      <c r="A17" s="216" t="str">
        <f>Položky!B76</f>
        <v>730</v>
      </c>
      <c r="B17" s="132" t="str">
        <f>Položky!C76</f>
        <v>Ústřední vytápění</v>
      </c>
      <c r="C17" s="68"/>
      <c r="D17" s="133"/>
      <c r="E17" s="217">
        <f>Položky!BA78</f>
        <v>0</v>
      </c>
      <c r="F17" s="218">
        <f>Položky!BB78</f>
        <v>0</v>
      </c>
      <c r="G17" s="218">
        <f>Položky!BC78</f>
        <v>0</v>
      </c>
      <c r="H17" s="218">
        <f>Položky!BD78</f>
        <v>0</v>
      </c>
      <c r="I17" s="219">
        <f>Položky!BE78</f>
        <v>0</v>
      </c>
    </row>
    <row r="18" spans="1:9" s="36" customFormat="1" ht="12.75">
      <c r="A18" s="216" t="str">
        <f>Položky!B79</f>
        <v>771</v>
      </c>
      <c r="B18" s="132" t="str">
        <f>Položky!C79</f>
        <v>Podlahy z dlaždic a obklady</v>
      </c>
      <c r="C18" s="68"/>
      <c r="D18" s="133"/>
      <c r="E18" s="217">
        <f>Položky!BA84</f>
        <v>0</v>
      </c>
      <c r="F18" s="218">
        <f>Položky!BB84</f>
        <v>0</v>
      </c>
      <c r="G18" s="218">
        <f>Položky!BC84</f>
        <v>0</v>
      </c>
      <c r="H18" s="218">
        <f>Položky!BD84</f>
        <v>0</v>
      </c>
      <c r="I18" s="219">
        <f>Položky!BE84</f>
        <v>0</v>
      </c>
    </row>
    <row r="19" spans="1:9" s="36" customFormat="1" ht="12.75">
      <c r="A19" s="216" t="str">
        <f>Položky!B85</f>
        <v>781</v>
      </c>
      <c r="B19" s="132" t="str">
        <f>Položky!C85</f>
        <v>Obklady keramické</v>
      </c>
      <c r="C19" s="68"/>
      <c r="D19" s="133"/>
      <c r="E19" s="217">
        <f>Položky!BA91</f>
        <v>0</v>
      </c>
      <c r="F19" s="218">
        <f>Položky!BB91</f>
        <v>0</v>
      </c>
      <c r="G19" s="218">
        <f>Položky!BC91</f>
        <v>0</v>
      </c>
      <c r="H19" s="218">
        <f>Položky!BD91</f>
        <v>0</v>
      </c>
      <c r="I19" s="219">
        <f>Položky!BE91</f>
        <v>0</v>
      </c>
    </row>
    <row r="20" spans="1:9" s="36" customFormat="1" ht="12.75">
      <c r="A20" s="216" t="str">
        <f>Položky!B92</f>
        <v>784</v>
      </c>
      <c r="B20" s="132" t="str">
        <f>Položky!C92</f>
        <v>Malby</v>
      </c>
      <c r="C20" s="68"/>
      <c r="D20" s="133"/>
      <c r="E20" s="217">
        <f>Položky!BA94</f>
        <v>0</v>
      </c>
      <c r="F20" s="218">
        <f>Položky!BB94</f>
        <v>0</v>
      </c>
      <c r="G20" s="218">
        <f>Položky!BC94</f>
        <v>0</v>
      </c>
      <c r="H20" s="218">
        <f>Položky!BD94</f>
        <v>0</v>
      </c>
      <c r="I20" s="219">
        <f>Položky!BE94</f>
        <v>0</v>
      </c>
    </row>
    <row r="21" spans="1:9" s="36" customFormat="1" ht="12.75">
      <c r="A21" s="216" t="str">
        <f>Položky!B95</f>
        <v>M21</v>
      </c>
      <c r="B21" s="132" t="str">
        <f>Položky!C95</f>
        <v>Elektromontáže</v>
      </c>
      <c r="C21" s="68"/>
      <c r="D21" s="133"/>
      <c r="E21" s="217">
        <f>Položky!BA97</f>
        <v>0</v>
      </c>
      <c r="F21" s="218">
        <f>Položky!BB97</f>
        <v>0</v>
      </c>
      <c r="G21" s="218">
        <f>Položky!BC97</f>
        <v>0</v>
      </c>
      <c r="H21" s="218">
        <f>Položky!BD97</f>
        <v>0</v>
      </c>
      <c r="I21" s="219">
        <f>Položky!BE97</f>
        <v>0</v>
      </c>
    </row>
    <row r="22" spans="1:9" s="36" customFormat="1" ht="13.5" thickBot="1">
      <c r="A22" s="216" t="str">
        <f>Položky!B98</f>
        <v>D96</v>
      </c>
      <c r="B22" s="132" t="str">
        <f>Položky!C98</f>
        <v>Přesuny suti a vybouraných hmot</v>
      </c>
      <c r="C22" s="68"/>
      <c r="D22" s="133"/>
      <c r="E22" s="217">
        <f>Položky!BA104</f>
        <v>0</v>
      </c>
      <c r="F22" s="218">
        <f>Položky!BB104</f>
        <v>0</v>
      </c>
      <c r="G22" s="218">
        <f>Položky!BC104</f>
        <v>0</v>
      </c>
      <c r="H22" s="218">
        <f>Položky!BD104</f>
        <v>0</v>
      </c>
      <c r="I22" s="219">
        <f>Položky!BE104</f>
        <v>0</v>
      </c>
    </row>
    <row r="23" spans="1:9" s="140" customFormat="1" ht="13.5" thickBot="1">
      <c r="A23" s="134"/>
      <c r="B23" s="135" t="s">
        <v>57</v>
      </c>
      <c r="C23" s="135"/>
      <c r="D23" s="136"/>
      <c r="E23" s="137">
        <f>SUM(E7:E22)</f>
        <v>0</v>
      </c>
      <c r="F23" s="138">
        <f>SUM(F7:F22)</f>
        <v>0</v>
      </c>
      <c r="G23" s="138">
        <f>SUM(G7:G22)</f>
        <v>0</v>
      </c>
      <c r="H23" s="138">
        <f>SUM(H7:H22)</f>
        <v>0</v>
      </c>
      <c r="I23" s="139">
        <f>SUM(I7:I22)</f>
        <v>0</v>
      </c>
    </row>
    <row r="24" spans="1:9" ht="12.75">
      <c r="A24" s="68"/>
      <c r="B24" s="68"/>
      <c r="C24" s="68"/>
      <c r="D24" s="68"/>
      <c r="E24" s="68"/>
      <c r="F24" s="68"/>
      <c r="G24" s="68"/>
      <c r="H24" s="68"/>
      <c r="I24" s="68"/>
    </row>
    <row r="25" spans="1:57" ht="19.5" customHeight="1">
      <c r="A25" s="124" t="s">
        <v>58</v>
      </c>
      <c r="B25" s="124"/>
      <c r="C25" s="124"/>
      <c r="D25" s="124"/>
      <c r="E25" s="124"/>
      <c r="F25" s="124"/>
      <c r="G25" s="141"/>
      <c r="H25" s="124"/>
      <c r="I25" s="124"/>
      <c r="BA25" s="42"/>
      <c r="BB25" s="42"/>
      <c r="BC25" s="42"/>
      <c r="BD25" s="42"/>
      <c r="BE25" s="42"/>
    </row>
    <row r="26" spans="1:9" ht="13.5" thickBot="1">
      <c r="A26" s="81"/>
      <c r="B26" s="81"/>
      <c r="C26" s="81"/>
      <c r="D26" s="81"/>
      <c r="E26" s="81"/>
      <c r="F26" s="81"/>
      <c r="G26" s="81"/>
      <c r="H26" s="81"/>
      <c r="I26" s="81"/>
    </row>
    <row r="27" spans="1:9" ht="12.75">
      <c r="A27" s="75" t="s">
        <v>59</v>
      </c>
      <c r="B27" s="76"/>
      <c r="C27" s="76"/>
      <c r="D27" s="142"/>
      <c r="E27" s="143" t="s">
        <v>60</v>
      </c>
      <c r="F27" s="144" t="s">
        <v>61</v>
      </c>
      <c r="G27" s="145" t="s">
        <v>62</v>
      </c>
      <c r="H27" s="146"/>
      <c r="I27" s="147" t="s">
        <v>60</v>
      </c>
    </row>
    <row r="28" spans="1:53" ht="12.75">
      <c r="A28" s="66" t="s">
        <v>251</v>
      </c>
      <c r="B28" s="57"/>
      <c r="C28" s="57"/>
      <c r="D28" s="148"/>
      <c r="E28" s="149"/>
      <c r="F28" s="150"/>
      <c r="G28" s="151">
        <f>CHOOSE(BA28+1,HSV+PSV,HSV+PSV+Mont,HSV+PSV+Dodavka+Mont,HSV,PSV,Mont,Dodavka,Mont+Dodavka,0)</f>
        <v>0</v>
      </c>
      <c r="H28" s="152"/>
      <c r="I28" s="153">
        <f>E28+F28*G28/100</f>
        <v>0</v>
      </c>
      <c r="BA28">
        <v>0</v>
      </c>
    </row>
    <row r="29" spans="1:53" ht="12.75">
      <c r="A29" s="66" t="s">
        <v>252</v>
      </c>
      <c r="B29" s="57"/>
      <c r="C29" s="57"/>
      <c r="D29" s="148"/>
      <c r="E29" s="149"/>
      <c r="F29" s="150"/>
      <c r="G29" s="151">
        <f>CHOOSE(BA29+1,HSV+PSV,HSV+PSV+Mont,HSV+PSV+Dodavka+Mont,HSV,PSV,Mont,Dodavka,Mont+Dodavka,0)</f>
        <v>0</v>
      </c>
      <c r="H29" s="152"/>
      <c r="I29" s="153">
        <f>E29+F29*G29/100</f>
        <v>0</v>
      </c>
      <c r="BA29">
        <v>0</v>
      </c>
    </row>
    <row r="30" spans="1:53" ht="12.75">
      <c r="A30" s="66" t="s">
        <v>253</v>
      </c>
      <c r="B30" s="57"/>
      <c r="C30" s="57"/>
      <c r="D30" s="148"/>
      <c r="E30" s="149"/>
      <c r="F30" s="150"/>
      <c r="G30" s="151">
        <f>CHOOSE(BA30+1,HSV+PSV,HSV+PSV+Mont,HSV+PSV+Dodavka+Mont,HSV,PSV,Mont,Dodavka,Mont+Dodavka,0)</f>
        <v>0</v>
      </c>
      <c r="H30" s="152"/>
      <c r="I30" s="153">
        <f>E30+F30*G30/100</f>
        <v>0</v>
      </c>
      <c r="BA30">
        <v>0</v>
      </c>
    </row>
    <row r="31" spans="1:53" ht="12.75">
      <c r="A31" s="66" t="s">
        <v>254</v>
      </c>
      <c r="B31" s="57"/>
      <c r="C31" s="57"/>
      <c r="D31" s="148"/>
      <c r="E31" s="149"/>
      <c r="F31" s="150"/>
      <c r="G31" s="151">
        <f>CHOOSE(BA31+1,HSV+PSV,HSV+PSV+Mont,HSV+PSV+Dodavka+Mont,HSV,PSV,Mont,Dodavka,Mont+Dodavka,0)</f>
        <v>0</v>
      </c>
      <c r="H31" s="152"/>
      <c r="I31" s="153">
        <f>E31+F31*G31/100</f>
        <v>0</v>
      </c>
      <c r="BA31">
        <v>0</v>
      </c>
    </row>
    <row r="32" spans="1:53" ht="12.75">
      <c r="A32" s="66" t="s">
        <v>255</v>
      </c>
      <c r="B32" s="57"/>
      <c r="C32" s="57"/>
      <c r="D32" s="148"/>
      <c r="E32" s="149"/>
      <c r="F32" s="150"/>
      <c r="G32" s="151">
        <f>CHOOSE(BA32+1,HSV+PSV,HSV+PSV+Mont,HSV+PSV+Dodavka+Mont,HSV,PSV,Mont,Dodavka,Mont+Dodavka,0)</f>
        <v>0</v>
      </c>
      <c r="H32" s="152"/>
      <c r="I32" s="153">
        <f>E32+F32*G32/100</f>
        <v>0</v>
      </c>
      <c r="BA32">
        <v>1</v>
      </c>
    </row>
    <row r="33" spans="1:53" ht="12.75">
      <c r="A33" s="66" t="s">
        <v>256</v>
      </c>
      <c r="B33" s="57"/>
      <c r="C33" s="57"/>
      <c r="D33" s="148"/>
      <c r="E33" s="149"/>
      <c r="F33" s="150"/>
      <c r="G33" s="151">
        <f>CHOOSE(BA33+1,HSV+PSV,HSV+PSV+Mont,HSV+PSV+Dodavka+Mont,HSV,PSV,Mont,Dodavka,Mont+Dodavka,0)</f>
        <v>0</v>
      </c>
      <c r="H33" s="152"/>
      <c r="I33" s="153">
        <f>E33+F33*G33/100</f>
        <v>0</v>
      </c>
      <c r="BA33">
        <v>1</v>
      </c>
    </row>
    <row r="34" spans="1:53" ht="12.75">
      <c r="A34" s="66" t="s">
        <v>257</v>
      </c>
      <c r="B34" s="57"/>
      <c r="C34" s="57"/>
      <c r="D34" s="148"/>
      <c r="E34" s="149"/>
      <c r="F34" s="150"/>
      <c r="G34" s="151">
        <f>CHOOSE(BA34+1,HSV+PSV,HSV+PSV+Mont,HSV+PSV+Dodavka+Mont,HSV,PSV,Mont,Dodavka,Mont+Dodavka,0)</f>
        <v>0</v>
      </c>
      <c r="H34" s="152"/>
      <c r="I34" s="153">
        <f>E34+F34*G34/100</f>
        <v>0</v>
      </c>
      <c r="BA34">
        <v>2</v>
      </c>
    </row>
    <row r="35" spans="1:53" ht="12.75">
      <c r="A35" s="66" t="s">
        <v>258</v>
      </c>
      <c r="B35" s="57"/>
      <c r="C35" s="57"/>
      <c r="D35" s="148"/>
      <c r="E35" s="149"/>
      <c r="F35" s="150"/>
      <c r="G35" s="151">
        <f>CHOOSE(BA35+1,HSV+PSV,HSV+PSV+Mont,HSV+PSV+Dodavka+Mont,HSV,PSV,Mont,Dodavka,Mont+Dodavka,0)</f>
        <v>0</v>
      </c>
      <c r="H35" s="152"/>
      <c r="I35" s="153">
        <f>E35+F35*G35/100</f>
        <v>0</v>
      </c>
      <c r="BA35">
        <v>2</v>
      </c>
    </row>
    <row r="36" spans="1:9" ht="13.5" thickBot="1">
      <c r="A36" s="154"/>
      <c r="B36" s="155" t="s">
        <v>63</v>
      </c>
      <c r="C36" s="156"/>
      <c r="D36" s="157"/>
      <c r="E36" s="158"/>
      <c r="F36" s="159"/>
      <c r="G36" s="159"/>
      <c r="H36" s="160">
        <f>SUM(I28:I35)</f>
        <v>0</v>
      </c>
      <c r="I36" s="161"/>
    </row>
    <row r="38" spans="2:9" ht="12.75">
      <c r="B38" s="140"/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  <row r="78" spans="6:9" ht="12.75">
      <c r="F78" s="162"/>
      <c r="G78" s="163"/>
      <c r="H78" s="163"/>
      <c r="I78" s="164"/>
    </row>
    <row r="79" spans="6:9" ht="12.75">
      <c r="F79" s="162"/>
      <c r="G79" s="163"/>
      <c r="H79" s="163"/>
      <c r="I79" s="164"/>
    </row>
    <row r="80" spans="6:9" ht="12.75">
      <c r="F80" s="162"/>
      <c r="G80" s="163"/>
      <c r="H80" s="163"/>
      <c r="I80" s="164"/>
    </row>
    <row r="81" spans="6:9" ht="12.75">
      <c r="F81" s="162"/>
      <c r="G81" s="163"/>
      <c r="H81" s="163"/>
      <c r="I81" s="164"/>
    </row>
    <row r="82" spans="6:9" ht="12.75">
      <c r="F82" s="162"/>
      <c r="G82" s="163"/>
      <c r="H82" s="163"/>
      <c r="I82" s="164"/>
    </row>
    <row r="83" spans="6:9" ht="12.75">
      <c r="F83" s="162"/>
      <c r="G83" s="163"/>
      <c r="H83" s="163"/>
      <c r="I83" s="164"/>
    </row>
    <row r="84" spans="6:9" ht="12.75">
      <c r="F84" s="162"/>
      <c r="G84" s="163"/>
      <c r="H84" s="163"/>
      <c r="I84" s="164"/>
    </row>
    <row r="85" spans="6:9" ht="12.75">
      <c r="F85" s="162"/>
      <c r="G85" s="163"/>
      <c r="H85" s="163"/>
      <c r="I85" s="164"/>
    </row>
    <row r="86" spans="6:9" ht="12.75">
      <c r="F86" s="162"/>
      <c r="G86" s="163"/>
      <c r="H86" s="163"/>
      <c r="I86" s="164"/>
    </row>
    <row r="87" spans="6:9" ht="12.75">
      <c r="F87" s="162"/>
      <c r="G87" s="163"/>
      <c r="H87" s="163"/>
      <c r="I87" s="164"/>
    </row>
  </sheetData>
  <mergeCells count="4">
    <mergeCell ref="A1:B1"/>
    <mergeCell ref="A2:B2"/>
    <mergeCell ref="G2:I2"/>
    <mergeCell ref="H36:I3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7"/>
  <sheetViews>
    <sheetView showGridLines="0" showZeros="0" tabSelected="1" workbookViewId="0" topLeftCell="A40">
      <selection activeCell="A104" sqref="A104:IV106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76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016/2013M Domov pro seniory Strážnice</v>
      </c>
      <c r="D3" s="110"/>
      <c r="E3" s="171" t="s">
        <v>64</v>
      </c>
      <c r="F3" s="172">
        <f>Rekapitulace!H1</f>
        <v>1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01 Domov pro seniory Strážnice</v>
      </c>
      <c r="D4" s="118"/>
      <c r="E4" s="175" t="str">
        <f>Rekapitulace!G2</f>
        <v>Stavební opravy koupelny v 1.NP a 2.NP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81</v>
      </c>
      <c r="C7" s="187" t="s">
        <v>82</v>
      </c>
      <c r="D7" s="188"/>
      <c r="E7" s="189"/>
      <c r="F7" s="189"/>
      <c r="G7" s="190"/>
      <c r="H7" s="191"/>
      <c r="I7" s="191"/>
      <c r="O7" s="192">
        <v>1</v>
      </c>
    </row>
    <row r="8" spans="1:104" ht="22.5">
      <c r="A8" s="193">
        <v>1</v>
      </c>
      <c r="B8" s="194" t="s">
        <v>83</v>
      </c>
      <c r="C8" s="195" t="s">
        <v>84</v>
      </c>
      <c r="D8" s="196" t="s">
        <v>85</v>
      </c>
      <c r="E8" s="197">
        <v>11.685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0.0186</v>
      </c>
    </row>
    <row r="9" spans="1:57" ht="12.75">
      <c r="A9" s="200"/>
      <c r="B9" s="201" t="s">
        <v>74</v>
      </c>
      <c r="C9" s="202" t="str">
        <f>CONCATENATE(B7," ",C7)</f>
        <v>3 Svislé a kompletní konstrukce</v>
      </c>
      <c r="D9" s="203"/>
      <c r="E9" s="204"/>
      <c r="F9" s="205"/>
      <c r="G9" s="206">
        <f>SUM(G7:G8)</f>
        <v>0</v>
      </c>
      <c r="O9" s="192">
        <v>4</v>
      </c>
      <c r="BA9" s="207">
        <f>SUM(BA7:BA8)</f>
        <v>0</v>
      </c>
      <c r="BB9" s="207">
        <f>SUM(BB7:BB8)</f>
        <v>0</v>
      </c>
      <c r="BC9" s="207">
        <f>SUM(BC7:BC8)</f>
        <v>0</v>
      </c>
      <c r="BD9" s="207">
        <f>SUM(BD7:BD8)</f>
        <v>0</v>
      </c>
      <c r="BE9" s="207">
        <f>SUM(BE7:BE8)</f>
        <v>0</v>
      </c>
    </row>
    <row r="10" spans="1:15" ht="12.75">
      <c r="A10" s="185" t="s">
        <v>72</v>
      </c>
      <c r="B10" s="186" t="s">
        <v>86</v>
      </c>
      <c r="C10" s="187" t="s">
        <v>87</v>
      </c>
      <c r="D10" s="188"/>
      <c r="E10" s="189"/>
      <c r="F10" s="189"/>
      <c r="G10" s="190"/>
      <c r="H10" s="191"/>
      <c r="I10" s="191"/>
      <c r="O10" s="192">
        <v>1</v>
      </c>
    </row>
    <row r="11" spans="1:104" ht="12.75">
      <c r="A11" s="193">
        <v>2</v>
      </c>
      <c r="B11" s="194" t="s">
        <v>88</v>
      </c>
      <c r="C11" s="195" t="s">
        <v>89</v>
      </c>
      <c r="D11" s="196" t="s">
        <v>85</v>
      </c>
      <c r="E11" s="197">
        <v>56</v>
      </c>
      <c r="F11" s="197">
        <v>0</v>
      </c>
      <c r="G11" s="198">
        <f>E11*F11</f>
        <v>0</v>
      </c>
      <c r="O11" s="192">
        <v>2</v>
      </c>
      <c r="AA11" s="166">
        <v>1</v>
      </c>
      <c r="AB11" s="166">
        <v>1</v>
      </c>
      <c r="AC11" s="166">
        <v>1</v>
      </c>
      <c r="AZ11" s="166">
        <v>1</v>
      </c>
      <c r="BA11" s="166">
        <f>IF(AZ11=1,G11,0)</f>
        <v>0</v>
      </c>
      <c r="BB11" s="166">
        <f>IF(AZ11=2,G11,0)</f>
        <v>0</v>
      </c>
      <c r="BC11" s="166">
        <f>IF(AZ11=3,G11,0)</f>
        <v>0</v>
      </c>
      <c r="BD11" s="166">
        <f>IF(AZ11=4,G11,0)</f>
        <v>0</v>
      </c>
      <c r="BE11" s="166">
        <f>IF(AZ11=5,G11,0)</f>
        <v>0</v>
      </c>
      <c r="CA11" s="199">
        <v>1</v>
      </c>
      <c r="CB11" s="199">
        <v>1</v>
      </c>
      <c r="CZ11" s="166">
        <v>0.04414</v>
      </c>
    </row>
    <row r="12" spans="1:104" ht="12.75">
      <c r="A12" s="193">
        <v>3</v>
      </c>
      <c r="B12" s="194" t="s">
        <v>90</v>
      </c>
      <c r="C12" s="195" t="s">
        <v>91</v>
      </c>
      <c r="D12" s="196" t="s">
        <v>85</v>
      </c>
      <c r="E12" s="197">
        <v>36</v>
      </c>
      <c r="F12" s="197">
        <v>0</v>
      </c>
      <c r="G12" s="198">
        <f>E12*F12</f>
        <v>0</v>
      </c>
      <c r="O12" s="192">
        <v>2</v>
      </c>
      <c r="AA12" s="166">
        <v>1</v>
      </c>
      <c r="AB12" s="166">
        <v>1</v>
      </c>
      <c r="AC12" s="166">
        <v>1</v>
      </c>
      <c r="AZ12" s="166">
        <v>1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199">
        <v>1</v>
      </c>
      <c r="CB12" s="199">
        <v>1</v>
      </c>
      <c r="CZ12" s="166">
        <v>0.05275</v>
      </c>
    </row>
    <row r="13" spans="1:57" ht="12.75">
      <c r="A13" s="200"/>
      <c r="B13" s="201" t="s">
        <v>74</v>
      </c>
      <c r="C13" s="202" t="str">
        <f>CONCATENATE(B10," ",C10)</f>
        <v>61 Upravy povrchů vnitřní</v>
      </c>
      <c r="D13" s="203"/>
      <c r="E13" s="204"/>
      <c r="F13" s="205"/>
      <c r="G13" s="206">
        <f>SUM(G10:G12)</f>
        <v>0</v>
      </c>
      <c r="O13" s="192">
        <v>4</v>
      </c>
      <c r="BA13" s="207">
        <f>SUM(BA10:BA12)</f>
        <v>0</v>
      </c>
      <c r="BB13" s="207">
        <f>SUM(BB10:BB12)</f>
        <v>0</v>
      </c>
      <c r="BC13" s="207">
        <f>SUM(BC10:BC12)</f>
        <v>0</v>
      </c>
      <c r="BD13" s="207">
        <f>SUM(BD10:BD12)</f>
        <v>0</v>
      </c>
      <c r="BE13" s="207">
        <f>SUM(BE10:BE12)</f>
        <v>0</v>
      </c>
    </row>
    <row r="14" spans="1:15" ht="12.75">
      <c r="A14" s="185" t="s">
        <v>72</v>
      </c>
      <c r="B14" s="186" t="s">
        <v>92</v>
      </c>
      <c r="C14" s="187" t="s">
        <v>93</v>
      </c>
      <c r="D14" s="188"/>
      <c r="E14" s="189"/>
      <c r="F14" s="189"/>
      <c r="G14" s="190"/>
      <c r="H14" s="191"/>
      <c r="I14" s="191"/>
      <c r="O14" s="192">
        <v>1</v>
      </c>
    </row>
    <row r="15" spans="1:104" ht="12.75">
      <c r="A15" s="193">
        <v>4</v>
      </c>
      <c r="B15" s="194" t="s">
        <v>94</v>
      </c>
      <c r="C15" s="195" t="s">
        <v>95</v>
      </c>
      <c r="D15" s="196" t="s">
        <v>85</v>
      </c>
      <c r="E15" s="197">
        <v>23.37</v>
      </c>
      <c r="F15" s="197">
        <v>0</v>
      </c>
      <c r="G15" s="198">
        <f>E15*F15</f>
        <v>0</v>
      </c>
      <c r="O15" s="192">
        <v>2</v>
      </c>
      <c r="AA15" s="166">
        <v>1</v>
      </c>
      <c r="AB15" s="166">
        <v>0</v>
      </c>
      <c r="AC15" s="166">
        <v>0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</v>
      </c>
      <c r="CB15" s="199">
        <v>0</v>
      </c>
      <c r="CZ15" s="166">
        <v>0.11515</v>
      </c>
    </row>
    <row r="16" spans="1:104" ht="12.75">
      <c r="A16" s="193">
        <v>5</v>
      </c>
      <c r="B16" s="194" t="s">
        <v>96</v>
      </c>
      <c r="C16" s="195" t="s">
        <v>97</v>
      </c>
      <c r="D16" s="196" t="s">
        <v>85</v>
      </c>
      <c r="E16" s="197">
        <v>116.85</v>
      </c>
      <c r="F16" s="197">
        <v>0</v>
      </c>
      <c r="G16" s="198">
        <f>E16*F16</f>
        <v>0</v>
      </c>
      <c r="O16" s="192">
        <v>2</v>
      </c>
      <c r="AA16" s="166">
        <v>1</v>
      </c>
      <c r="AB16" s="166">
        <v>1</v>
      </c>
      <c r="AC16" s="166">
        <v>1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</v>
      </c>
      <c r="CB16" s="199">
        <v>1</v>
      </c>
      <c r="CZ16" s="166">
        <v>0.024</v>
      </c>
    </row>
    <row r="17" spans="1:57" ht="12.75">
      <c r="A17" s="200"/>
      <c r="B17" s="201" t="s">
        <v>74</v>
      </c>
      <c r="C17" s="202" t="str">
        <f>CONCATENATE(B14," ",C14)</f>
        <v>63 Podlahy a podlahové konstrukce</v>
      </c>
      <c r="D17" s="203"/>
      <c r="E17" s="204"/>
      <c r="F17" s="205"/>
      <c r="G17" s="206">
        <f>SUM(G14:G16)</f>
        <v>0</v>
      </c>
      <c r="O17" s="192">
        <v>4</v>
      </c>
      <c r="BA17" s="207">
        <f>SUM(BA14:BA16)</f>
        <v>0</v>
      </c>
      <c r="BB17" s="207">
        <f>SUM(BB14:BB16)</f>
        <v>0</v>
      </c>
      <c r="BC17" s="207">
        <f>SUM(BC14:BC16)</f>
        <v>0</v>
      </c>
      <c r="BD17" s="207">
        <f>SUM(BD14:BD16)</f>
        <v>0</v>
      </c>
      <c r="BE17" s="207">
        <f>SUM(BE14:BE16)</f>
        <v>0</v>
      </c>
    </row>
    <row r="18" spans="1:15" ht="12.75">
      <c r="A18" s="185" t="s">
        <v>72</v>
      </c>
      <c r="B18" s="186" t="s">
        <v>98</v>
      </c>
      <c r="C18" s="187" t="s">
        <v>99</v>
      </c>
      <c r="D18" s="188"/>
      <c r="E18" s="189"/>
      <c r="F18" s="189"/>
      <c r="G18" s="190"/>
      <c r="H18" s="191"/>
      <c r="I18" s="191"/>
      <c r="O18" s="192">
        <v>1</v>
      </c>
    </row>
    <row r="19" spans="1:104" ht="22.5">
      <c r="A19" s="193">
        <v>6</v>
      </c>
      <c r="B19" s="194" t="s">
        <v>100</v>
      </c>
      <c r="C19" s="195" t="s">
        <v>101</v>
      </c>
      <c r="D19" s="196" t="s">
        <v>102</v>
      </c>
      <c r="E19" s="197">
        <v>2.337</v>
      </c>
      <c r="F19" s="197">
        <v>0</v>
      </c>
      <c r="G19" s="198">
        <f>E19*F19</f>
        <v>0</v>
      </c>
      <c r="O19" s="192">
        <v>2</v>
      </c>
      <c r="AA19" s="166">
        <v>1</v>
      </c>
      <c r="AB19" s="166">
        <v>1</v>
      </c>
      <c r="AC19" s="166">
        <v>1</v>
      </c>
      <c r="AZ19" s="166">
        <v>1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199">
        <v>1</v>
      </c>
      <c r="CB19" s="199">
        <v>1</v>
      </c>
      <c r="CZ19" s="166">
        <v>0</v>
      </c>
    </row>
    <row r="20" spans="1:57" ht="12.75">
      <c r="A20" s="200"/>
      <c r="B20" s="201" t="s">
        <v>74</v>
      </c>
      <c r="C20" s="202" t="str">
        <f>CONCATENATE(B18," ",C18)</f>
        <v>96 Bourání konstrukcí</v>
      </c>
      <c r="D20" s="203"/>
      <c r="E20" s="204"/>
      <c r="F20" s="205"/>
      <c r="G20" s="206">
        <f>SUM(G18:G19)</f>
        <v>0</v>
      </c>
      <c r="O20" s="192">
        <v>4</v>
      </c>
      <c r="BA20" s="207">
        <f>SUM(BA18:BA19)</f>
        <v>0</v>
      </c>
      <c r="BB20" s="207">
        <f>SUM(BB18:BB19)</f>
        <v>0</v>
      </c>
      <c r="BC20" s="207">
        <f>SUM(BC18:BC19)</f>
        <v>0</v>
      </c>
      <c r="BD20" s="207">
        <f>SUM(BD18:BD19)</f>
        <v>0</v>
      </c>
      <c r="BE20" s="207">
        <f>SUM(BE18:BE19)</f>
        <v>0</v>
      </c>
    </row>
    <row r="21" spans="1:15" ht="12.75">
      <c r="A21" s="185" t="s">
        <v>72</v>
      </c>
      <c r="B21" s="186" t="s">
        <v>103</v>
      </c>
      <c r="C21" s="187" t="s">
        <v>104</v>
      </c>
      <c r="D21" s="188"/>
      <c r="E21" s="189"/>
      <c r="F21" s="189"/>
      <c r="G21" s="190"/>
      <c r="H21" s="191"/>
      <c r="I21" s="191"/>
      <c r="O21" s="192">
        <v>1</v>
      </c>
    </row>
    <row r="22" spans="1:104" ht="12.75">
      <c r="A22" s="193">
        <v>7</v>
      </c>
      <c r="B22" s="194" t="s">
        <v>105</v>
      </c>
      <c r="C22" s="195" t="s">
        <v>106</v>
      </c>
      <c r="D22" s="196" t="s">
        <v>85</v>
      </c>
      <c r="E22" s="197">
        <v>55.6</v>
      </c>
      <c r="F22" s="197">
        <v>0</v>
      </c>
      <c r="G22" s="198">
        <f>E22*F22</f>
        <v>0</v>
      </c>
      <c r="O22" s="192">
        <v>2</v>
      </c>
      <c r="AA22" s="166">
        <v>1</v>
      </c>
      <c r="AB22" s="166">
        <v>1</v>
      </c>
      <c r="AC22" s="166">
        <v>1</v>
      </c>
      <c r="AZ22" s="166">
        <v>1</v>
      </c>
      <c r="BA22" s="166">
        <f>IF(AZ22=1,G22,0)</f>
        <v>0</v>
      </c>
      <c r="BB22" s="166">
        <f>IF(AZ22=2,G22,0)</f>
        <v>0</v>
      </c>
      <c r="BC22" s="166">
        <f>IF(AZ22=3,G22,0)</f>
        <v>0</v>
      </c>
      <c r="BD22" s="166">
        <f>IF(AZ22=4,G22,0)</f>
        <v>0</v>
      </c>
      <c r="BE22" s="166">
        <f>IF(AZ22=5,G22,0)</f>
        <v>0</v>
      </c>
      <c r="CA22" s="199">
        <v>1</v>
      </c>
      <c r="CB22" s="199">
        <v>1</v>
      </c>
      <c r="CZ22" s="166">
        <v>0</v>
      </c>
    </row>
    <row r="23" spans="1:104" ht="12.75">
      <c r="A23" s="193">
        <v>8</v>
      </c>
      <c r="B23" s="194" t="s">
        <v>107</v>
      </c>
      <c r="C23" s="195" t="s">
        <v>108</v>
      </c>
      <c r="D23" s="196" t="s">
        <v>85</v>
      </c>
      <c r="E23" s="197">
        <v>50.04</v>
      </c>
      <c r="F23" s="197">
        <v>0</v>
      </c>
      <c r="G23" s="198">
        <f>E23*F23</f>
        <v>0</v>
      </c>
      <c r="O23" s="192">
        <v>2</v>
      </c>
      <c r="AA23" s="166">
        <v>1</v>
      </c>
      <c r="AB23" s="166">
        <v>1</v>
      </c>
      <c r="AC23" s="166">
        <v>1</v>
      </c>
      <c r="AZ23" s="166">
        <v>1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1</v>
      </c>
      <c r="CB23" s="199">
        <v>1</v>
      </c>
      <c r="CZ23" s="166">
        <v>0</v>
      </c>
    </row>
    <row r="24" spans="1:57" ht="12.75">
      <c r="A24" s="200"/>
      <c r="B24" s="201" t="s">
        <v>74</v>
      </c>
      <c r="C24" s="202" t="str">
        <f>CONCATENATE(B21," ",C21)</f>
        <v>97 Prorážení otvorů</v>
      </c>
      <c r="D24" s="203"/>
      <c r="E24" s="204"/>
      <c r="F24" s="205"/>
      <c r="G24" s="206">
        <f>SUM(G21:G23)</f>
        <v>0</v>
      </c>
      <c r="O24" s="192">
        <v>4</v>
      </c>
      <c r="BA24" s="207">
        <f>SUM(BA21:BA23)</f>
        <v>0</v>
      </c>
      <c r="BB24" s="207">
        <f>SUM(BB21:BB23)</f>
        <v>0</v>
      </c>
      <c r="BC24" s="207">
        <f>SUM(BC21:BC23)</f>
        <v>0</v>
      </c>
      <c r="BD24" s="207">
        <f>SUM(BD21:BD23)</f>
        <v>0</v>
      </c>
      <c r="BE24" s="207">
        <f>SUM(BE21:BE23)</f>
        <v>0</v>
      </c>
    </row>
    <row r="25" spans="1:15" ht="12.75">
      <c r="A25" s="185" t="s">
        <v>72</v>
      </c>
      <c r="B25" s="186" t="s">
        <v>109</v>
      </c>
      <c r="C25" s="187" t="s">
        <v>110</v>
      </c>
      <c r="D25" s="188"/>
      <c r="E25" s="189"/>
      <c r="F25" s="189"/>
      <c r="G25" s="190"/>
      <c r="H25" s="191"/>
      <c r="I25" s="191"/>
      <c r="O25" s="192">
        <v>1</v>
      </c>
    </row>
    <row r="26" spans="1:104" ht="12.75">
      <c r="A26" s="193">
        <v>9</v>
      </c>
      <c r="B26" s="194" t="s">
        <v>111</v>
      </c>
      <c r="C26" s="195" t="s">
        <v>112</v>
      </c>
      <c r="D26" s="196" t="s">
        <v>113</v>
      </c>
      <c r="E26" s="197">
        <v>10.0836365</v>
      </c>
      <c r="F26" s="197">
        <v>0</v>
      </c>
      <c r="G26" s="198">
        <f>E26*F26</f>
        <v>0</v>
      </c>
      <c r="O26" s="192">
        <v>2</v>
      </c>
      <c r="AA26" s="166">
        <v>7</v>
      </c>
      <c r="AB26" s="166">
        <v>1</v>
      </c>
      <c r="AC26" s="166">
        <v>2</v>
      </c>
      <c r="AZ26" s="166">
        <v>1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7</v>
      </c>
      <c r="CB26" s="199">
        <v>1</v>
      </c>
      <c r="CZ26" s="166">
        <v>0</v>
      </c>
    </row>
    <row r="27" spans="1:57" ht="12.75">
      <c r="A27" s="200"/>
      <c r="B27" s="201" t="s">
        <v>74</v>
      </c>
      <c r="C27" s="202" t="str">
        <f>CONCATENATE(B25," ",C25)</f>
        <v>99 Přesun hmot</v>
      </c>
      <c r="D27" s="203"/>
      <c r="E27" s="204"/>
      <c r="F27" s="205"/>
      <c r="G27" s="206">
        <f>SUM(G25:G26)</f>
        <v>0</v>
      </c>
      <c r="O27" s="192">
        <v>4</v>
      </c>
      <c r="BA27" s="207">
        <f>SUM(BA25:BA26)</f>
        <v>0</v>
      </c>
      <c r="BB27" s="207">
        <f>SUM(BB25:BB26)</f>
        <v>0</v>
      </c>
      <c r="BC27" s="207">
        <f>SUM(BC25:BC26)</f>
        <v>0</v>
      </c>
      <c r="BD27" s="207">
        <f>SUM(BD25:BD26)</f>
        <v>0</v>
      </c>
      <c r="BE27" s="207">
        <f>SUM(BE25:BE26)</f>
        <v>0</v>
      </c>
    </row>
    <row r="28" spans="1:15" ht="12.75">
      <c r="A28" s="185" t="s">
        <v>72</v>
      </c>
      <c r="B28" s="186" t="s">
        <v>114</v>
      </c>
      <c r="C28" s="187" t="s">
        <v>115</v>
      </c>
      <c r="D28" s="188"/>
      <c r="E28" s="189"/>
      <c r="F28" s="189"/>
      <c r="G28" s="190"/>
      <c r="H28" s="191"/>
      <c r="I28" s="191"/>
      <c r="O28" s="192">
        <v>1</v>
      </c>
    </row>
    <row r="29" spans="1:104" ht="22.5">
      <c r="A29" s="193">
        <v>10</v>
      </c>
      <c r="B29" s="194" t="s">
        <v>116</v>
      </c>
      <c r="C29" s="195" t="s">
        <v>117</v>
      </c>
      <c r="D29" s="196" t="s">
        <v>85</v>
      </c>
      <c r="E29" s="197">
        <v>23.37</v>
      </c>
      <c r="F29" s="197">
        <v>0</v>
      </c>
      <c r="G29" s="198">
        <f>E29*F29</f>
        <v>0</v>
      </c>
      <c r="O29" s="192">
        <v>2</v>
      </c>
      <c r="AA29" s="166">
        <v>1</v>
      </c>
      <c r="AB29" s="166">
        <v>7</v>
      </c>
      <c r="AC29" s="166">
        <v>7</v>
      </c>
      <c r="AZ29" s="166">
        <v>2</v>
      </c>
      <c r="BA29" s="166">
        <f>IF(AZ29=1,G29,0)</f>
        <v>0</v>
      </c>
      <c r="BB29" s="166">
        <f>IF(AZ29=2,G29,0)</f>
        <v>0</v>
      </c>
      <c r="BC29" s="166">
        <f>IF(AZ29=3,G29,0)</f>
        <v>0</v>
      </c>
      <c r="BD29" s="166">
        <f>IF(AZ29=4,G29,0)</f>
        <v>0</v>
      </c>
      <c r="BE29" s="166">
        <f>IF(AZ29=5,G29,0)</f>
        <v>0</v>
      </c>
      <c r="CA29" s="199">
        <v>1</v>
      </c>
      <c r="CB29" s="199">
        <v>7</v>
      </c>
      <c r="CZ29" s="166">
        <v>0.0002</v>
      </c>
    </row>
    <row r="30" spans="1:104" ht="22.5">
      <c r="A30" s="193">
        <v>11</v>
      </c>
      <c r="B30" s="194" t="s">
        <v>118</v>
      </c>
      <c r="C30" s="195" t="s">
        <v>119</v>
      </c>
      <c r="D30" s="196" t="s">
        <v>85</v>
      </c>
      <c r="E30" s="197">
        <v>23.37</v>
      </c>
      <c r="F30" s="197">
        <v>0</v>
      </c>
      <c r="G30" s="198">
        <f>E30*F30</f>
        <v>0</v>
      </c>
      <c r="O30" s="192">
        <v>2</v>
      </c>
      <c r="AA30" s="166">
        <v>1</v>
      </c>
      <c r="AB30" s="166">
        <v>7</v>
      </c>
      <c r="AC30" s="166">
        <v>7</v>
      </c>
      <c r="AZ30" s="166">
        <v>2</v>
      </c>
      <c r="BA30" s="166">
        <f>IF(AZ30=1,G30,0)</f>
        <v>0</v>
      </c>
      <c r="BB30" s="166">
        <f>IF(AZ30=2,G30,0)</f>
        <v>0</v>
      </c>
      <c r="BC30" s="166">
        <f>IF(AZ30=3,G30,0)</f>
        <v>0</v>
      </c>
      <c r="BD30" s="166">
        <f>IF(AZ30=4,G30,0)</f>
        <v>0</v>
      </c>
      <c r="BE30" s="166">
        <f>IF(AZ30=5,G30,0)</f>
        <v>0</v>
      </c>
      <c r="CA30" s="199">
        <v>1</v>
      </c>
      <c r="CB30" s="199">
        <v>7</v>
      </c>
      <c r="CZ30" s="166">
        <v>0.00487</v>
      </c>
    </row>
    <row r="31" spans="1:104" ht="12.75">
      <c r="A31" s="193">
        <v>12</v>
      </c>
      <c r="B31" s="194" t="s">
        <v>120</v>
      </c>
      <c r="C31" s="195" t="s">
        <v>121</v>
      </c>
      <c r="D31" s="196" t="s">
        <v>85</v>
      </c>
      <c r="E31" s="197">
        <v>24</v>
      </c>
      <c r="F31" s="197">
        <v>0</v>
      </c>
      <c r="G31" s="198">
        <f>E31*F31</f>
        <v>0</v>
      </c>
      <c r="O31" s="192">
        <v>2</v>
      </c>
      <c r="AA31" s="166">
        <v>1</v>
      </c>
      <c r="AB31" s="166">
        <v>7</v>
      </c>
      <c r="AC31" s="166">
        <v>7</v>
      </c>
      <c r="AZ31" s="166">
        <v>2</v>
      </c>
      <c r="BA31" s="166">
        <f>IF(AZ31=1,G31,0)</f>
        <v>0</v>
      </c>
      <c r="BB31" s="166">
        <f>IF(AZ31=2,G31,0)</f>
        <v>0</v>
      </c>
      <c r="BC31" s="166">
        <f>IF(AZ31=3,G31,0)</f>
        <v>0</v>
      </c>
      <c r="BD31" s="166">
        <f>IF(AZ31=4,G31,0)</f>
        <v>0</v>
      </c>
      <c r="BE31" s="166">
        <f>IF(AZ31=5,G31,0)</f>
        <v>0</v>
      </c>
      <c r="CA31" s="199">
        <v>1</v>
      </c>
      <c r="CB31" s="199">
        <v>7</v>
      </c>
      <c r="CZ31" s="166">
        <v>0.004</v>
      </c>
    </row>
    <row r="32" spans="1:104" ht="12.75">
      <c r="A32" s="193">
        <v>13</v>
      </c>
      <c r="B32" s="194" t="s">
        <v>122</v>
      </c>
      <c r="C32" s="195" t="s">
        <v>123</v>
      </c>
      <c r="D32" s="196" t="s">
        <v>61</v>
      </c>
      <c r="E32" s="197"/>
      <c r="F32" s="197">
        <v>0</v>
      </c>
      <c r="G32" s="198">
        <f>E32*F32</f>
        <v>0</v>
      </c>
      <c r="O32" s="192">
        <v>2</v>
      </c>
      <c r="AA32" s="166">
        <v>7</v>
      </c>
      <c r="AB32" s="166">
        <v>1002</v>
      </c>
      <c r="AC32" s="166">
        <v>5</v>
      </c>
      <c r="AZ32" s="166">
        <v>2</v>
      </c>
      <c r="BA32" s="166">
        <f>IF(AZ32=1,G32,0)</f>
        <v>0</v>
      </c>
      <c r="BB32" s="166">
        <f>IF(AZ32=2,G32,0)</f>
        <v>0</v>
      </c>
      <c r="BC32" s="166">
        <f>IF(AZ32=3,G32,0)</f>
        <v>0</v>
      </c>
      <c r="BD32" s="166">
        <f>IF(AZ32=4,G32,0)</f>
        <v>0</v>
      </c>
      <c r="BE32" s="166">
        <f>IF(AZ32=5,G32,0)</f>
        <v>0</v>
      </c>
      <c r="CA32" s="199">
        <v>7</v>
      </c>
      <c r="CB32" s="199">
        <v>1002</v>
      </c>
      <c r="CZ32" s="166">
        <v>0</v>
      </c>
    </row>
    <row r="33" spans="1:57" ht="12.75">
      <c r="A33" s="200"/>
      <c r="B33" s="201" t="s">
        <v>74</v>
      </c>
      <c r="C33" s="202" t="str">
        <f>CONCATENATE(B28," ",C28)</f>
        <v>711 Izolace proti vodě</v>
      </c>
      <c r="D33" s="203"/>
      <c r="E33" s="204"/>
      <c r="F33" s="205"/>
      <c r="G33" s="206">
        <f>SUM(G28:G32)</f>
        <v>0</v>
      </c>
      <c r="O33" s="192">
        <v>4</v>
      </c>
      <c r="BA33" s="207">
        <f>SUM(BA28:BA32)</f>
        <v>0</v>
      </c>
      <c r="BB33" s="207">
        <f>SUM(BB28:BB32)</f>
        <v>0</v>
      </c>
      <c r="BC33" s="207">
        <f>SUM(BC28:BC32)</f>
        <v>0</v>
      </c>
      <c r="BD33" s="207">
        <f>SUM(BD28:BD32)</f>
        <v>0</v>
      </c>
      <c r="BE33" s="207">
        <f>SUM(BE28:BE32)</f>
        <v>0</v>
      </c>
    </row>
    <row r="34" spans="1:15" ht="12.75">
      <c r="A34" s="185" t="s">
        <v>72</v>
      </c>
      <c r="B34" s="186" t="s">
        <v>124</v>
      </c>
      <c r="C34" s="187" t="s">
        <v>125</v>
      </c>
      <c r="D34" s="188"/>
      <c r="E34" s="189"/>
      <c r="F34" s="189"/>
      <c r="G34" s="190"/>
      <c r="H34" s="191"/>
      <c r="I34" s="191"/>
      <c r="O34" s="192">
        <v>1</v>
      </c>
    </row>
    <row r="35" spans="1:104" ht="12.75">
      <c r="A35" s="193">
        <v>14</v>
      </c>
      <c r="B35" s="194" t="s">
        <v>126</v>
      </c>
      <c r="C35" s="195" t="s">
        <v>127</v>
      </c>
      <c r="D35" s="196" t="s">
        <v>128</v>
      </c>
      <c r="E35" s="197">
        <v>1</v>
      </c>
      <c r="F35" s="197">
        <v>0</v>
      </c>
      <c r="G35" s="198">
        <f>E35*F35</f>
        <v>0</v>
      </c>
      <c r="O35" s="192">
        <v>2</v>
      </c>
      <c r="AA35" s="166">
        <v>1</v>
      </c>
      <c r="AB35" s="166">
        <v>0</v>
      </c>
      <c r="AC35" s="166">
        <v>0</v>
      </c>
      <c r="AZ35" s="166">
        <v>2</v>
      </c>
      <c r="BA35" s="166">
        <f>IF(AZ35=1,G35,0)</f>
        <v>0</v>
      </c>
      <c r="BB35" s="166">
        <f>IF(AZ35=2,G35,0)</f>
        <v>0</v>
      </c>
      <c r="BC35" s="166">
        <f>IF(AZ35=3,G35,0)</f>
        <v>0</v>
      </c>
      <c r="BD35" s="166">
        <f>IF(AZ35=4,G35,0)</f>
        <v>0</v>
      </c>
      <c r="BE35" s="166">
        <f>IF(AZ35=5,G35,0)</f>
        <v>0</v>
      </c>
      <c r="CA35" s="199">
        <v>1</v>
      </c>
      <c r="CB35" s="199">
        <v>0</v>
      </c>
      <c r="CZ35" s="166">
        <v>0.00055</v>
      </c>
    </row>
    <row r="36" spans="1:104" ht="22.5">
      <c r="A36" s="193">
        <v>15</v>
      </c>
      <c r="B36" s="194" t="s">
        <v>129</v>
      </c>
      <c r="C36" s="195" t="s">
        <v>130</v>
      </c>
      <c r="D36" s="196" t="s">
        <v>131</v>
      </c>
      <c r="E36" s="197">
        <v>8</v>
      </c>
      <c r="F36" s="197">
        <v>0</v>
      </c>
      <c r="G36" s="198">
        <f>E36*F36</f>
        <v>0</v>
      </c>
      <c r="O36" s="192">
        <v>2</v>
      </c>
      <c r="AA36" s="166">
        <v>1</v>
      </c>
      <c r="AB36" s="166">
        <v>7</v>
      </c>
      <c r="AC36" s="166">
        <v>7</v>
      </c>
      <c r="AZ36" s="166">
        <v>2</v>
      </c>
      <c r="BA36" s="166">
        <f>IF(AZ36=1,G36,0)</f>
        <v>0</v>
      </c>
      <c r="BB36" s="166">
        <f>IF(AZ36=2,G36,0)</f>
        <v>0</v>
      </c>
      <c r="BC36" s="166">
        <f>IF(AZ36=3,G36,0)</f>
        <v>0</v>
      </c>
      <c r="BD36" s="166">
        <f>IF(AZ36=4,G36,0)</f>
        <v>0</v>
      </c>
      <c r="BE36" s="166">
        <f>IF(AZ36=5,G36,0)</f>
        <v>0</v>
      </c>
      <c r="CA36" s="199">
        <v>1</v>
      </c>
      <c r="CB36" s="199">
        <v>7</v>
      </c>
      <c r="CZ36" s="166">
        <v>0.00047</v>
      </c>
    </row>
    <row r="37" spans="1:104" ht="22.5">
      <c r="A37" s="193">
        <v>16</v>
      </c>
      <c r="B37" s="194" t="s">
        <v>132</v>
      </c>
      <c r="C37" s="195" t="s">
        <v>133</v>
      </c>
      <c r="D37" s="196" t="s">
        <v>131</v>
      </c>
      <c r="E37" s="197">
        <v>9</v>
      </c>
      <c r="F37" s="197">
        <v>0</v>
      </c>
      <c r="G37" s="198">
        <f>E37*F37</f>
        <v>0</v>
      </c>
      <c r="O37" s="192">
        <v>2</v>
      </c>
      <c r="AA37" s="166">
        <v>1</v>
      </c>
      <c r="AB37" s="166">
        <v>7</v>
      </c>
      <c r="AC37" s="166">
        <v>7</v>
      </c>
      <c r="AZ37" s="166">
        <v>2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1</v>
      </c>
      <c r="CB37" s="199">
        <v>7</v>
      </c>
      <c r="CZ37" s="166">
        <v>0.0007</v>
      </c>
    </row>
    <row r="38" spans="1:104" ht="22.5">
      <c r="A38" s="193">
        <v>17</v>
      </c>
      <c r="B38" s="194" t="s">
        <v>134</v>
      </c>
      <c r="C38" s="195" t="s">
        <v>135</v>
      </c>
      <c r="D38" s="196" t="s">
        <v>131</v>
      </c>
      <c r="E38" s="197">
        <v>5</v>
      </c>
      <c r="F38" s="197">
        <v>0</v>
      </c>
      <c r="G38" s="198">
        <f>E38*F38</f>
        <v>0</v>
      </c>
      <c r="O38" s="192">
        <v>2</v>
      </c>
      <c r="AA38" s="166">
        <v>1</v>
      </c>
      <c r="AB38" s="166">
        <v>7</v>
      </c>
      <c r="AC38" s="166">
        <v>7</v>
      </c>
      <c r="AZ38" s="166">
        <v>2</v>
      </c>
      <c r="BA38" s="166">
        <f>IF(AZ38=1,G38,0)</f>
        <v>0</v>
      </c>
      <c r="BB38" s="166">
        <f>IF(AZ38=2,G38,0)</f>
        <v>0</v>
      </c>
      <c r="BC38" s="166">
        <f>IF(AZ38=3,G38,0)</f>
        <v>0</v>
      </c>
      <c r="BD38" s="166">
        <f>IF(AZ38=4,G38,0)</f>
        <v>0</v>
      </c>
      <c r="BE38" s="166">
        <f>IF(AZ38=5,G38,0)</f>
        <v>0</v>
      </c>
      <c r="CA38" s="199">
        <v>1</v>
      </c>
      <c r="CB38" s="199">
        <v>7</v>
      </c>
      <c r="CZ38" s="166">
        <v>0.00131</v>
      </c>
    </row>
    <row r="39" spans="1:104" ht="22.5">
      <c r="A39" s="193">
        <v>18</v>
      </c>
      <c r="B39" s="194" t="s">
        <v>136</v>
      </c>
      <c r="C39" s="195" t="s">
        <v>137</v>
      </c>
      <c r="D39" s="196" t="s">
        <v>131</v>
      </c>
      <c r="E39" s="197">
        <v>10</v>
      </c>
      <c r="F39" s="197">
        <v>0</v>
      </c>
      <c r="G39" s="198">
        <f>E39*F39</f>
        <v>0</v>
      </c>
      <c r="O39" s="192">
        <v>2</v>
      </c>
      <c r="AA39" s="166">
        <v>1</v>
      </c>
      <c r="AB39" s="166">
        <v>7</v>
      </c>
      <c r="AC39" s="166">
        <v>7</v>
      </c>
      <c r="AZ39" s="166">
        <v>2</v>
      </c>
      <c r="BA39" s="166">
        <f>IF(AZ39=1,G39,0)</f>
        <v>0</v>
      </c>
      <c r="BB39" s="166">
        <f>IF(AZ39=2,G39,0)</f>
        <v>0</v>
      </c>
      <c r="BC39" s="166">
        <f>IF(AZ39=3,G39,0)</f>
        <v>0</v>
      </c>
      <c r="BD39" s="166">
        <f>IF(AZ39=4,G39,0)</f>
        <v>0</v>
      </c>
      <c r="BE39" s="166">
        <f>IF(AZ39=5,G39,0)</f>
        <v>0</v>
      </c>
      <c r="CA39" s="199">
        <v>1</v>
      </c>
      <c r="CB39" s="199">
        <v>7</v>
      </c>
      <c r="CZ39" s="166">
        <v>0.00137</v>
      </c>
    </row>
    <row r="40" spans="1:104" ht="22.5">
      <c r="A40" s="193">
        <v>19</v>
      </c>
      <c r="B40" s="194" t="s">
        <v>138</v>
      </c>
      <c r="C40" s="195" t="s">
        <v>139</v>
      </c>
      <c r="D40" s="196" t="s">
        <v>131</v>
      </c>
      <c r="E40" s="197">
        <v>8</v>
      </c>
      <c r="F40" s="197">
        <v>0</v>
      </c>
      <c r="G40" s="198">
        <f>E40*F40</f>
        <v>0</v>
      </c>
      <c r="O40" s="192">
        <v>2</v>
      </c>
      <c r="AA40" s="166">
        <v>1</v>
      </c>
      <c r="AB40" s="166">
        <v>7</v>
      </c>
      <c r="AC40" s="166">
        <v>7</v>
      </c>
      <c r="AZ40" s="166">
        <v>2</v>
      </c>
      <c r="BA40" s="166">
        <f>IF(AZ40=1,G40,0)</f>
        <v>0</v>
      </c>
      <c r="BB40" s="166">
        <f>IF(AZ40=2,G40,0)</f>
        <v>0</v>
      </c>
      <c r="BC40" s="166">
        <f>IF(AZ40=3,G40,0)</f>
        <v>0</v>
      </c>
      <c r="BD40" s="166">
        <f>IF(AZ40=4,G40,0)</f>
        <v>0</v>
      </c>
      <c r="BE40" s="166">
        <f>IF(AZ40=5,G40,0)</f>
        <v>0</v>
      </c>
      <c r="CA40" s="199">
        <v>1</v>
      </c>
      <c r="CB40" s="199">
        <v>7</v>
      </c>
      <c r="CZ40" s="166">
        <v>0.0025</v>
      </c>
    </row>
    <row r="41" spans="1:104" ht="12.75">
      <c r="A41" s="193">
        <v>20</v>
      </c>
      <c r="B41" s="194" t="s">
        <v>140</v>
      </c>
      <c r="C41" s="195" t="s">
        <v>141</v>
      </c>
      <c r="D41" s="196" t="s">
        <v>128</v>
      </c>
      <c r="E41" s="197">
        <v>2</v>
      </c>
      <c r="F41" s="197">
        <v>0</v>
      </c>
      <c r="G41" s="198">
        <f>E41*F41</f>
        <v>0</v>
      </c>
      <c r="O41" s="192">
        <v>2</v>
      </c>
      <c r="AA41" s="166">
        <v>1</v>
      </c>
      <c r="AB41" s="166">
        <v>7</v>
      </c>
      <c r="AC41" s="166">
        <v>7</v>
      </c>
      <c r="AZ41" s="166">
        <v>2</v>
      </c>
      <c r="BA41" s="166">
        <f>IF(AZ41=1,G41,0)</f>
        <v>0</v>
      </c>
      <c r="BB41" s="166">
        <f>IF(AZ41=2,G41,0)</f>
        <v>0</v>
      </c>
      <c r="BC41" s="166">
        <f>IF(AZ41=3,G41,0)</f>
        <v>0</v>
      </c>
      <c r="BD41" s="166">
        <f>IF(AZ41=4,G41,0)</f>
        <v>0</v>
      </c>
      <c r="BE41" s="166">
        <f>IF(AZ41=5,G41,0)</f>
        <v>0</v>
      </c>
      <c r="CA41" s="199">
        <v>1</v>
      </c>
      <c r="CB41" s="199">
        <v>7</v>
      </c>
      <c r="CZ41" s="166">
        <v>0.0069</v>
      </c>
    </row>
    <row r="42" spans="1:104" ht="12.75">
      <c r="A42" s="193">
        <v>21</v>
      </c>
      <c r="B42" s="194" t="s">
        <v>142</v>
      </c>
      <c r="C42" s="195" t="s">
        <v>143</v>
      </c>
      <c r="D42" s="196" t="s">
        <v>131</v>
      </c>
      <c r="E42" s="197">
        <v>39</v>
      </c>
      <c r="F42" s="197">
        <v>0</v>
      </c>
      <c r="G42" s="198">
        <f>E42*F42</f>
        <v>0</v>
      </c>
      <c r="O42" s="192">
        <v>2</v>
      </c>
      <c r="AA42" s="166">
        <v>1</v>
      </c>
      <c r="AB42" s="166">
        <v>7</v>
      </c>
      <c r="AC42" s="166">
        <v>7</v>
      </c>
      <c r="AZ42" s="166">
        <v>2</v>
      </c>
      <c r="BA42" s="166">
        <f>IF(AZ42=1,G42,0)</f>
        <v>0</v>
      </c>
      <c r="BB42" s="166">
        <f>IF(AZ42=2,G42,0)</f>
        <v>0</v>
      </c>
      <c r="BC42" s="166">
        <f>IF(AZ42=3,G42,0)</f>
        <v>0</v>
      </c>
      <c r="BD42" s="166">
        <f>IF(AZ42=4,G42,0)</f>
        <v>0</v>
      </c>
      <c r="BE42" s="166">
        <f>IF(AZ42=5,G42,0)</f>
        <v>0</v>
      </c>
      <c r="CA42" s="199">
        <v>1</v>
      </c>
      <c r="CB42" s="199">
        <v>7</v>
      </c>
      <c r="CZ42" s="166">
        <v>0</v>
      </c>
    </row>
    <row r="43" spans="1:104" ht="12.75">
      <c r="A43" s="193">
        <v>22</v>
      </c>
      <c r="B43" s="194" t="s">
        <v>144</v>
      </c>
      <c r="C43" s="195" t="s">
        <v>145</v>
      </c>
      <c r="D43" s="196" t="s">
        <v>61</v>
      </c>
      <c r="E43" s="197"/>
      <c r="F43" s="197">
        <v>0</v>
      </c>
      <c r="G43" s="198">
        <f>E43*F43</f>
        <v>0</v>
      </c>
      <c r="O43" s="192">
        <v>2</v>
      </c>
      <c r="AA43" s="166">
        <v>7</v>
      </c>
      <c r="AB43" s="166">
        <v>1002</v>
      </c>
      <c r="AC43" s="166">
        <v>5</v>
      </c>
      <c r="AZ43" s="166">
        <v>2</v>
      </c>
      <c r="BA43" s="166">
        <f>IF(AZ43=1,G43,0)</f>
        <v>0</v>
      </c>
      <c r="BB43" s="166">
        <f>IF(AZ43=2,G43,0)</f>
        <v>0</v>
      </c>
      <c r="BC43" s="166">
        <f>IF(AZ43=3,G43,0)</f>
        <v>0</v>
      </c>
      <c r="BD43" s="166">
        <f>IF(AZ43=4,G43,0)</f>
        <v>0</v>
      </c>
      <c r="BE43" s="166">
        <f>IF(AZ43=5,G43,0)</f>
        <v>0</v>
      </c>
      <c r="CA43" s="199">
        <v>7</v>
      </c>
      <c r="CB43" s="199">
        <v>1002</v>
      </c>
      <c r="CZ43" s="166">
        <v>0</v>
      </c>
    </row>
    <row r="44" spans="1:57" ht="12.75">
      <c r="A44" s="200"/>
      <c r="B44" s="201" t="s">
        <v>74</v>
      </c>
      <c r="C44" s="202" t="str">
        <f>CONCATENATE(B34," ",C34)</f>
        <v>721 Vnitřní kanalizace</v>
      </c>
      <c r="D44" s="203"/>
      <c r="E44" s="204"/>
      <c r="F44" s="205"/>
      <c r="G44" s="206">
        <f>SUM(G34:G43)</f>
        <v>0</v>
      </c>
      <c r="O44" s="192">
        <v>4</v>
      </c>
      <c r="BA44" s="207">
        <f>SUM(BA34:BA43)</f>
        <v>0</v>
      </c>
      <c r="BB44" s="207">
        <f>SUM(BB34:BB43)</f>
        <v>0</v>
      </c>
      <c r="BC44" s="207">
        <f>SUM(BC34:BC43)</f>
        <v>0</v>
      </c>
      <c r="BD44" s="207">
        <f>SUM(BD34:BD43)</f>
        <v>0</v>
      </c>
      <c r="BE44" s="207">
        <f>SUM(BE34:BE43)</f>
        <v>0</v>
      </c>
    </row>
    <row r="45" spans="1:15" ht="12.75">
      <c r="A45" s="185" t="s">
        <v>72</v>
      </c>
      <c r="B45" s="186" t="s">
        <v>146</v>
      </c>
      <c r="C45" s="187" t="s">
        <v>147</v>
      </c>
      <c r="D45" s="188"/>
      <c r="E45" s="189"/>
      <c r="F45" s="189"/>
      <c r="G45" s="190"/>
      <c r="H45" s="191"/>
      <c r="I45" s="191"/>
      <c r="O45" s="192">
        <v>1</v>
      </c>
    </row>
    <row r="46" spans="1:104" ht="12.75">
      <c r="A46" s="193">
        <v>23</v>
      </c>
      <c r="B46" s="194" t="s">
        <v>148</v>
      </c>
      <c r="C46" s="195" t="s">
        <v>149</v>
      </c>
      <c r="D46" s="196" t="s">
        <v>131</v>
      </c>
      <c r="E46" s="197">
        <v>52</v>
      </c>
      <c r="F46" s="197">
        <v>0</v>
      </c>
      <c r="G46" s="198">
        <f>E46*F46</f>
        <v>0</v>
      </c>
      <c r="O46" s="192">
        <v>2</v>
      </c>
      <c r="AA46" s="166">
        <v>1</v>
      </c>
      <c r="AB46" s="166">
        <v>7</v>
      </c>
      <c r="AC46" s="166">
        <v>7</v>
      </c>
      <c r="AZ46" s="166">
        <v>2</v>
      </c>
      <c r="BA46" s="166">
        <f>IF(AZ46=1,G46,0)</f>
        <v>0</v>
      </c>
      <c r="BB46" s="166">
        <f>IF(AZ46=2,G46,0)</f>
        <v>0</v>
      </c>
      <c r="BC46" s="166">
        <f>IF(AZ46=3,G46,0)</f>
        <v>0</v>
      </c>
      <c r="BD46" s="166">
        <f>IF(AZ46=4,G46,0)</f>
        <v>0</v>
      </c>
      <c r="BE46" s="166">
        <f>IF(AZ46=5,G46,0)</f>
        <v>0</v>
      </c>
      <c r="CA46" s="199">
        <v>1</v>
      </c>
      <c r="CB46" s="199">
        <v>7</v>
      </c>
      <c r="CZ46" s="166">
        <v>0.00518</v>
      </c>
    </row>
    <row r="47" spans="1:104" ht="12.75">
      <c r="A47" s="193">
        <v>24</v>
      </c>
      <c r="B47" s="194" t="s">
        <v>150</v>
      </c>
      <c r="C47" s="195" t="s">
        <v>151</v>
      </c>
      <c r="D47" s="196" t="s">
        <v>131</v>
      </c>
      <c r="E47" s="197">
        <v>18</v>
      </c>
      <c r="F47" s="197">
        <v>0</v>
      </c>
      <c r="G47" s="198">
        <f>E47*F47</f>
        <v>0</v>
      </c>
      <c r="O47" s="192">
        <v>2</v>
      </c>
      <c r="AA47" s="166">
        <v>1</v>
      </c>
      <c r="AB47" s="166">
        <v>7</v>
      </c>
      <c r="AC47" s="166">
        <v>7</v>
      </c>
      <c r="AZ47" s="166">
        <v>2</v>
      </c>
      <c r="BA47" s="166">
        <f>IF(AZ47=1,G47,0)</f>
        <v>0</v>
      </c>
      <c r="BB47" s="166">
        <f>IF(AZ47=2,G47,0)</f>
        <v>0</v>
      </c>
      <c r="BC47" s="166">
        <f>IF(AZ47=3,G47,0)</f>
        <v>0</v>
      </c>
      <c r="BD47" s="166">
        <f>IF(AZ47=4,G47,0)</f>
        <v>0</v>
      </c>
      <c r="BE47" s="166">
        <f>IF(AZ47=5,G47,0)</f>
        <v>0</v>
      </c>
      <c r="CA47" s="199">
        <v>1</v>
      </c>
      <c r="CB47" s="199">
        <v>7</v>
      </c>
      <c r="CZ47" s="166">
        <v>0.00535</v>
      </c>
    </row>
    <row r="48" spans="1:104" ht="12.75">
      <c r="A48" s="193">
        <v>25</v>
      </c>
      <c r="B48" s="194" t="s">
        <v>152</v>
      </c>
      <c r="C48" s="195" t="s">
        <v>153</v>
      </c>
      <c r="D48" s="196" t="s">
        <v>128</v>
      </c>
      <c r="E48" s="197">
        <v>32</v>
      </c>
      <c r="F48" s="197">
        <v>0</v>
      </c>
      <c r="G48" s="198">
        <f>E48*F48</f>
        <v>0</v>
      </c>
      <c r="O48" s="192">
        <v>2</v>
      </c>
      <c r="AA48" s="166">
        <v>1</v>
      </c>
      <c r="AB48" s="166">
        <v>7</v>
      </c>
      <c r="AC48" s="166">
        <v>7</v>
      </c>
      <c r="AZ48" s="166">
        <v>2</v>
      </c>
      <c r="BA48" s="166">
        <f>IF(AZ48=1,G48,0)</f>
        <v>0</v>
      </c>
      <c r="BB48" s="166">
        <f>IF(AZ48=2,G48,0)</f>
        <v>0</v>
      </c>
      <c r="BC48" s="166">
        <f>IF(AZ48=3,G48,0)</f>
        <v>0</v>
      </c>
      <c r="BD48" s="166">
        <f>IF(AZ48=4,G48,0)</f>
        <v>0</v>
      </c>
      <c r="BE48" s="166">
        <f>IF(AZ48=5,G48,0)</f>
        <v>0</v>
      </c>
      <c r="CA48" s="199">
        <v>1</v>
      </c>
      <c r="CB48" s="199">
        <v>7</v>
      </c>
      <c r="CZ48" s="166">
        <v>8E-05</v>
      </c>
    </row>
    <row r="49" spans="1:104" ht="12.75">
      <c r="A49" s="193">
        <v>26</v>
      </c>
      <c r="B49" s="194" t="s">
        <v>154</v>
      </c>
      <c r="C49" s="195" t="s">
        <v>155</v>
      </c>
      <c r="D49" s="196" t="s">
        <v>131</v>
      </c>
      <c r="E49" s="197">
        <v>52</v>
      </c>
      <c r="F49" s="197">
        <v>0</v>
      </c>
      <c r="G49" s="198">
        <f>E49*F49</f>
        <v>0</v>
      </c>
      <c r="O49" s="192">
        <v>2</v>
      </c>
      <c r="AA49" s="166">
        <v>1</v>
      </c>
      <c r="AB49" s="166">
        <v>7</v>
      </c>
      <c r="AC49" s="166">
        <v>7</v>
      </c>
      <c r="AZ49" s="166">
        <v>2</v>
      </c>
      <c r="BA49" s="166">
        <f>IF(AZ49=1,G49,0)</f>
        <v>0</v>
      </c>
      <c r="BB49" s="166">
        <f>IF(AZ49=2,G49,0)</f>
        <v>0</v>
      </c>
      <c r="BC49" s="166">
        <f>IF(AZ49=3,G49,0)</f>
        <v>0</v>
      </c>
      <c r="BD49" s="166">
        <f>IF(AZ49=4,G49,0)</f>
        <v>0</v>
      </c>
      <c r="BE49" s="166">
        <f>IF(AZ49=5,G49,0)</f>
        <v>0</v>
      </c>
      <c r="CA49" s="199">
        <v>1</v>
      </c>
      <c r="CB49" s="199">
        <v>7</v>
      </c>
      <c r="CZ49" s="166">
        <v>0</v>
      </c>
    </row>
    <row r="50" spans="1:104" ht="12.75">
      <c r="A50" s="193">
        <v>27</v>
      </c>
      <c r="B50" s="194" t="s">
        <v>156</v>
      </c>
      <c r="C50" s="195" t="s">
        <v>157</v>
      </c>
      <c r="D50" s="196" t="s">
        <v>131</v>
      </c>
      <c r="E50" s="197">
        <v>18</v>
      </c>
      <c r="F50" s="197">
        <v>0</v>
      </c>
      <c r="G50" s="198">
        <f>E50*F50</f>
        <v>0</v>
      </c>
      <c r="O50" s="192">
        <v>2</v>
      </c>
      <c r="AA50" s="166">
        <v>1</v>
      </c>
      <c r="AB50" s="166">
        <v>7</v>
      </c>
      <c r="AC50" s="166">
        <v>7</v>
      </c>
      <c r="AZ50" s="166">
        <v>2</v>
      </c>
      <c r="BA50" s="166">
        <f>IF(AZ50=1,G50,0)</f>
        <v>0</v>
      </c>
      <c r="BB50" s="166">
        <f>IF(AZ50=2,G50,0)</f>
        <v>0</v>
      </c>
      <c r="BC50" s="166">
        <f>IF(AZ50=3,G50,0)</f>
        <v>0</v>
      </c>
      <c r="BD50" s="166">
        <f>IF(AZ50=4,G50,0)</f>
        <v>0</v>
      </c>
      <c r="BE50" s="166">
        <f>IF(AZ50=5,G50,0)</f>
        <v>0</v>
      </c>
      <c r="CA50" s="199">
        <v>1</v>
      </c>
      <c r="CB50" s="199">
        <v>7</v>
      </c>
      <c r="CZ50" s="166">
        <v>0</v>
      </c>
    </row>
    <row r="51" spans="1:104" ht="12.75">
      <c r="A51" s="193">
        <v>28</v>
      </c>
      <c r="B51" s="194" t="s">
        <v>158</v>
      </c>
      <c r="C51" s="195" t="s">
        <v>159</v>
      </c>
      <c r="D51" s="196" t="s">
        <v>128</v>
      </c>
      <c r="E51" s="197">
        <v>16</v>
      </c>
      <c r="F51" s="197">
        <v>0</v>
      </c>
      <c r="G51" s="198">
        <f>E51*F51</f>
        <v>0</v>
      </c>
      <c r="O51" s="192">
        <v>2</v>
      </c>
      <c r="AA51" s="166">
        <v>1</v>
      </c>
      <c r="AB51" s="166">
        <v>7</v>
      </c>
      <c r="AC51" s="166">
        <v>7</v>
      </c>
      <c r="AZ51" s="166">
        <v>2</v>
      </c>
      <c r="BA51" s="166">
        <f>IF(AZ51=1,G51,0)</f>
        <v>0</v>
      </c>
      <c r="BB51" s="166">
        <f>IF(AZ51=2,G51,0)</f>
        <v>0</v>
      </c>
      <c r="BC51" s="166">
        <f>IF(AZ51=3,G51,0)</f>
        <v>0</v>
      </c>
      <c r="BD51" s="166">
        <f>IF(AZ51=4,G51,0)</f>
        <v>0</v>
      </c>
      <c r="BE51" s="166">
        <f>IF(AZ51=5,G51,0)</f>
        <v>0</v>
      </c>
      <c r="CA51" s="199">
        <v>1</v>
      </c>
      <c r="CB51" s="199">
        <v>7</v>
      </c>
      <c r="CZ51" s="166">
        <v>0.00017</v>
      </c>
    </row>
    <row r="52" spans="1:104" ht="12.75">
      <c r="A52" s="193">
        <v>29</v>
      </c>
      <c r="B52" s="194" t="s">
        <v>160</v>
      </c>
      <c r="C52" s="195" t="s">
        <v>161</v>
      </c>
      <c r="D52" s="196" t="s">
        <v>131</v>
      </c>
      <c r="E52" s="197">
        <v>70</v>
      </c>
      <c r="F52" s="197">
        <v>0</v>
      </c>
      <c r="G52" s="198">
        <f>E52*F52</f>
        <v>0</v>
      </c>
      <c r="O52" s="192">
        <v>2</v>
      </c>
      <c r="AA52" s="166">
        <v>1</v>
      </c>
      <c r="AB52" s="166">
        <v>7</v>
      </c>
      <c r="AC52" s="166">
        <v>7</v>
      </c>
      <c r="AZ52" s="166">
        <v>2</v>
      </c>
      <c r="BA52" s="166">
        <f>IF(AZ52=1,G52,0)</f>
        <v>0</v>
      </c>
      <c r="BB52" s="166">
        <f>IF(AZ52=2,G52,0)</f>
        <v>0</v>
      </c>
      <c r="BC52" s="166">
        <f>IF(AZ52=3,G52,0)</f>
        <v>0</v>
      </c>
      <c r="BD52" s="166">
        <f>IF(AZ52=4,G52,0)</f>
        <v>0</v>
      </c>
      <c r="BE52" s="166">
        <f>IF(AZ52=5,G52,0)</f>
        <v>0</v>
      </c>
      <c r="CA52" s="199">
        <v>1</v>
      </c>
      <c r="CB52" s="199">
        <v>7</v>
      </c>
      <c r="CZ52" s="166">
        <v>0</v>
      </c>
    </row>
    <row r="53" spans="1:104" ht="12.75">
      <c r="A53" s="193">
        <v>30</v>
      </c>
      <c r="B53" s="194" t="s">
        <v>162</v>
      </c>
      <c r="C53" s="195" t="s">
        <v>163</v>
      </c>
      <c r="D53" s="196" t="s">
        <v>131</v>
      </c>
      <c r="E53" s="197">
        <v>70</v>
      </c>
      <c r="F53" s="197">
        <v>0</v>
      </c>
      <c r="G53" s="198">
        <f>E53*F53</f>
        <v>0</v>
      </c>
      <c r="O53" s="192">
        <v>2</v>
      </c>
      <c r="AA53" s="166">
        <v>1</v>
      </c>
      <c r="AB53" s="166">
        <v>7</v>
      </c>
      <c r="AC53" s="166">
        <v>7</v>
      </c>
      <c r="AZ53" s="166">
        <v>2</v>
      </c>
      <c r="BA53" s="166">
        <f>IF(AZ53=1,G53,0)</f>
        <v>0</v>
      </c>
      <c r="BB53" s="166">
        <f>IF(AZ53=2,G53,0)</f>
        <v>0</v>
      </c>
      <c r="BC53" s="166">
        <f>IF(AZ53=3,G53,0)</f>
        <v>0</v>
      </c>
      <c r="BD53" s="166">
        <f>IF(AZ53=4,G53,0)</f>
        <v>0</v>
      </c>
      <c r="BE53" s="166">
        <f>IF(AZ53=5,G53,0)</f>
        <v>0</v>
      </c>
      <c r="CA53" s="199">
        <v>1</v>
      </c>
      <c r="CB53" s="199">
        <v>7</v>
      </c>
      <c r="CZ53" s="166">
        <v>1E-05</v>
      </c>
    </row>
    <row r="54" spans="1:104" ht="12.75">
      <c r="A54" s="193">
        <v>31</v>
      </c>
      <c r="B54" s="194" t="s">
        <v>164</v>
      </c>
      <c r="C54" s="195" t="s">
        <v>165</v>
      </c>
      <c r="D54" s="196" t="s">
        <v>131</v>
      </c>
      <c r="E54" s="197">
        <v>60</v>
      </c>
      <c r="F54" s="197">
        <v>0</v>
      </c>
      <c r="G54" s="198">
        <f>E54*F54</f>
        <v>0</v>
      </c>
      <c r="O54" s="192">
        <v>2</v>
      </c>
      <c r="AA54" s="166">
        <v>3</v>
      </c>
      <c r="AB54" s="166">
        <v>7</v>
      </c>
      <c r="AC54" s="166">
        <v>28377014</v>
      </c>
      <c r="AZ54" s="166">
        <v>2</v>
      </c>
      <c r="BA54" s="166">
        <f>IF(AZ54=1,G54,0)</f>
        <v>0</v>
      </c>
      <c r="BB54" s="166">
        <f>IF(AZ54=2,G54,0)</f>
        <v>0</v>
      </c>
      <c r="BC54" s="166">
        <f>IF(AZ54=3,G54,0)</f>
        <v>0</v>
      </c>
      <c r="BD54" s="166">
        <f>IF(AZ54=4,G54,0)</f>
        <v>0</v>
      </c>
      <c r="BE54" s="166">
        <f>IF(AZ54=5,G54,0)</f>
        <v>0</v>
      </c>
      <c r="CA54" s="199">
        <v>3</v>
      </c>
      <c r="CB54" s="199">
        <v>7</v>
      </c>
      <c r="CZ54" s="166">
        <v>6E-05</v>
      </c>
    </row>
    <row r="55" spans="1:104" ht="12.75">
      <c r="A55" s="193">
        <v>32</v>
      </c>
      <c r="B55" s="194" t="s">
        <v>166</v>
      </c>
      <c r="C55" s="195" t="s">
        <v>167</v>
      </c>
      <c r="D55" s="196" t="s">
        <v>131</v>
      </c>
      <c r="E55" s="197">
        <v>20</v>
      </c>
      <c r="F55" s="197">
        <v>0</v>
      </c>
      <c r="G55" s="198">
        <f>E55*F55</f>
        <v>0</v>
      </c>
      <c r="O55" s="192">
        <v>2</v>
      </c>
      <c r="AA55" s="166">
        <v>3</v>
      </c>
      <c r="AB55" s="166">
        <v>7</v>
      </c>
      <c r="AC55" s="166">
        <v>28377015</v>
      </c>
      <c r="AZ55" s="166">
        <v>2</v>
      </c>
      <c r="BA55" s="166">
        <f>IF(AZ55=1,G55,0)</f>
        <v>0</v>
      </c>
      <c r="BB55" s="166">
        <f>IF(AZ55=2,G55,0)</f>
        <v>0</v>
      </c>
      <c r="BC55" s="166">
        <f>IF(AZ55=3,G55,0)</f>
        <v>0</v>
      </c>
      <c r="BD55" s="166">
        <f>IF(AZ55=4,G55,0)</f>
        <v>0</v>
      </c>
      <c r="BE55" s="166">
        <f>IF(AZ55=5,G55,0)</f>
        <v>0</v>
      </c>
      <c r="CA55" s="199">
        <v>3</v>
      </c>
      <c r="CB55" s="199">
        <v>7</v>
      </c>
      <c r="CZ55" s="166">
        <v>7E-05</v>
      </c>
    </row>
    <row r="56" spans="1:104" ht="12.75">
      <c r="A56" s="193">
        <v>33</v>
      </c>
      <c r="B56" s="194" t="s">
        <v>168</v>
      </c>
      <c r="C56" s="195" t="s">
        <v>169</v>
      </c>
      <c r="D56" s="196" t="s">
        <v>61</v>
      </c>
      <c r="E56" s="197"/>
      <c r="F56" s="197">
        <v>0</v>
      </c>
      <c r="G56" s="198">
        <f>E56*F56</f>
        <v>0</v>
      </c>
      <c r="O56" s="192">
        <v>2</v>
      </c>
      <c r="AA56" s="166">
        <v>7</v>
      </c>
      <c r="AB56" s="166">
        <v>1002</v>
      </c>
      <c r="AC56" s="166">
        <v>5</v>
      </c>
      <c r="AZ56" s="166">
        <v>2</v>
      </c>
      <c r="BA56" s="166">
        <f>IF(AZ56=1,G56,0)</f>
        <v>0</v>
      </c>
      <c r="BB56" s="166">
        <f>IF(AZ56=2,G56,0)</f>
        <v>0</v>
      </c>
      <c r="BC56" s="166">
        <f>IF(AZ56=3,G56,0)</f>
        <v>0</v>
      </c>
      <c r="BD56" s="166">
        <f>IF(AZ56=4,G56,0)</f>
        <v>0</v>
      </c>
      <c r="BE56" s="166">
        <f>IF(AZ56=5,G56,0)</f>
        <v>0</v>
      </c>
      <c r="CA56" s="199">
        <v>7</v>
      </c>
      <c r="CB56" s="199">
        <v>1002</v>
      </c>
      <c r="CZ56" s="166">
        <v>0</v>
      </c>
    </row>
    <row r="57" spans="1:57" ht="12.75">
      <c r="A57" s="200"/>
      <c r="B57" s="201" t="s">
        <v>74</v>
      </c>
      <c r="C57" s="202" t="str">
        <f>CONCATENATE(B45," ",C45)</f>
        <v>722 Vnitřní vodovod</v>
      </c>
      <c r="D57" s="203"/>
      <c r="E57" s="204"/>
      <c r="F57" s="205"/>
      <c r="G57" s="206">
        <f>SUM(G45:G56)</f>
        <v>0</v>
      </c>
      <c r="O57" s="192">
        <v>4</v>
      </c>
      <c r="BA57" s="207">
        <f>SUM(BA45:BA56)</f>
        <v>0</v>
      </c>
      <c r="BB57" s="207">
        <f>SUM(BB45:BB56)</f>
        <v>0</v>
      </c>
      <c r="BC57" s="207">
        <f>SUM(BC45:BC56)</f>
        <v>0</v>
      </c>
      <c r="BD57" s="207">
        <f>SUM(BD45:BD56)</f>
        <v>0</v>
      </c>
      <c r="BE57" s="207">
        <f>SUM(BE45:BE56)</f>
        <v>0</v>
      </c>
    </row>
    <row r="58" spans="1:15" ht="12.75">
      <c r="A58" s="185" t="s">
        <v>72</v>
      </c>
      <c r="B58" s="186" t="s">
        <v>170</v>
      </c>
      <c r="C58" s="187" t="s">
        <v>171</v>
      </c>
      <c r="D58" s="188"/>
      <c r="E58" s="189"/>
      <c r="F58" s="189"/>
      <c r="G58" s="190"/>
      <c r="H58" s="191"/>
      <c r="I58" s="191"/>
      <c r="O58" s="192">
        <v>1</v>
      </c>
    </row>
    <row r="59" spans="1:104" ht="12.75">
      <c r="A59" s="193">
        <v>34</v>
      </c>
      <c r="B59" s="194" t="s">
        <v>172</v>
      </c>
      <c r="C59" s="195" t="s">
        <v>173</v>
      </c>
      <c r="D59" s="196" t="s">
        <v>174</v>
      </c>
      <c r="E59" s="197">
        <v>2</v>
      </c>
      <c r="F59" s="197">
        <v>0</v>
      </c>
      <c r="G59" s="198">
        <f>E59*F59</f>
        <v>0</v>
      </c>
      <c r="O59" s="192">
        <v>2</v>
      </c>
      <c r="AA59" s="166">
        <v>1</v>
      </c>
      <c r="AB59" s="166">
        <v>7</v>
      </c>
      <c r="AC59" s="166">
        <v>7</v>
      </c>
      <c r="AZ59" s="166">
        <v>2</v>
      </c>
      <c r="BA59" s="166">
        <f>IF(AZ59=1,G59,0)</f>
        <v>0</v>
      </c>
      <c r="BB59" s="166">
        <f>IF(AZ59=2,G59,0)</f>
        <v>0</v>
      </c>
      <c r="BC59" s="166">
        <f>IF(AZ59=3,G59,0)</f>
        <v>0</v>
      </c>
      <c r="BD59" s="166">
        <f>IF(AZ59=4,G59,0)</f>
        <v>0</v>
      </c>
      <c r="BE59" s="166">
        <f>IF(AZ59=5,G59,0)</f>
        <v>0</v>
      </c>
      <c r="CA59" s="199">
        <v>1</v>
      </c>
      <c r="CB59" s="199">
        <v>7</v>
      </c>
      <c r="CZ59" s="166">
        <v>0.01444</v>
      </c>
    </row>
    <row r="60" spans="1:104" ht="22.5">
      <c r="A60" s="193">
        <v>35</v>
      </c>
      <c r="B60" s="194" t="s">
        <v>175</v>
      </c>
      <c r="C60" s="195" t="s">
        <v>176</v>
      </c>
      <c r="D60" s="196" t="s">
        <v>174</v>
      </c>
      <c r="E60" s="197">
        <v>4</v>
      </c>
      <c r="F60" s="197">
        <v>0</v>
      </c>
      <c r="G60" s="198">
        <f>E60*F60</f>
        <v>0</v>
      </c>
      <c r="O60" s="192">
        <v>2</v>
      </c>
      <c r="AA60" s="166">
        <v>1</v>
      </c>
      <c r="AB60" s="166">
        <v>7</v>
      </c>
      <c r="AC60" s="166">
        <v>7</v>
      </c>
      <c r="AZ60" s="166">
        <v>2</v>
      </c>
      <c r="BA60" s="166">
        <f>IF(AZ60=1,G60,0)</f>
        <v>0</v>
      </c>
      <c r="BB60" s="166">
        <f>IF(AZ60=2,G60,0)</f>
        <v>0</v>
      </c>
      <c r="BC60" s="166">
        <f>IF(AZ60=3,G60,0)</f>
        <v>0</v>
      </c>
      <c r="BD60" s="166">
        <f>IF(AZ60=4,G60,0)</f>
        <v>0</v>
      </c>
      <c r="BE60" s="166">
        <f>IF(AZ60=5,G60,0)</f>
        <v>0</v>
      </c>
      <c r="CA60" s="199">
        <v>1</v>
      </c>
      <c r="CB60" s="199">
        <v>7</v>
      </c>
      <c r="CZ60" s="166">
        <v>0</v>
      </c>
    </row>
    <row r="61" spans="1:104" ht="12.75">
      <c r="A61" s="193">
        <v>36</v>
      </c>
      <c r="B61" s="194" t="s">
        <v>177</v>
      </c>
      <c r="C61" s="195" t="s">
        <v>178</v>
      </c>
      <c r="D61" s="196" t="s">
        <v>174</v>
      </c>
      <c r="E61" s="197">
        <v>4</v>
      </c>
      <c r="F61" s="197">
        <v>0</v>
      </c>
      <c r="G61" s="198">
        <f>E61*F61</f>
        <v>0</v>
      </c>
      <c r="O61" s="192">
        <v>2</v>
      </c>
      <c r="AA61" s="166">
        <v>1</v>
      </c>
      <c r="AB61" s="166">
        <v>0</v>
      </c>
      <c r="AC61" s="166">
        <v>0</v>
      </c>
      <c r="AZ61" s="166">
        <v>2</v>
      </c>
      <c r="BA61" s="166">
        <f>IF(AZ61=1,G61,0)</f>
        <v>0</v>
      </c>
      <c r="BB61" s="166">
        <f>IF(AZ61=2,G61,0)</f>
        <v>0</v>
      </c>
      <c r="BC61" s="166">
        <f>IF(AZ61=3,G61,0)</f>
        <v>0</v>
      </c>
      <c r="BD61" s="166">
        <f>IF(AZ61=4,G61,0)</f>
        <v>0</v>
      </c>
      <c r="BE61" s="166">
        <f>IF(AZ61=5,G61,0)</f>
        <v>0</v>
      </c>
      <c r="CA61" s="199">
        <v>1</v>
      </c>
      <c r="CB61" s="199">
        <v>0</v>
      </c>
      <c r="CZ61" s="166">
        <v>0.00252</v>
      </c>
    </row>
    <row r="62" spans="1:104" ht="22.5">
      <c r="A62" s="193">
        <v>37</v>
      </c>
      <c r="B62" s="194" t="s">
        <v>179</v>
      </c>
      <c r="C62" s="195" t="s">
        <v>180</v>
      </c>
      <c r="D62" s="196" t="s">
        <v>174</v>
      </c>
      <c r="E62" s="197">
        <v>1</v>
      </c>
      <c r="F62" s="197">
        <v>0</v>
      </c>
      <c r="G62" s="198">
        <f>E62*F62</f>
        <v>0</v>
      </c>
      <c r="O62" s="192">
        <v>2</v>
      </c>
      <c r="AA62" s="166">
        <v>1</v>
      </c>
      <c r="AB62" s="166">
        <v>7</v>
      </c>
      <c r="AC62" s="166">
        <v>7</v>
      </c>
      <c r="AZ62" s="166">
        <v>2</v>
      </c>
      <c r="BA62" s="166">
        <f>IF(AZ62=1,G62,0)</f>
        <v>0</v>
      </c>
      <c r="BB62" s="166">
        <f>IF(AZ62=2,G62,0)</f>
        <v>0</v>
      </c>
      <c r="BC62" s="166">
        <f>IF(AZ62=3,G62,0)</f>
        <v>0</v>
      </c>
      <c r="BD62" s="166">
        <f>IF(AZ62=4,G62,0)</f>
        <v>0</v>
      </c>
      <c r="BE62" s="166">
        <f>IF(AZ62=5,G62,0)</f>
        <v>0</v>
      </c>
      <c r="CA62" s="199">
        <v>1</v>
      </c>
      <c r="CB62" s="199">
        <v>7</v>
      </c>
      <c r="CZ62" s="166">
        <v>0</v>
      </c>
    </row>
    <row r="63" spans="1:104" ht="22.5">
      <c r="A63" s="193">
        <v>38</v>
      </c>
      <c r="B63" s="194" t="s">
        <v>181</v>
      </c>
      <c r="C63" s="195" t="s">
        <v>182</v>
      </c>
      <c r="D63" s="196" t="s">
        <v>174</v>
      </c>
      <c r="E63" s="197">
        <v>2</v>
      </c>
      <c r="F63" s="197">
        <v>0</v>
      </c>
      <c r="G63" s="198">
        <f>E63*F63</f>
        <v>0</v>
      </c>
      <c r="O63" s="192">
        <v>2</v>
      </c>
      <c r="AA63" s="166">
        <v>1</v>
      </c>
      <c r="AB63" s="166">
        <v>7</v>
      </c>
      <c r="AC63" s="166">
        <v>7</v>
      </c>
      <c r="AZ63" s="166">
        <v>2</v>
      </c>
      <c r="BA63" s="166">
        <f>IF(AZ63=1,G63,0)</f>
        <v>0</v>
      </c>
      <c r="BB63" s="166">
        <f>IF(AZ63=2,G63,0)</f>
        <v>0</v>
      </c>
      <c r="BC63" s="166">
        <f>IF(AZ63=3,G63,0)</f>
        <v>0</v>
      </c>
      <c r="BD63" s="166">
        <f>IF(AZ63=4,G63,0)</f>
        <v>0</v>
      </c>
      <c r="BE63" s="166">
        <f>IF(AZ63=5,G63,0)</f>
        <v>0</v>
      </c>
      <c r="CA63" s="199">
        <v>1</v>
      </c>
      <c r="CB63" s="199">
        <v>7</v>
      </c>
      <c r="CZ63" s="166">
        <v>0</v>
      </c>
    </row>
    <row r="64" spans="1:104" ht="12.75">
      <c r="A64" s="193">
        <v>39</v>
      </c>
      <c r="B64" s="194" t="s">
        <v>183</v>
      </c>
      <c r="C64" s="195" t="s">
        <v>184</v>
      </c>
      <c r="D64" s="196" t="s">
        <v>174</v>
      </c>
      <c r="E64" s="197">
        <v>2</v>
      </c>
      <c r="F64" s="197">
        <v>0</v>
      </c>
      <c r="G64" s="198">
        <f>E64*F64</f>
        <v>0</v>
      </c>
      <c r="O64" s="192">
        <v>2</v>
      </c>
      <c r="AA64" s="166">
        <v>1</v>
      </c>
      <c r="AB64" s="166">
        <v>7</v>
      </c>
      <c r="AC64" s="166">
        <v>7</v>
      </c>
      <c r="AZ64" s="166">
        <v>2</v>
      </c>
      <c r="BA64" s="166">
        <f>IF(AZ64=1,G64,0)</f>
        <v>0</v>
      </c>
      <c r="BB64" s="166">
        <f>IF(AZ64=2,G64,0)</f>
        <v>0</v>
      </c>
      <c r="BC64" s="166">
        <f>IF(AZ64=3,G64,0)</f>
        <v>0</v>
      </c>
      <c r="BD64" s="166">
        <f>IF(AZ64=4,G64,0)</f>
        <v>0</v>
      </c>
      <c r="BE64" s="166">
        <f>IF(AZ64=5,G64,0)</f>
        <v>0</v>
      </c>
      <c r="CA64" s="199">
        <v>1</v>
      </c>
      <c r="CB64" s="199">
        <v>7</v>
      </c>
      <c r="CZ64" s="166">
        <v>0.0023</v>
      </c>
    </row>
    <row r="65" spans="1:104" ht="12.75">
      <c r="A65" s="193">
        <v>40</v>
      </c>
      <c r="B65" s="194" t="s">
        <v>185</v>
      </c>
      <c r="C65" s="195" t="s">
        <v>186</v>
      </c>
      <c r="D65" s="196" t="s">
        <v>174</v>
      </c>
      <c r="E65" s="197">
        <v>2</v>
      </c>
      <c r="F65" s="197">
        <v>0</v>
      </c>
      <c r="G65" s="198">
        <f>E65*F65</f>
        <v>0</v>
      </c>
      <c r="O65" s="192">
        <v>2</v>
      </c>
      <c r="AA65" s="166">
        <v>1</v>
      </c>
      <c r="AB65" s="166">
        <v>7</v>
      </c>
      <c r="AC65" s="166">
        <v>7</v>
      </c>
      <c r="AZ65" s="166">
        <v>2</v>
      </c>
      <c r="BA65" s="166">
        <f>IF(AZ65=1,G65,0)</f>
        <v>0</v>
      </c>
      <c r="BB65" s="166">
        <f>IF(AZ65=2,G65,0)</f>
        <v>0</v>
      </c>
      <c r="BC65" s="166">
        <f>IF(AZ65=3,G65,0)</f>
        <v>0</v>
      </c>
      <c r="BD65" s="166">
        <f>IF(AZ65=4,G65,0)</f>
        <v>0</v>
      </c>
      <c r="BE65" s="166">
        <f>IF(AZ65=5,G65,0)</f>
        <v>0</v>
      </c>
      <c r="CA65" s="199">
        <v>1</v>
      </c>
      <c r="CB65" s="199">
        <v>7</v>
      </c>
      <c r="CZ65" s="166">
        <v>0.001</v>
      </c>
    </row>
    <row r="66" spans="1:104" ht="12.75">
      <c r="A66" s="193">
        <v>41</v>
      </c>
      <c r="B66" s="194" t="s">
        <v>187</v>
      </c>
      <c r="C66" s="195" t="s">
        <v>188</v>
      </c>
      <c r="D66" s="196" t="s">
        <v>174</v>
      </c>
      <c r="E66" s="197">
        <v>2</v>
      </c>
      <c r="F66" s="197">
        <v>0</v>
      </c>
      <c r="G66" s="198">
        <f>E66*F66</f>
        <v>0</v>
      </c>
      <c r="O66" s="192">
        <v>2</v>
      </c>
      <c r="AA66" s="166">
        <v>1</v>
      </c>
      <c r="AB66" s="166">
        <v>7</v>
      </c>
      <c r="AC66" s="166">
        <v>7</v>
      </c>
      <c r="AZ66" s="166">
        <v>2</v>
      </c>
      <c r="BA66" s="166">
        <f>IF(AZ66=1,G66,0)</f>
        <v>0</v>
      </c>
      <c r="BB66" s="166">
        <f>IF(AZ66=2,G66,0)</f>
        <v>0</v>
      </c>
      <c r="BC66" s="166">
        <f>IF(AZ66=3,G66,0)</f>
        <v>0</v>
      </c>
      <c r="BD66" s="166">
        <f>IF(AZ66=4,G66,0)</f>
        <v>0</v>
      </c>
      <c r="BE66" s="166">
        <f>IF(AZ66=5,G66,0)</f>
        <v>0</v>
      </c>
      <c r="CA66" s="199">
        <v>1</v>
      </c>
      <c r="CB66" s="199">
        <v>7</v>
      </c>
      <c r="CZ66" s="166">
        <v>0.00059</v>
      </c>
    </row>
    <row r="67" spans="1:104" ht="12.75">
      <c r="A67" s="193">
        <v>42</v>
      </c>
      <c r="B67" s="194" t="s">
        <v>189</v>
      </c>
      <c r="C67" s="195" t="s">
        <v>190</v>
      </c>
      <c r="D67" s="196" t="s">
        <v>128</v>
      </c>
      <c r="E67" s="197">
        <v>2</v>
      </c>
      <c r="F67" s="197">
        <v>0</v>
      </c>
      <c r="G67" s="198">
        <f>E67*F67</f>
        <v>0</v>
      </c>
      <c r="O67" s="192">
        <v>2</v>
      </c>
      <c r="AA67" s="166">
        <v>1</v>
      </c>
      <c r="AB67" s="166">
        <v>7</v>
      </c>
      <c r="AC67" s="166">
        <v>7</v>
      </c>
      <c r="AZ67" s="166">
        <v>2</v>
      </c>
      <c r="BA67" s="166">
        <f>IF(AZ67=1,G67,0)</f>
        <v>0</v>
      </c>
      <c r="BB67" s="166">
        <f>IF(AZ67=2,G67,0)</f>
        <v>0</v>
      </c>
      <c r="BC67" s="166">
        <f>IF(AZ67=3,G67,0)</f>
        <v>0</v>
      </c>
      <c r="BD67" s="166">
        <f>IF(AZ67=4,G67,0)</f>
        <v>0</v>
      </c>
      <c r="BE67" s="166">
        <f>IF(AZ67=5,G67,0)</f>
        <v>0</v>
      </c>
      <c r="CA67" s="199">
        <v>1</v>
      </c>
      <c r="CB67" s="199">
        <v>7</v>
      </c>
      <c r="CZ67" s="166">
        <v>0.00012</v>
      </c>
    </row>
    <row r="68" spans="1:104" ht="12.75">
      <c r="A68" s="193">
        <v>43</v>
      </c>
      <c r="B68" s="194" t="s">
        <v>191</v>
      </c>
      <c r="C68" s="195" t="s">
        <v>192</v>
      </c>
      <c r="D68" s="196" t="s">
        <v>128</v>
      </c>
      <c r="E68" s="197">
        <v>6</v>
      </c>
      <c r="F68" s="197">
        <v>0</v>
      </c>
      <c r="G68" s="198">
        <f>E68*F68</f>
        <v>0</v>
      </c>
      <c r="O68" s="192">
        <v>2</v>
      </c>
      <c r="AA68" s="166">
        <v>1</v>
      </c>
      <c r="AB68" s="166">
        <v>7</v>
      </c>
      <c r="AC68" s="166">
        <v>7</v>
      </c>
      <c r="AZ68" s="166">
        <v>2</v>
      </c>
      <c r="BA68" s="166">
        <f>IF(AZ68=1,G68,0)</f>
        <v>0</v>
      </c>
      <c r="BB68" s="166">
        <f>IF(AZ68=2,G68,0)</f>
        <v>0</v>
      </c>
      <c r="BC68" s="166">
        <f>IF(AZ68=3,G68,0)</f>
        <v>0</v>
      </c>
      <c r="BD68" s="166">
        <f>IF(AZ68=4,G68,0)</f>
        <v>0</v>
      </c>
      <c r="BE68" s="166">
        <f>IF(AZ68=5,G68,0)</f>
        <v>0</v>
      </c>
      <c r="CA68" s="199">
        <v>1</v>
      </c>
      <c r="CB68" s="199">
        <v>7</v>
      </c>
      <c r="CZ68" s="166">
        <v>0.00012</v>
      </c>
    </row>
    <row r="69" spans="1:104" ht="22.5">
      <c r="A69" s="193">
        <v>44</v>
      </c>
      <c r="B69" s="194" t="s">
        <v>193</v>
      </c>
      <c r="C69" s="195" t="s">
        <v>194</v>
      </c>
      <c r="D69" s="196" t="s">
        <v>174</v>
      </c>
      <c r="E69" s="197">
        <v>2</v>
      </c>
      <c r="F69" s="197">
        <v>0</v>
      </c>
      <c r="G69" s="198">
        <f>E69*F69</f>
        <v>0</v>
      </c>
      <c r="O69" s="192">
        <v>2</v>
      </c>
      <c r="AA69" s="166">
        <v>1</v>
      </c>
      <c r="AB69" s="166">
        <v>7</v>
      </c>
      <c r="AC69" s="166">
        <v>7</v>
      </c>
      <c r="AZ69" s="166">
        <v>2</v>
      </c>
      <c r="BA69" s="166">
        <f>IF(AZ69=1,G69,0)</f>
        <v>0</v>
      </c>
      <c r="BB69" s="166">
        <f>IF(AZ69=2,G69,0)</f>
        <v>0</v>
      </c>
      <c r="BC69" s="166">
        <f>IF(AZ69=3,G69,0)</f>
        <v>0</v>
      </c>
      <c r="BD69" s="166">
        <f>IF(AZ69=4,G69,0)</f>
        <v>0</v>
      </c>
      <c r="BE69" s="166">
        <f>IF(AZ69=5,G69,0)</f>
        <v>0</v>
      </c>
      <c r="CA69" s="199">
        <v>1</v>
      </c>
      <c r="CB69" s="199">
        <v>7</v>
      </c>
      <c r="CZ69" s="166">
        <v>0.00012</v>
      </c>
    </row>
    <row r="70" spans="1:104" ht="12.75">
      <c r="A70" s="193">
        <v>45</v>
      </c>
      <c r="B70" s="194" t="s">
        <v>195</v>
      </c>
      <c r="C70" s="195" t="s">
        <v>196</v>
      </c>
      <c r="D70" s="196" t="s">
        <v>128</v>
      </c>
      <c r="E70" s="197">
        <v>2</v>
      </c>
      <c r="F70" s="197">
        <v>0</v>
      </c>
      <c r="G70" s="198">
        <f>E70*F70</f>
        <v>0</v>
      </c>
      <c r="O70" s="192">
        <v>2</v>
      </c>
      <c r="AA70" s="166">
        <v>1</v>
      </c>
      <c r="AB70" s="166">
        <v>7</v>
      </c>
      <c r="AC70" s="166">
        <v>7</v>
      </c>
      <c r="AZ70" s="166">
        <v>2</v>
      </c>
      <c r="BA70" s="166">
        <f>IF(AZ70=1,G70,0)</f>
        <v>0</v>
      </c>
      <c r="BB70" s="166">
        <f>IF(AZ70=2,G70,0)</f>
        <v>0</v>
      </c>
      <c r="BC70" s="166">
        <f>IF(AZ70=3,G70,0)</f>
        <v>0</v>
      </c>
      <c r="BD70" s="166">
        <f>IF(AZ70=4,G70,0)</f>
        <v>0</v>
      </c>
      <c r="BE70" s="166">
        <f>IF(AZ70=5,G70,0)</f>
        <v>0</v>
      </c>
      <c r="CA70" s="199">
        <v>1</v>
      </c>
      <c r="CB70" s="199">
        <v>7</v>
      </c>
      <c r="CZ70" s="166">
        <v>0.00012</v>
      </c>
    </row>
    <row r="71" spans="1:104" ht="12.75">
      <c r="A71" s="193">
        <v>46</v>
      </c>
      <c r="B71" s="194" t="s">
        <v>197</v>
      </c>
      <c r="C71" s="195" t="s">
        <v>198</v>
      </c>
      <c r="D71" s="196" t="s">
        <v>73</v>
      </c>
      <c r="E71" s="197">
        <v>2</v>
      </c>
      <c r="F71" s="197">
        <v>0</v>
      </c>
      <c r="G71" s="198">
        <f>E71*F71</f>
        <v>0</v>
      </c>
      <c r="O71" s="192">
        <v>2</v>
      </c>
      <c r="AA71" s="166">
        <v>12</v>
      </c>
      <c r="AB71" s="166">
        <v>0</v>
      </c>
      <c r="AC71" s="166">
        <v>68</v>
      </c>
      <c r="AZ71" s="166">
        <v>2</v>
      </c>
      <c r="BA71" s="166">
        <f>IF(AZ71=1,G71,0)</f>
        <v>0</v>
      </c>
      <c r="BB71" s="166">
        <f>IF(AZ71=2,G71,0)</f>
        <v>0</v>
      </c>
      <c r="BC71" s="166">
        <f>IF(AZ71=3,G71,0)</f>
        <v>0</v>
      </c>
      <c r="BD71" s="166">
        <f>IF(AZ71=4,G71,0)</f>
        <v>0</v>
      </c>
      <c r="BE71" s="166">
        <f>IF(AZ71=5,G71,0)</f>
        <v>0</v>
      </c>
      <c r="CA71" s="199">
        <v>12</v>
      </c>
      <c r="CB71" s="199">
        <v>0</v>
      </c>
      <c r="CZ71" s="166">
        <v>0</v>
      </c>
    </row>
    <row r="72" spans="1:104" ht="12.75">
      <c r="A72" s="193">
        <v>47</v>
      </c>
      <c r="B72" s="194" t="s">
        <v>199</v>
      </c>
      <c r="C72" s="195" t="s">
        <v>200</v>
      </c>
      <c r="D72" s="196" t="s">
        <v>128</v>
      </c>
      <c r="E72" s="197">
        <v>2</v>
      </c>
      <c r="F72" s="197">
        <v>0</v>
      </c>
      <c r="G72" s="198">
        <f>E72*F72</f>
        <v>0</v>
      </c>
      <c r="O72" s="192">
        <v>2</v>
      </c>
      <c r="AA72" s="166">
        <v>3</v>
      </c>
      <c r="AB72" s="166">
        <v>7</v>
      </c>
      <c r="AC72" s="166">
        <v>55147032</v>
      </c>
      <c r="AZ72" s="166">
        <v>2</v>
      </c>
      <c r="BA72" s="166">
        <f>IF(AZ72=1,G72,0)</f>
        <v>0</v>
      </c>
      <c r="BB72" s="166">
        <f>IF(AZ72=2,G72,0)</f>
        <v>0</v>
      </c>
      <c r="BC72" s="166">
        <f>IF(AZ72=3,G72,0)</f>
        <v>0</v>
      </c>
      <c r="BD72" s="166">
        <f>IF(AZ72=4,G72,0)</f>
        <v>0</v>
      </c>
      <c r="BE72" s="166">
        <f>IF(AZ72=5,G72,0)</f>
        <v>0</v>
      </c>
      <c r="CA72" s="199">
        <v>3</v>
      </c>
      <c r="CB72" s="199">
        <v>7</v>
      </c>
      <c r="CZ72" s="166">
        <v>0.0027</v>
      </c>
    </row>
    <row r="73" spans="1:104" ht="12.75">
      <c r="A73" s="193">
        <v>48</v>
      </c>
      <c r="B73" s="194" t="s">
        <v>201</v>
      </c>
      <c r="C73" s="195" t="s">
        <v>202</v>
      </c>
      <c r="D73" s="196" t="s">
        <v>128</v>
      </c>
      <c r="E73" s="197">
        <v>2</v>
      </c>
      <c r="F73" s="197">
        <v>0</v>
      </c>
      <c r="G73" s="198">
        <f>E73*F73</f>
        <v>0</v>
      </c>
      <c r="O73" s="192">
        <v>2</v>
      </c>
      <c r="AA73" s="166">
        <v>3</v>
      </c>
      <c r="AB73" s="166">
        <v>7</v>
      </c>
      <c r="AC73" s="166">
        <v>55430001</v>
      </c>
      <c r="AZ73" s="166">
        <v>2</v>
      </c>
      <c r="BA73" s="166">
        <f>IF(AZ73=1,G73,0)</f>
        <v>0</v>
      </c>
      <c r="BB73" s="166">
        <f>IF(AZ73=2,G73,0)</f>
        <v>0</v>
      </c>
      <c r="BC73" s="166">
        <f>IF(AZ73=3,G73,0)</f>
        <v>0</v>
      </c>
      <c r="BD73" s="166">
        <f>IF(AZ73=4,G73,0)</f>
        <v>0</v>
      </c>
      <c r="BE73" s="166">
        <f>IF(AZ73=5,G73,0)</f>
        <v>0</v>
      </c>
      <c r="CA73" s="199">
        <v>3</v>
      </c>
      <c r="CB73" s="199">
        <v>7</v>
      </c>
      <c r="CZ73" s="166">
        <v>0.001</v>
      </c>
    </row>
    <row r="74" spans="1:104" ht="12.75">
      <c r="A74" s="193">
        <v>49</v>
      </c>
      <c r="B74" s="194" t="s">
        <v>203</v>
      </c>
      <c r="C74" s="195" t="s">
        <v>204</v>
      </c>
      <c r="D74" s="196" t="s">
        <v>128</v>
      </c>
      <c r="E74" s="197">
        <v>2</v>
      </c>
      <c r="F74" s="197">
        <v>0</v>
      </c>
      <c r="G74" s="198">
        <f>E74*F74</f>
        <v>0</v>
      </c>
      <c r="O74" s="192">
        <v>2</v>
      </c>
      <c r="AA74" s="166">
        <v>3</v>
      </c>
      <c r="AB74" s="166">
        <v>7</v>
      </c>
      <c r="AC74" s="166">
        <v>55440112</v>
      </c>
      <c r="AZ74" s="166">
        <v>2</v>
      </c>
      <c r="BA74" s="166">
        <f>IF(AZ74=1,G74,0)</f>
        <v>0</v>
      </c>
      <c r="BB74" s="166">
        <f>IF(AZ74=2,G74,0)</f>
        <v>0</v>
      </c>
      <c r="BC74" s="166">
        <f>IF(AZ74=3,G74,0)</f>
        <v>0</v>
      </c>
      <c r="BD74" s="166">
        <f>IF(AZ74=4,G74,0)</f>
        <v>0</v>
      </c>
      <c r="BE74" s="166">
        <f>IF(AZ74=5,G74,0)</f>
        <v>0</v>
      </c>
      <c r="CA74" s="199">
        <v>3</v>
      </c>
      <c r="CB74" s="199">
        <v>7</v>
      </c>
      <c r="CZ74" s="166">
        <v>0.0023</v>
      </c>
    </row>
    <row r="75" spans="1:57" ht="12.75">
      <c r="A75" s="200"/>
      <c r="B75" s="201" t="s">
        <v>74</v>
      </c>
      <c r="C75" s="202" t="str">
        <f>CONCATENATE(B58," ",C58)</f>
        <v>725 Zařizovací předměty</v>
      </c>
      <c r="D75" s="203"/>
      <c r="E75" s="204"/>
      <c r="F75" s="205"/>
      <c r="G75" s="206">
        <f>SUM(G58:G74)</f>
        <v>0</v>
      </c>
      <c r="O75" s="192">
        <v>4</v>
      </c>
      <c r="BA75" s="207">
        <f>SUM(BA58:BA74)</f>
        <v>0</v>
      </c>
      <c r="BB75" s="207">
        <f>SUM(BB58:BB74)</f>
        <v>0</v>
      </c>
      <c r="BC75" s="207">
        <f>SUM(BC58:BC74)</f>
        <v>0</v>
      </c>
      <c r="BD75" s="207">
        <f>SUM(BD58:BD74)</f>
        <v>0</v>
      </c>
      <c r="BE75" s="207">
        <f>SUM(BE58:BE74)</f>
        <v>0</v>
      </c>
    </row>
    <row r="76" spans="1:15" ht="12.75">
      <c r="A76" s="185" t="s">
        <v>72</v>
      </c>
      <c r="B76" s="186" t="s">
        <v>205</v>
      </c>
      <c r="C76" s="187" t="s">
        <v>206</v>
      </c>
      <c r="D76" s="188"/>
      <c r="E76" s="189"/>
      <c r="F76" s="189"/>
      <c r="G76" s="190"/>
      <c r="H76" s="191"/>
      <c r="I76" s="191"/>
      <c r="O76" s="192">
        <v>1</v>
      </c>
    </row>
    <row r="77" spans="1:104" ht="22.5">
      <c r="A77" s="193">
        <v>50</v>
      </c>
      <c r="B77" s="194" t="s">
        <v>207</v>
      </c>
      <c r="C77" s="195" t="s">
        <v>208</v>
      </c>
      <c r="D77" s="196" t="s">
        <v>174</v>
      </c>
      <c r="E77" s="197">
        <v>1</v>
      </c>
      <c r="F77" s="197">
        <v>0</v>
      </c>
      <c r="G77" s="198">
        <f>E77*F77</f>
        <v>0</v>
      </c>
      <c r="O77" s="192">
        <v>2</v>
      </c>
      <c r="AA77" s="166">
        <v>12</v>
      </c>
      <c r="AB77" s="166">
        <v>0</v>
      </c>
      <c r="AC77" s="166">
        <v>67</v>
      </c>
      <c r="AZ77" s="166">
        <v>2</v>
      </c>
      <c r="BA77" s="166">
        <f>IF(AZ77=1,G77,0)</f>
        <v>0</v>
      </c>
      <c r="BB77" s="166">
        <f>IF(AZ77=2,G77,0)</f>
        <v>0</v>
      </c>
      <c r="BC77" s="166">
        <f>IF(AZ77=3,G77,0)</f>
        <v>0</v>
      </c>
      <c r="BD77" s="166">
        <f>IF(AZ77=4,G77,0)</f>
        <v>0</v>
      </c>
      <c r="BE77" s="166">
        <f>IF(AZ77=5,G77,0)</f>
        <v>0</v>
      </c>
      <c r="CA77" s="199">
        <v>12</v>
      </c>
      <c r="CB77" s="199">
        <v>0</v>
      </c>
      <c r="CZ77" s="166">
        <v>0</v>
      </c>
    </row>
    <row r="78" spans="1:57" ht="12.75">
      <c r="A78" s="200"/>
      <c r="B78" s="201" t="s">
        <v>74</v>
      </c>
      <c r="C78" s="202" t="str">
        <f>CONCATENATE(B76," ",C76)</f>
        <v>730 Ústřední vytápění</v>
      </c>
      <c r="D78" s="203"/>
      <c r="E78" s="204"/>
      <c r="F78" s="205"/>
      <c r="G78" s="206">
        <f>SUM(G76:G77)</f>
        <v>0</v>
      </c>
      <c r="O78" s="192">
        <v>4</v>
      </c>
      <c r="BA78" s="207">
        <f>SUM(BA76:BA77)</f>
        <v>0</v>
      </c>
      <c r="BB78" s="207">
        <f>SUM(BB76:BB77)</f>
        <v>0</v>
      </c>
      <c r="BC78" s="207">
        <f>SUM(BC76:BC77)</f>
        <v>0</v>
      </c>
      <c r="BD78" s="207">
        <f>SUM(BD76:BD77)</f>
        <v>0</v>
      </c>
      <c r="BE78" s="207">
        <f>SUM(BE76:BE77)</f>
        <v>0</v>
      </c>
    </row>
    <row r="79" spans="1:15" ht="12.75">
      <c r="A79" s="185" t="s">
        <v>72</v>
      </c>
      <c r="B79" s="186" t="s">
        <v>209</v>
      </c>
      <c r="C79" s="187" t="s">
        <v>210</v>
      </c>
      <c r="D79" s="188"/>
      <c r="E79" s="189"/>
      <c r="F79" s="189"/>
      <c r="G79" s="190"/>
      <c r="H79" s="191"/>
      <c r="I79" s="191"/>
      <c r="O79" s="192">
        <v>1</v>
      </c>
    </row>
    <row r="80" spans="1:104" ht="12.75">
      <c r="A80" s="193">
        <v>51</v>
      </c>
      <c r="B80" s="194" t="s">
        <v>211</v>
      </c>
      <c r="C80" s="195" t="s">
        <v>212</v>
      </c>
      <c r="D80" s="196" t="s">
        <v>85</v>
      </c>
      <c r="E80" s="197">
        <v>23.37</v>
      </c>
      <c r="F80" s="197">
        <v>0</v>
      </c>
      <c r="G80" s="198">
        <f>E80*F80</f>
        <v>0</v>
      </c>
      <c r="O80" s="192">
        <v>2</v>
      </c>
      <c r="AA80" s="166">
        <v>1</v>
      </c>
      <c r="AB80" s="166">
        <v>7</v>
      </c>
      <c r="AC80" s="166">
        <v>7</v>
      </c>
      <c r="AZ80" s="166">
        <v>2</v>
      </c>
      <c r="BA80" s="166">
        <f>IF(AZ80=1,G80,0)</f>
        <v>0</v>
      </c>
      <c r="BB80" s="166">
        <f>IF(AZ80=2,G80,0)</f>
        <v>0</v>
      </c>
      <c r="BC80" s="166">
        <f>IF(AZ80=3,G80,0)</f>
        <v>0</v>
      </c>
      <c r="BD80" s="166">
        <f>IF(AZ80=4,G80,0)</f>
        <v>0</v>
      </c>
      <c r="BE80" s="166">
        <f>IF(AZ80=5,G80,0)</f>
        <v>0</v>
      </c>
      <c r="CA80" s="199">
        <v>1</v>
      </c>
      <c r="CB80" s="199">
        <v>7</v>
      </c>
      <c r="CZ80" s="166">
        <v>0</v>
      </c>
    </row>
    <row r="81" spans="1:104" ht="12.75">
      <c r="A81" s="193">
        <v>52</v>
      </c>
      <c r="B81" s="194" t="s">
        <v>213</v>
      </c>
      <c r="C81" s="195" t="s">
        <v>214</v>
      </c>
      <c r="D81" s="196" t="s">
        <v>85</v>
      </c>
      <c r="E81" s="197">
        <v>23.37</v>
      </c>
      <c r="F81" s="197">
        <v>0</v>
      </c>
      <c r="G81" s="198">
        <f>E81*F81</f>
        <v>0</v>
      </c>
      <c r="O81" s="192">
        <v>2</v>
      </c>
      <c r="AA81" s="166">
        <v>1</v>
      </c>
      <c r="AB81" s="166">
        <v>7</v>
      </c>
      <c r="AC81" s="166">
        <v>7</v>
      </c>
      <c r="AZ81" s="166">
        <v>2</v>
      </c>
      <c r="BA81" s="166">
        <f>IF(AZ81=1,G81,0)</f>
        <v>0</v>
      </c>
      <c r="BB81" s="166">
        <f>IF(AZ81=2,G81,0)</f>
        <v>0</v>
      </c>
      <c r="BC81" s="166">
        <f>IF(AZ81=3,G81,0)</f>
        <v>0</v>
      </c>
      <c r="BD81" s="166">
        <f>IF(AZ81=4,G81,0)</f>
        <v>0</v>
      </c>
      <c r="BE81" s="166">
        <f>IF(AZ81=5,G81,0)</f>
        <v>0</v>
      </c>
      <c r="CA81" s="199">
        <v>1</v>
      </c>
      <c r="CB81" s="199">
        <v>7</v>
      </c>
      <c r="CZ81" s="166">
        <v>0.0051</v>
      </c>
    </row>
    <row r="82" spans="1:104" ht="22.5">
      <c r="A82" s="193">
        <v>53</v>
      </c>
      <c r="B82" s="194" t="s">
        <v>215</v>
      </c>
      <c r="C82" s="195" t="s">
        <v>216</v>
      </c>
      <c r="D82" s="196" t="s">
        <v>85</v>
      </c>
      <c r="E82" s="197">
        <v>26</v>
      </c>
      <c r="F82" s="197">
        <v>0</v>
      </c>
      <c r="G82" s="198">
        <f>E82*F82</f>
        <v>0</v>
      </c>
      <c r="O82" s="192">
        <v>2</v>
      </c>
      <c r="AA82" s="166">
        <v>12</v>
      </c>
      <c r="AB82" s="166">
        <v>0</v>
      </c>
      <c r="AC82" s="166">
        <v>16</v>
      </c>
      <c r="AZ82" s="166">
        <v>2</v>
      </c>
      <c r="BA82" s="166">
        <f>IF(AZ82=1,G82,0)</f>
        <v>0</v>
      </c>
      <c r="BB82" s="166">
        <f>IF(AZ82=2,G82,0)</f>
        <v>0</v>
      </c>
      <c r="BC82" s="166">
        <f>IF(AZ82=3,G82,0)</f>
        <v>0</v>
      </c>
      <c r="BD82" s="166">
        <f>IF(AZ82=4,G82,0)</f>
        <v>0</v>
      </c>
      <c r="BE82" s="166">
        <f>IF(AZ82=5,G82,0)</f>
        <v>0</v>
      </c>
      <c r="CA82" s="199">
        <v>12</v>
      </c>
      <c r="CB82" s="199">
        <v>0</v>
      </c>
      <c r="CZ82" s="166">
        <v>0.0192</v>
      </c>
    </row>
    <row r="83" spans="1:104" ht="12.75">
      <c r="A83" s="193">
        <v>54</v>
      </c>
      <c r="B83" s="194" t="s">
        <v>217</v>
      </c>
      <c r="C83" s="195" t="s">
        <v>218</v>
      </c>
      <c r="D83" s="196" t="s">
        <v>61</v>
      </c>
      <c r="E83" s="197"/>
      <c r="F83" s="197">
        <v>0</v>
      </c>
      <c r="G83" s="198">
        <f>E83*F83</f>
        <v>0</v>
      </c>
      <c r="O83" s="192">
        <v>2</v>
      </c>
      <c r="AA83" s="166">
        <v>7</v>
      </c>
      <c r="AB83" s="166">
        <v>1002</v>
      </c>
      <c r="AC83" s="166">
        <v>5</v>
      </c>
      <c r="AZ83" s="166">
        <v>2</v>
      </c>
      <c r="BA83" s="166">
        <f>IF(AZ83=1,G83,0)</f>
        <v>0</v>
      </c>
      <c r="BB83" s="166">
        <f>IF(AZ83=2,G83,0)</f>
        <v>0</v>
      </c>
      <c r="BC83" s="166">
        <f>IF(AZ83=3,G83,0)</f>
        <v>0</v>
      </c>
      <c r="BD83" s="166">
        <f>IF(AZ83=4,G83,0)</f>
        <v>0</v>
      </c>
      <c r="BE83" s="166">
        <f>IF(AZ83=5,G83,0)</f>
        <v>0</v>
      </c>
      <c r="CA83" s="199">
        <v>7</v>
      </c>
      <c r="CB83" s="199">
        <v>1002</v>
      </c>
      <c r="CZ83" s="166">
        <v>0</v>
      </c>
    </row>
    <row r="84" spans="1:57" ht="12.75">
      <c r="A84" s="200"/>
      <c r="B84" s="201" t="s">
        <v>74</v>
      </c>
      <c r="C84" s="202" t="str">
        <f>CONCATENATE(B79," ",C79)</f>
        <v>771 Podlahy z dlaždic a obklady</v>
      </c>
      <c r="D84" s="203"/>
      <c r="E84" s="204"/>
      <c r="F84" s="205"/>
      <c r="G84" s="206">
        <f>SUM(G79:G83)</f>
        <v>0</v>
      </c>
      <c r="O84" s="192">
        <v>4</v>
      </c>
      <c r="BA84" s="207">
        <f>SUM(BA79:BA83)</f>
        <v>0</v>
      </c>
      <c r="BB84" s="207">
        <f>SUM(BB79:BB83)</f>
        <v>0</v>
      </c>
      <c r="BC84" s="207">
        <f>SUM(BC79:BC83)</f>
        <v>0</v>
      </c>
      <c r="BD84" s="207">
        <f>SUM(BD79:BD83)</f>
        <v>0</v>
      </c>
      <c r="BE84" s="207">
        <f>SUM(BE79:BE83)</f>
        <v>0</v>
      </c>
    </row>
    <row r="85" spans="1:15" ht="12.75">
      <c r="A85" s="185" t="s">
        <v>72</v>
      </c>
      <c r="B85" s="186" t="s">
        <v>219</v>
      </c>
      <c r="C85" s="187" t="s">
        <v>220</v>
      </c>
      <c r="D85" s="188"/>
      <c r="E85" s="189"/>
      <c r="F85" s="189"/>
      <c r="G85" s="190"/>
      <c r="H85" s="191"/>
      <c r="I85" s="191"/>
      <c r="O85" s="192">
        <v>1</v>
      </c>
    </row>
    <row r="86" spans="1:104" ht="12.75">
      <c r="A86" s="193">
        <v>55</v>
      </c>
      <c r="B86" s="194" t="s">
        <v>221</v>
      </c>
      <c r="C86" s="195" t="s">
        <v>222</v>
      </c>
      <c r="D86" s="196" t="s">
        <v>85</v>
      </c>
      <c r="E86" s="197">
        <v>50.04</v>
      </c>
      <c r="F86" s="197">
        <v>0</v>
      </c>
      <c r="G86" s="198">
        <f>E86*F86</f>
        <v>0</v>
      </c>
      <c r="O86" s="192">
        <v>2</v>
      </c>
      <c r="AA86" s="166">
        <v>1</v>
      </c>
      <c r="AB86" s="166">
        <v>7</v>
      </c>
      <c r="AC86" s="166">
        <v>7</v>
      </c>
      <c r="AZ86" s="166">
        <v>2</v>
      </c>
      <c r="BA86" s="166">
        <f>IF(AZ86=1,G86,0)</f>
        <v>0</v>
      </c>
      <c r="BB86" s="166">
        <f>IF(AZ86=2,G86,0)</f>
        <v>0</v>
      </c>
      <c r="BC86" s="166">
        <f>IF(AZ86=3,G86,0)</f>
        <v>0</v>
      </c>
      <c r="BD86" s="166">
        <f>IF(AZ86=4,G86,0)</f>
        <v>0</v>
      </c>
      <c r="BE86" s="166">
        <f>IF(AZ86=5,G86,0)</f>
        <v>0</v>
      </c>
      <c r="CA86" s="199">
        <v>1</v>
      </c>
      <c r="CB86" s="199">
        <v>7</v>
      </c>
      <c r="CZ86" s="166">
        <v>0</v>
      </c>
    </row>
    <row r="87" spans="1:104" ht="12.75">
      <c r="A87" s="193">
        <v>56</v>
      </c>
      <c r="B87" s="194" t="s">
        <v>223</v>
      </c>
      <c r="C87" s="195" t="s">
        <v>224</v>
      </c>
      <c r="D87" s="196" t="s">
        <v>85</v>
      </c>
      <c r="E87" s="197">
        <v>55.6</v>
      </c>
      <c r="F87" s="197">
        <v>0</v>
      </c>
      <c r="G87" s="198">
        <f>E87*F87</f>
        <v>0</v>
      </c>
      <c r="O87" s="192">
        <v>2</v>
      </c>
      <c r="AA87" s="166">
        <v>1</v>
      </c>
      <c r="AB87" s="166">
        <v>7</v>
      </c>
      <c r="AC87" s="166">
        <v>7</v>
      </c>
      <c r="AZ87" s="166">
        <v>2</v>
      </c>
      <c r="BA87" s="166">
        <f>IF(AZ87=1,G87,0)</f>
        <v>0</v>
      </c>
      <c r="BB87" s="166">
        <f>IF(AZ87=2,G87,0)</f>
        <v>0</v>
      </c>
      <c r="BC87" s="166">
        <f>IF(AZ87=3,G87,0)</f>
        <v>0</v>
      </c>
      <c r="BD87" s="166">
        <f>IF(AZ87=4,G87,0)</f>
        <v>0</v>
      </c>
      <c r="BE87" s="166">
        <f>IF(AZ87=5,G87,0)</f>
        <v>0</v>
      </c>
      <c r="CA87" s="199">
        <v>1</v>
      </c>
      <c r="CB87" s="199">
        <v>7</v>
      </c>
      <c r="CZ87" s="166">
        <v>0</v>
      </c>
    </row>
    <row r="88" spans="1:104" ht="12.75">
      <c r="A88" s="193">
        <v>57</v>
      </c>
      <c r="B88" s="194" t="s">
        <v>225</v>
      </c>
      <c r="C88" s="195" t="s">
        <v>226</v>
      </c>
      <c r="D88" s="196" t="s">
        <v>73</v>
      </c>
      <c r="E88" s="197">
        <v>130</v>
      </c>
      <c r="F88" s="197">
        <v>0</v>
      </c>
      <c r="G88" s="198">
        <f>E88*F88</f>
        <v>0</v>
      </c>
      <c r="O88" s="192">
        <v>2</v>
      </c>
      <c r="AA88" s="166">
        <v>12</v>
      </c>
      <c r="AB88" s="166">
        <v>0</v>
      </c>
      <c r="AC88" s="166">
        <v>11</v>
      </c>
      <c r="AZ88" s="166">
        <v>2</v>
      </c>
      <c r="BA88" s="166">
        <f>IF(AZ88=1,G88,0)</f>
        <v>0</v>
      </c>
      <c r="BB88" s="166">
        <f>IF(AZ88=2,G88,0)</f>
        <v>0</v>
      </c>
      <c r="BC88" s="166">
        <f>IF(AZ88=3,G88,0)</f>
        <v>0</v>
      </c>
      <c r="BD88" s="166">
        <f>IF(AZ88=4,G88,0)</f>
        <v>0</v>
      </c>
      <c r="BE88" s="166">
        <f>IF(AZ88=5,G88,0)</f>
        <v>0</v>
      </c>
      <c r="CA88" s="199">
        <v>12</v>
      </c>
      <c r="CB88" s="199">
        <v>0</v>
      </c>
      <c r="CZ88" s="166">
        <v>0.0122</v>
      </c>
    </row>
    <row r="89" spans="1:104" ht="12.75">
      <c r="A89" s="193">
        <v>58</v>
      </c>
      <c r="B89" s="194" t="s">
        <v>227</v>
      </c>
      <c r="C89" s="195" t="s">
        <v>228</v>
      </c>
      <c r="D89" s="196" t="s">
        <v>85</v>
      </c>
      <c r="E89" s="197">
        <v>58</v>
      </c>
      <c r="F89" s="197">
        <v>0</v>
      </c>
      <c r="G89" s="198">
        <f>E89*F89</f>
        <v>0</v>
      </c>
      <c r="O89" s="192">
        <v>2</v>
      </c>
      <c r="AA89" s="166">
        <v>3</v>
      </c>
      <c r="AB89" s="166">
        <v>7</v>
      </c>
      <c r="AC89" s="166">
        <v>597813661</v>
      </c>
      <c r="AZ89" s="166">
        <v>2</v>
      </c>
      <c r="BA89" s="166">
        <f>IF(AZ89=1,G89,0)</f>
        <v>0</v>
      </c>
      <c r="BB89" s="166">
        <f>IF(AZ89=2,G89,0)</f>
        <v>0</v>
      </c>
      <c r="BC89" s="166">
        <f>IF(AZ89=3,G89,0)</f>
        <v>0</v>
      </c>
      <c r="BD89" s="166">
        <f>IF(AZ89=4,G89,0)</f>
        <v>0</v>
      </c>
      <c r="BE89" s="166">
        <f>IF(AZ89=5,G89,0)</f>
        <v>0</v>
      </c>
      <c r="CA89" s="199">
        <v>3</v>
      </c>
      <c r="CB89" s="199">
        <v>7</v>
      </c>
      <c r="CZ89" s="166">
        <v>0.0126</v>
      </c>
    </row>
    <row r="90" spans="1:104" ht="12.75">
      <c r="A90" s="193">
        <v>59</v>
      </c>
      <c r="B90" s="194" t="s">
        <v>229</v>
      </c>
      <c r="C90" s="195" t="s">
        <v>230</v>
      </c>
      <c r="D90" s="196" t="s">
        <v>61</v>
      </c>
      <c r="E90" s="197"/>
      <c r="F90" s="197">
        <v>0</v>
      </c>
      <c r="G90" s="198">
        <f>E90*F90</f>
        <v>0</v>
      </c>
      <c r="O90" s="192">
        <v>2</v>
      </c>
      <c r="AA90" s="166">
        <v>7</v>
      </c>
      <c r="AB90" s="166">
        <v>1002</v>
      </c>
      <c r="AC90" s="166">
        <v>5</v>
      </c>
      <c r="AZ90" s="166">
        <v>2</v>
      </c>
      <c r="BA90" s="166">
        <f>IF(AZ90=1,G90,0)</f>
        <v>0</v>
      </c>
      <c r="BB90" s="166">
        <f>IF(AZ90=2,G90,0)</f>
        <v>0</v>
      </c>
      <c r="BC90" s="166">
        <f>IF(AZ90=3,G90,0)</f>
        <v>0</v>
      </c>
      <c r="BD90" s="166">
        <f>IF(AZ90=4,G90,0)</f>
        <v>0</v>
      </c>
      <c r="BE90" s="166">
        <f>IF(AZ90=5,G90,0)</f>
        <v>0</v>
      </c>
      <c r="CA90" s="199">
        <v>7</v>
      </c>
      <c r="CB90" s="199">
        <v>1002</v>
      </c>
      <c r="CZ90" s="166">
        <v>0</v>
      </c>
    </row>
    <row r="91" spans="1:57" ht="12.75">
      <c r="A91" s="200"/>
      <c r="B91" s="201" t="s">
        <v>74</v>
      </c>
      <c r="C91" s="202" t="str">
        <f>CONCATENATE(B85," ",C85)</f>
        <v>781 Obklady keramické</v>
      </c>
      <c r="D91" s="203"/>
      <c r="E91" s="204"/>
      <c r="F91" s="205"/>
      <c r="G91" s="206">
        <f>SUM(G85:G90)</f>
        <v>0</v>
      </c>
      <c r="O91" s="192">
        <v>4</v>
      </c>
      <c r="BA91" s="207">
        <f>SUM(BA85:BA90)</f>
        <v>0</v>
      </c>
      <c r="BB91" s="207">
        <f>SUM(BB85:BB90)</f>
        <v>0</v>
      </c>
      <c r="BC91" s="207">
        <f>SUM(BC85:BC90)</f>
        <v>0</v>
      </c>
      <c r="BD91" s="207">
        <f>SUM(BD85:BD90)</f>
        <v>0</v>
      </c>
      <c r="BE91" s="207">
        <f>SUM(BE85:BE90)</f>
        <v>0</v>
      </c>
    </row>
    <row r="92" spans="1:15" ht="12.75">
      <c r="A92" s="185" t="s">
        <v>72</v>
      </c>
      <c r="B92" s="186" t="s">
        <v>231</v>
      </c>
      <c r="C92" s="187" t="s">
        <v>232</v>
      </c>
      <c r="D92" s="188"/>
      <c r="E92" s="189"/>
      <c r="F92" s="189"/>
      <c r="G92" s="190"/>
      <c r="H92" s="191"/>
      <c r="I92" s="191"/>
      <c r="O92" s="192">
        <v>1</v>
      </c>
    </row>
    <row r="93" spans="1:104" ht="12.75">
      <c r="A93" s="193">
        <v>60</v>
      </c>
      <c r="B93" s="194" t="s">
        <v>233</v>
      </c>
      <c r="C93" s="195" t="s">
        <v>234</v>
      </c>
      <c r="D93" s="196" t="s">
        <v>85</v>
      </c>
      <c r="E93" s="197">
        <v>60</v>
      </c>
      <c r="F93" s="197">
        <v>0</v>
      </c>
      <c r="G93" s="198">
        <f>E93*F93</f>
        <v>0</v>
      </c>
      <c r="O93" s="192">
        <v>2</v>
      </c>
      <c r="AA93" s="166">
        <v>12</v>
      </c>
      <c r="AB93" s="166">
        <v>0</v>
      </c>
      <c r="AC93" s="166">
        <v>69</v>
      </c>
      <c r="AZ93" s="166">
        <v>2</v>
      </c>
      <c r="BA93" s="166">
        <f>IF(AZ93=1,G93,0)</f>
        <v>0</v>
      </c>
      <c r="BB93" s="166">
        <f>IF(AZ93=2,G93,0)</f>
        <v>0</v>
      </c>
      <c r="BC93" s="166">
        <f>IF(AZ93=3,G93,0)</f>
        <v>0</v>
      </c>
      <c r="BD93" s="166">
        <f>IF(AZ93=4,G93,0)</f>
        <v>0</v>
      </c>
      <c r="BE93" s="166">
        <f>IF(AZ93=5,G93,0)</f>
        <v>0</v>
      </c>
      <c r="CA93" s="199">
        <v>12</v>
      </c>
      <c r="CB93" s="199">
        <v>0</v>
      </c>
      <c r="CZ93" s="166">
        <v>0</v>
      </c>
    </row>
    <row r="94" spans="1:57" ht="12.75">
      <c r="A94" s="200"/>
      <c r="B94" s="201" t="s">
        <v>74</v>
      </c>
      <c r="C94" s="202" t="str">
        <f>CONCATENATE(B92," ",C92)</f>
        <v>784 Malby</v>
      </c>
      <c r="D94" s="203"/>
      <c r="E94" s="204"/>
      <c r="F94" s="205"/>
      <c r="G94" s="206">
        <f>SUM(G92:G93)</f>
        <v>0</v>
      </c>
      <c r="O94" s="192">
        <v>4</v>
      </c>
      <c r="BA94" s="207">
        <f>SUM(BA92:BA93)</f>
        <v>0</v>
      </c>
      <c r="BB94" s="207">
        <f>SUM(BB92:BB93)</f>
        <v>0</v>
      </c>
      <c r="BC94" s="207">
        <f>SUM(BC92:BC93)</f>
        <v>0</v>
      </c>
      <c r="BD94" s="207">
        <f>SUM(BD92:BD93)</f>
        <v>0</v>
      </c>
      <c r="BE94" s="207">
        <f>SUM(BE92:BE93)</f>
        <v>0</v>
      </c>
    </row>
    <row r="95" spans="1:15" ht="12.75">
      <c r="A95" s="185" t="s">
        <v>72</v>
      </c>
      <c r="B95" s="186" t="s">
        <v>235</v>
      </c>
      <c r="C95" s="187" t="s">
        <v>236</v>
      </c>
      <c r="D95" s="188"/>
      <c r="E95" s="189"/>
      <c r="F95" s="189"/>
      <c r="G95" s="190"/>
      <c r="H95" s="191"/>
      <c r="I95" s="191"/>
      <c r="O95" s="192">
        <v>1</v>
      </c>
    </row>
    <row r="96" spans="1:104" ht="12.75">
      <c r="A96" s="193">
        <v>61</v>
      </c>
      <c r="B96" s="194" t="s">
        <v>237</v>
      </c>
      <c r="C96" s="195" t="s">
        <v>238</v>
      </c>
      <c r="D96" s="196" t="s">
        <v>174</v>
      </c>
      <c r="E96" s="197">
        <v>1</v>
      </c>
      <c r="F96" s="197">
        <v>0</v>
      </c>
      <c r="G96" s="198">
        <f>E96*F96</f>
        <v>0</v>
      </c>
      <c r="O96" s="192">
        <v>2</v>
      </c>
      <c r="AA96" s="166">
        <v>12</v>
      </c>
      <c r="AB96" s="166">
        <v>0</v>
      </c>
      <c r="AC96" s="166">
        <v>66</v>
      </c>
      <c r="AZ96" s="166">
        <v>4</v>
      </c>
      <c r="BA96" s="166">
        <f>IF(AZ96=1,G96,0)</f>
        <v>0</v>
      </c>
      <c r="BB96" s="166">
        <f>IF(AZ96=2,G96,0)</f>
        <v>0</v>
      </c>
      <c r="BC96" s="166">
        <f>IF(AZ96=3,G96,0)</f>
        <v>0</v>
      </c>
      <c r="BD96" s="166">
        <f>IF(AZ96=4,G96,0)</f>
        <v>0</v>
      </c>
      <c r="BE96" s="166">
        <f>IF(AZ96=5,G96,0)</f>
        <v>0</v>
      </c>
      <c r="CA96" s="199">
        <v>12</v>
      </c>
      <c r="CB96" s="199">
        <v>0</v>
      </c>
      <c r="CZ96" s="166">
        <v>0</v>
      </c>
    </row>
    <row r="97" spans="1:57" ht="12.75">
      <c r="A97" s="200"/>
      <c r="B97" s="201" t="s">
        <v>74</v>
      </c>
      <c r="C97" s="202" t="str">
        <f>CONCATENATE(B95," ",C95)</f>
        <v>M21 Elektromontáže</v>
      </c>
      <c r="D97" s="203"/>
      <c r="E97" s="204"/>
      <c r="F97" s="205"/>
      <c r="G97" s="206">
        <f>SUM(G95:G96)</f>
        <v>0</v>
      </c>
      <c r="O97" s="192">
        <v>4</v>
      </c>
      <c r="BA97" s="207">
        <f>SUM(BA95:BA96)</f>
        <v>0</v>
      </c>
      <c r="BB97" s="207">
        <f>SUM(BB95:BB96)</f>
        <v>0</v>
      </c>
      <c r="BC97" s="207">
        <f>SUM(BC95:BC96)</f>
        <v>0</v>
      </c>
      <c r="BD97" s="207">
        <f>SUM(BD95:BD96)</f>
        <v>0</v>
      </c>
      <c r="BE97" s="207">
        <f>SUM(BE95:BE96)</f>
        <v>0</v>
      </c>
    </row>
    <row r="98" spans="1:15" ht="12.75">
      <c r="A98" s="185" t="s">
        <v>72</v>
      </c>
      <c r="B98" s="186" t="s">
        <v>239</v>
      </c>
      <c r="C98" s="187" t="s">
        <v>240</v>
      </c>
      <c r="D98" s="188"/>
      <c r="E98" s="189"/>
      <c r="F98" s="189"/>
      <c r="G98" s="190"/>
      <c r="H98" s="191"/>
      <c r="I98" s="191"/>
      <c r="O98" s="192">
        <v>1</v>
      </c>
    </row>
    <row r="99" spans="1:104" ht="12.75">
      <c r="A99" s="193">
        <v>62</v>
      </c>
      <c r="B99" s="194" t="s">
        <v>241</v>
      </c>
      <c r="C99" s="195" t="s">
        <v>242</v>
      </c>
      <c r="D99" s="196" t="s">
        <v>113</v>
      </c>
      <c r="E99" s="197">
        <v>11.38846</v>
      </c>
      <c r="F99" s="197">
        <v>0</v>
      </c>
      <c r="G99" s="198">
        <f>E99*F99</f>
        <v>0</v>
      </c>
      <c r="O99" s="192">
        <v>2</v>
      </c>
      <c r="AA99" s="166">
        <v>8</v>
      </c>
      <c r="AB99" s="166">
        <v>0</v>
      </c>
      <c r="AC99" s="166">
        <v>3</v>
      </c>
      <c r="AZ99" s="166">
        <v>1</v>
      </c>
      <c r="BA99" s="166">
        <f>IF(AZ99=1,G99,0)</f>
        <v>0</v>
      </c>
      <c r="BB99" s="166">
        <f>IF(AZ99=2,G99,0)</f>
        <v>0</v>
      </c>
      <c r="BC99" s="166">
        <f>IF(AZ99=3,G99,0)</f>
        <v>0</v>
      </c>
      <c r="BD99" s="166">
        <f>IF(AZ99=4,G99,0)</f>
        <v>0</v>
      </c>
      <c r="BE99" s="166">
        <f>IF(AZ99=5,G99,0)</f>
        <v>0</v>
      </c>
      <c r="CA99" s="199">
        <v>8</v>
      </c>
      <c r="CB99" s="199">
        <v>0</v>
      </c>
      <c r="CZ99" s="166">
        <v>0</v>
      </c>
    </row>
    <row r="100" spans="1:104" ht="12.75">
      <c r="A100" s="193">
        <v>63</v>
      </c>
      <c r="B100" s="194" t="s">
        <v>243</v>
      </c>
      <c r="C100" s="195" t="s">
        <v>244</v>
      </c>
      <c r="D100" s="196" t="s">
        <v>113</v>
      </c>
      <c r="E100" s="197">
        <v>11.38846</v>
      </c>
      <c r="F100" s="197">
        <v>0</v>
      </c>
      <c r="G100" s="198">
        <f>E100*F100</f>
        <v>0</v>
      </c>
      <c r="O100" s="192">
        <v>2</v>
      </c>
      <c r="AA100" s="166">
        <v>8</v>
      </c>
      <c r="AB100" s="166">
        <v>0</v>
      </c>
      <c r="AC100" s="166">
        <v>3</v>
      </c>
      <c r="AZ100" s="166">
        <v>1</v>
      </c>
      <c r="BA100" s="166">
        <f>IF(AZ100=1,G100,0)</f>
        <v>0</v>
      </c>
      <c r="BB100" s="166">
        <f>IF(AZ100=2,G100,0)</f>
        <v>0</v>
      </c>
      <c r="BC100" s="166">
        <f>IF(AZ100=3,G100,0)</f>
        <v>0</v>
      </c>
      <c r="BD100" s="166">
        <f>IF(AZ100=4,G100,0)</f>
        <v>0</v>
      </c>
      <c r="BE100" s="166">
        <f>IF(AZ100=5,G100,0)</f>
        <v>0</v>
      </c>
      <c r="CA100" s="199">
        <v>8</v>
      </c>
      <c r="CB100" s="199">
        <v>0</v>
      </c>
      <c r="CZ100" s="166">
        <v>0</v>
      </c>
    </row>
    <row r="101" spans="1:104" ht="12.75">
      <c r="A101" s="193">
        <v>64</v>
      </c>
      <c r="B101" s="194" t="s">
        <v>245</v>
      </c>
      <c r="C101" s="195" t="s">
        <v>246</v>
      </c>
      <c r="D101" s="196" t="s">
        <v>113</v>
      </c>
      <c r="E101" s="197">
        <v>11.38846</v>
      </c>
      <c r="F101" s="197">
        <v>0</v>
      </c>
      <c r="G101" s="198">
        <f>E101*F101</f>
        <v>0</v>
      </c>
      <c r="O101" s="192">
        <v>2</v>
      </c>
      <c r="AA101" s="166">
        <v>8</v>
      </c>
      <c r="AB101" s="166">
        <v>0</v>
      </c>
      <c r="AC101" s="166">
        <v>3</v>
      </c>
      <c r="AZ101" s="166">
        <v>1</v>
      </c>
      <c r="BA101" s="166">
        <f>IF(AZ101=1,G101,0)</f>
        <v>0</v>
      </c>
      <c r="BB101" s="166">
        <f>IF(AZ101=2,G101,0)</f>
        <v>0</v>
      </c>
      <c r="BC101" s="166">
        <f>IF(AZ101=3,G101,0)</f>
        <v>0</v>
      </c>
      <c r="BD101" s="166">
        <f>IF(AZ101=4,G101,0)</f>
        <v>0</v>
      </c>
      <c r="BE101" s="166">
        <f>IF(AZ101=5,G101,0)</f>
        <v>0</v>
      </c>
      <c r="CA101" s="199">
        <v>8</v>
      </c>
      <c r="CB101" s="199">
        <v>0</v>
      </c>
      <c r="CZ101" s="166">
        <v>0</v>
      </c>
    </row>
    <row r="102" spans="1:104" ht="12.75">
      <c r="A102" s="193">
        <v>65</v>
      </c>
      <c r="B102" s="194" t="s">
        <v>247</v>
      </c>
      <c r="C102" s="195" t="s">
        <v>248</v>
      </c>
      <c r="D102" s="196" t="s">
        <v>113</v>
      </c>
      <c r="E102" s="197">
        <v>11.38846</v>
      </c>
      <c r="F102" s="197">
        <v>0</v>
      </c>
      <c r="G102" s="198">
        <f>E102*F102</f>
        <v>0</v>
      </c>
      <c r="O102" s="192">
        <v>2</v>
      </c>
      <c r="AA102" s="166">
        <v>8</v>
      </c>
      <c r="AB102" s="166">
        <v>0</v>
      </c>
      <c r="AC102" s="166">
        <v>3</v>
      </c>
      <c r="AZ102" s="166">
        <v>1</v>
      </c>
      <c r="BA102" s="166">
        <f>IF(AZ102=1,G102,0)</f>
        <v>0</v>
      </c>
      <c r="BB102" s="166">
        <f>IF(AZ102=2,G102,0)</f>
        <v>0</v>
      </c>
      <c r="BC102" s="166">
        <f>IF(AZ102=3,G102,0)</f>
        <v>0</v>
      </c>
      <c r="BD102" s="166">
        <f>IF(AZ102=4,G102,0)</f>
        <v>0</v>
      </c>
      <c r="BE102" s="166">
        <f>IF(AZ102=5,G102,0)</f>
        <v>0</v>
      </c>
      <c r="CA102" s="199">
        <v>8</v>
      </c>
      <c r="CB102" s="199">
        <v>0</v>
      </c>
      <c r="CZ102" s="166">
        <v>0</v>
      </c>
    </row>
    <row r="103" spans="1:104" ht="12.75">
      <c r="A103" s="193">
        <v>66</v>
      </c>
      <c r="B103" s="194" t="s">
        <v>249</v>
      </c>
      <c r="C103" s="195" t="s">
        <v>250</v>
      </c>
      <c r="D103" s="196" t="s">
        <v>113</v>
      </c>
      <c r="E103" s="197">
        <v>11.38846</v>
      </c>
      <c r="F103" s="197">
        <v>0</v>
      </c>
      <c r="G103" s="198">
        <f>E103*F103</f>
        <v>0</v>
      </c>
      <c r="O103" s="192">
        <v>2</v>
      </c>
      <c r="AA103" s="166">
        <v>8</v>
      </c>
      <c r="AB103" s="166">
        <v>0</v>
      </c>
      <c r="AC103" s="166">
        <v>3</v>
      </c>
      <c r="AZ103" s="166">
        <v>1</v>
      </c>
      <c r="BA103" s="166">
        <f>IF(AZ103=1,G103,0)</f>
        <v>0</v>
      </c>
      <c r="BB103" s="166">
        <f>IF(AZ103=2,G103,0)</f>
        <v>0</v>
      </c>
      <c r="BC103" s="166">
        <f>IF(AZ103=3,G103,0)</f>
        <v>0</v>
      </c>
      <c r="BD103" s="166">
        <f>IF(AZ103=4,G103,0)</f>
        <v>0</v>
      </c>
      <c r="BE103" s="166">
        <f>IF(AZ103=5,G103,0)</f>
        <v>0</v>
      </c>
      <c r="CA103" s="199">
        <v>8</v>
      </c>
      <c r="CB103" s="199">
        <v>0</v>
      </c>
      <c r="CZ103" s="166">
        <v>0</v>
      </c>
    </row>
    <row r="104" spans="1:57" ht="12.75">
      <c r="A104" s="200"/>
      <c r="B104" s="201" t="s">
        <v>74</v>
      </c>
      <c r="C104" s="202" t="str">
        <f>CONCATENATE(B98," ",C98)</f>
        <v>D96 Přesuny suti a vybouraných hmot</v>
      </c>
      <c r="D104" s="203"/>
      <c r="E104" s="204"/>
      <c r="F104" s="205"/>
      <c r="G104" s="206">
        <f>SUM(G98:G103)</f>
        <v>0</v>
      </c>
      <c r="O104" s="192">
        <v>4</v>
      </c>
      <c r="BA104" s="207">
        <f>SUM(BA98:BA103)</f>
        <v>0</v>
      </c>
      <c r="BB104" s="207">
        <f>SUM(BB98:BB103)</f>
        <v>0</v>
      </c>
      <c r="BC104" s="207">
        <f>SUM(BC98:BC103)</f>
        <v>0</v>
      </c>
      <c r="BD104" s="207">
        <f>SUM(BD98:BD103)</f>
        <v>0</v>
      </c>
      <c r="BE104" s="207">
        <f>SUM(BE98:BE103)</f>
        <v>0</v>
      </c>
    </row>
    <row r="105" ht="12.75">
      <c r="E105" s="166"/>
    </row>
    <row r="106" ht="12.75">
      <c r="E106" s="166"/>
    </row>
    <row r="107" ht="12.75">
      <c r="E107" s="166"/>
    </row>
    <row r="108" ht="12.75">
      <c r="E108" s="166"/>
    </row>
    <row r="109" ht="12.75">
      <c r="E109" s="166"/>
    </row>
    <row r="110" ht="12.75">
      <c r="E110" s="166"/>
    </row>
    <row r="111" ht="12.75">
      <c r="E111" s="166"/>
    </row>
    <row r="112" ht="12.75">
      <c r="E112" s="166"/>
    </row>
    <row r="113" ht="12.75">
      <c r="E113" s="166"/>
    </row>
    <row r="114" ht="12.75">
      <c r="E114" s="166"/>
    </row>
    <row r="115" ht="12.75">
      <c r="E115" s="166"/>
    </row>
    <row r="116" ht="12.75">
      <c r="E116" s="166"/>
    </row>
    <row r="117" ht="12.75">
      <c r="E117" s="166"/>
    </row>
    <row r="118" ht="12.75">
      <c r="E118" s="166"/>
    </row>
    <row r="119" ht="12.75">
      <c r="E119" s="166"/>
    </row>
    <row r="120" ht="12.75">
      <c r="E120" s="166"/>
    </row>
    <row r="121" ht="12.75">
      <c r="E121" s="166"/>
    </row>
    <row r="122" ht="12.75">
      <c r="E122" s="166"/>
    </row>
    <row r="123" ht="12.75">
      <c r="E123" s="166"/>
    </row>
    <row r="124" ht="12.75">
      <c r="E124" s="166"/>
    </row>
    <row r="125" ht="12.75">
      <c r="E125" s="166"/>
    </row>
    <row r="126" ht="12.75">
      <c r="E126" s="166"/>
    </row>
    <row r="127" ht="12.75">
      <c r="E127" s="166"/>
    </row>
    <row r="128" spans="1:7" ht="12.75">
      <c r="A128" s="208"/>
      <c r="B128" s="208"/>
      <c r="C128" s="208"/>
      <c r="D128" s="208"/>
      <c r="E128" s="208"/>
      <c r="F128" s="208"/>
      <c r="G128" s="208"/>
    </row>
    <row r="129" spans="1:7" ht="12.75">
      <c r="A129" s="208"/>
      <c r="B129" s="208"/>
      <c r="C129" s="208"/>
      <c r="D129" s="208"/>
      <c r="E129" s="208"/>
      <c r="F129" s="208"/>
      <c r="G129" s="208"/>
    </row>
    <row r="130" spans="1:7" ht="12.75">
      <c r="A130" s="208"/>
      <c r="B130" s="208"/>
      <c r="C130" s="208"/>
      <c r="D130" s="208"/>
      <c r="E130" s="208"/>
      <c r="F130" s="208"/>
      <c r="G130" s="208"/>
    </row>
    <row r="131" spans="1:7" ht="12.75">
      <c r="A131" s="208"/>
      <c r="B131" s="208"/>
      <c r="C131" s="208"/>
      <c r="D131" s="208"/>
      <c r="E131" s="208"/>
      <c r="F131" s="208"/>
      <c r="G131" s="208"/>
    </row>
    <row r="132" ht="12.75">
      <c r="E132" s="166"/>
    </row>
    <row r="133" ht="12.75">
      <c r="E133" s="166"/>
    </row>
    <row r="134" ht="12.75">
      <c r="E134" s="166"/>
    </row>
    <row r="135" ht="12.75">
      <c r="E135" s="166"/>
    </row>
    <row r="136" ht="12.75">
      <c r="E136" s="166"/>
    </row>
    <row r="137" ht="12.75">
      <c r="E137" s="166"/>
    </row>
    <row r="138" ht="12.75">
      <c r="E138" s="166"/>
    </row>
    <row r="139" ht="12.75">
      <c r="E139" s="166"/>
    </row>
    <row r="140" ht="12.75">
      <c r="E140" s="166"/>
    </row>
    <row r="141" ht="12.75">
      <c r="E141" s="166"/>
    </row>
    <row r="142" ht="12.75">
      <c r="E142" s="166"/>
    </row>
    <row r="143" ht="12.75">
      <c r="E143" s="166"/>
    </row>
    <row r="144" ht="12.75">
      <c r="E144" s="166"/>
    </row>
    <row r="145" ht="12.75">
      <c r="E145" s="166"/>
    </row>
    <row r="146" ht="12.75">
      <c r="E146" s="166"/>
    </row>
    <row r="147" ht="12.75">
      <c r="E147" s="166"/>
    </row>
    <row r="148" ht="12.75">
      <c r="E148" s="166"/>
    </row>
    <row r="149" ht="12.75">
      <c r="E149" s="166"/>
    </row>
    <row r="150" ht="12.75">
      <c r="E150" s="166"/>
    </row>
    <row r="151" ht="12.75">
      <c r="E151" s="166"/>
    </row>
    <row r="152" ht="12.75">
      <c r="E152" s="166"/>
    </row>
    <row r="153" ht="12.75">
      <c r="E153" s="166"/>
    </row>
    <row r="154" ht="12.75">
      <c r="E154" s="166"/>
    </row>
    <row r="155" ht="12.75">
      <c r="E155" s="166"/>
    </row>
    <row r="156" ht="12.75">
      <c r="E156" s="166"/>
    </row>
    <row r="157" ht="12.75">
      <c r="E157" s="166"/>
    </row>
    <row r="158" ht="12.75">
      <c r="E158" s="166"/>
    </row>
    <row r="159" ht="12.75">
      <c r="E159" s="166"/>
    </row>
    <row r="160" ht="12.75">
      <c r="E160" s="166"/>
    </row>
    <row r="161" ht="12.75">
      <c r="E161" s="166"/>
    </row>
    <row r="162" ht="12.75">
      <c r="E162" s="166"/>
    </row>
    <row r="163" spans="1:2" ht="12.75">
      <c r="A163" s="209"/>
      <c r="B163" s="209"/>
    </row>
    <row r="164" spans="1:7" ht="12.75">
      <c r="A164" s="208"/>
      <c r="B164" s="208"/>
      <c r="C164" s="211"/>
      <c r="D164" s="211"/>
      <c r="E164" s="212"/>
      <c r="F164" s="211"/>
      <c r="G164" s="213"/>
    </row>
    <row r="165" spans="1:7" ht="12.75">
      <c r="A165" s="214"/>
      <c r="B165" s="214"/>
      <c r="C165" s="208"/>
      <c r="D165" s="208"/>
      <c r="E165" s="215"/>
      <c r="F165" s="208"/>
      <c r="G165" s="208"/>
    </row>
    <row r="166" spans="1:7" ht="12.75">
      <c r="A166" s="208"/>
      <c r="B166" s="208"/>
      <c r="C166" s="208"/>
      <c r="D166" s="208"/>
      <c r="E166" s="215"/>
      <c r="F166" s="208"/>
      <c r="G166" s="208"/>
    </row>
    <row r="167" spans="1:7" ht="12.75">
      <c r="A167" s="208"/>
      <c r="B167" s="208"/>
      <c r="C167" s="208"/>
      <c r="D167" s="208"/>
      <c r="E167" s="215"/>
      <c r="F167" s="208"/>
      <c r="G167" s="208"/>
    </row>
    <row r="168" spans="1:7" ht="12.75">
      <c r="A168" s="208"/>
      <c r="B168" s="208"/>
      <c r="C168" s="208"/>
      <c r="D168" s="208"/>
      <c r="E168" s="215"/>
      <c r="F168" s="208"/>
      <c r="G168" s="208"/>
    </row>
    <row r="169" spans="1:7" ht="12.75">
      <c r="A169" s="208"/>
      <c r="B169" s="208"/>
      <c r="C169" s="208"/>
      <c r="D169" s="208"/>
      <c r="E169" s="215"/>
      <c r="F169" s="208"/>
      <c r="G169" s="208"/>
    </row>
    <row r="170" spans="1:7" ht="12.75">
      <c r="A170" s="208"/>
      <c r="B170" s="208"/>
      <c r="C170" s="208"/>
      <c r="D170" s="208"/>
      <c r="E170" s="215"/>
      <c r="F170" s="208"/>
      <c r="G170" s="208"/>
    </row>
    <row r="171" spans="1:7" ht="12.75">
      <c r="A171" s="208"/>
      <c r="B171" s="208"/>
      <c r="C171" s="208"/>
      <c r="D171" s="208"/>
      <c r="E171" s="215"/>
      <c r="F171" s="208"/>
      <c r="G171" s="208"/>
    </row>
    <row r="172" spans="1:7" ht="12.75">
      <c r="A172" s="208"/>
      <c r="B172" s="208"/>
      <c r="C172" s="208"/>
      <c r="D172" s="208"/>
      <c r="E172" s="215"/>
      <c r="F172" s="208"/>
      <c r="G172" s="208"/>
    </row>
    <row r="173" spans="1:7" ht="12.75">
      <c r="A173" s="208"/>
      <c r="B173" s="208"/>
      <c r="C173" s="208"/>
      <c r="D173" s="208"/>
      <c r="E173" s="215"/>
      <c r="F173" s="208"/>
      <c r="G173" s="208"/>
    </row>
    <row r="174" spans="1:7" ht="12.75">
      <c r="A174" s="208"/>
      <c r="B174" s="208"/>
      <c r="C174" s="208"/>
      <c r="D174" s="208"/>
      <c r="E174" s="215"/>
      <c r="F174" s="208"/>
      <c r="G174" s="208"/>
    </row>
    <row r="175" spans="1:7" ht="12.75">
      <c r="A175" s="208"/>
      <c r="B175" s="208"/>
      <c r="C175" s="208"/>
      <c r="D175" s="208"/>
      <c r="E175" s="215"/>
      <c r="F175" s="208"/>
      <c r="G175" s="208"/>
    </row>
    <row r="176" spans="1:7" ht="12.75">
      <c r="A176" s="208"/>
      <c r="B176" s="208"/>
      <c r="C176" s="208"/>
      <c r="D176" s="208"/>
      <c r="E176" s="215"/>
      <c r="F176" s="208"/>
      <c r="G176" s="208"/>
    </row>
    <row r="177" spans="1:7" ht="12.75">
      <c r="A177" s="208"/>
      <c r="B177" s="208"/>
      <c r="C177" s="208"/>
      <c r="D177" s="208"/>
      <c r="E177" s="215"/>
      <c r="F177" s="208"/>
      <c r="G177" s="208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2013-04-04T12:29:28Z</dcterms:created>
  <dcterms:modified xsi:type="dcterms:W3CDTF">2013-04-04T12:30:31Z</dcterms:modified>
  <cp:category/>
  <cp:version/>
  <cp:contentType/>
  <cp:contentStatus/>
</cp:coreProperties>
</file>